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ownloads\entre\"/>
    </mc:Choice>
  </mc:AlternateContent>
  <xr:revisionPtr revIDLastSave="0" documentId="8_{59138ED4-833C-4442-A2BC-8714FC059D2F}" xr6:coauthVersionLast="47" xr6:coauthVersionMax="47" xr10:uidLastSave="{00000000-0000-0000-0000-000000000000}"/>
  <bookViews>
    <workbookView xWindow="-108" yWindow="-108" windowWidth="23256" windowHeight="12456" xr2:uid="{A0D9B524-F021-4770-985B-1677B4E67C87}"/>
  </bookViews>
  <sheets>
    <sheet name="Database" sheetId="5" r:id="rId1"/>
    <sheet name="Dashboar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6" i="5" l="1"/>
  <c r="CI6" i="5"/>
  <c r="CC6" i="5"/>
  <c r="E12" i="6"/>
  <c r="D12" i="6"/>
  <c r="E11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B21" i="5"/>
  <c r="C21" i="5" s="1"/>
  <c r="AF21" i="5" s="1"/>
  <c r="D21" i="5"/>
  <c r="E21" i="5"/>
  <c r="F21" i="5" s="1"/>
  <c r="AL21" i="5" s="1"/>
  <c r="G21" i="5"/>
  <c r="H21" i="5" s="1"/>
  <c r="I21" i="5"/>
  <c r="K21" i="5"/>
  <c r="R21" i="5" s="1"/>
  <c r="L21" i="5"/>
  <c r="M21" i="5" s="1"/>
  <c r="AZ21" i="5" s="1"/>
  <c r="B22" i="5"/>
  <c r="C22" i="5" s="1"/>
  <c r="D22" i="5"/>
  <c r="E22" i="5"/>
  <c r="F22" i="5" s="1"/>
  <c r="AP22" i="5" s="1"/>
  <c r="G22" i="5"/>
  <c r="H22" i="5" s="1"/>
  <c r="I22" i="5"/>
  <c r="K22" i="5"/>
  <c r="R22" i="5" s="1"/>
  <c r="L22" i="5"/>
  <c r="M22" i="5" s="1"/>
  <c r="BJ22" i="5" s="1"/>
  <c r="B23" i="5"/>
  <c r="C23" i="5" s="1"/>
  <c r="AF23" i="5" s="1"/>
  <c r="D23" i="5"/>
  <c r="E23" i="5"/>
  <c r="F23" i="5" s="1"/>
  <c r="G23" i="5"/>
  <c r="H23" i="5" s="1"/>
  <c r="I23" i="5"/>
  <c r="K23" i="5"/>
  <c r="L23" i="5"/>
  <c r="M23" i="5" s="1"/>
  <c r="B24" i="5"/>
  <c r="C24" i="5" s="1"/>
  <c r="D24" i="5"/>
  <c r="E24" i="5"/>
  <c r="F24" i="5" s="1"/>
  <c r="G24" i="5"/>
  <c r="H24" i="5" s="1"/>
  <c r="I24" i="5"/>
  <c r="K24" i="5"/>
  <c r="L24" i="5"/>
  <c r="M24" i="5" s="1"/>
  <c r="B25" i="5"/>
  <c r="C25" i="5" s="1"/>
  <c r="AF25" i="5" s="1"/>
  <c r="D25" i="5"/>
  <c r="E25" i="5"/>
  <c r="F25" i="5" s="1"/>
  <c r="G25" i="5"/>
  <c r="H25" i="5" s="1"/>
  <c r="I25" i="5"/>
  <c r="K25" i="5"/>
  <c r="N25" i="5" s="1"/>
  <c r="L25" i="5"/>
  <c r="M25" i="5" s="1"/>
  <c r="B26" i="5"/>
  <c r="C26" i="5" s="1"/>
  <c r="D26" i="5"/>
  <c r="E26" i="5"/>
  <c r="F26" i="5" s="1"/>
  <c r="G26" i="5"/>
  <c r="H26" i="5" s="1"/>
  <c r="I26" i="5"/>
  <c r="K26" i="5"/>
  <c r="R26" i="5" s="1"/>
  <c r="L26" i="5"/>
  <c r="M26" i="5" s="1"/>
  <c r="B27" i="5"/>
  <c r="C27" i="5" s="1"/>
  <c r="D27" i="5"/>
  <c r="E27" i="5"/>
  <c r="F27" i="5" s="1"/>
  <c r="G27" i="5"/>
  <c r="H27" i="5" s="1"/>
  <c r="I27" i="5"/>
  <c r="K27" i="5"/>
  <c r="N27" i="5" s="1"/>
  <c r="L27" i="5"/>
  <c r="M27" i="5" s="1"/>
  <c r="B28" i="5"/>
  <c r="C28" i="5" s="1"/>
  <c r="D28" i="5"/>
  <c r="E28" i="5"/>
  <c r="F28" i="5" s="1"/>
  <c r="G28" i="5"/>
  <c r="H28" i="5" s="1"/>
  <c r="I28" i="5"/>
  <c r="K28" i="5"/>
  <c r="S28" i="5" s="1"/>
  <c r="L28" i="5"/>
  <c r="M28" i="5" s="1"/>
  <c r="B29" i="5"/>
  <c r="C29" i="5" s="1"/>
  <c r="D29" i="5"/>
  <c r="E29" i="5"/>
  <c r="F29" i="5" s="1"/>
  <c r="AM29" i="5" s="1"/>
  <c r="G29" i="5"/>
  <c r="H29" i="5" s="1"/>
  <c r="I29" i="5"/>
  <c r="K29" i="5"/>
  <c r="N29" i="5" s="1"/>
  <c r="L29" i="5"/>
  <c r="M29" i="5" s="1"/>
  <c r="B30" i="5"/>
  <c r="C30" i="5" s="1"/>
  <c r="D30" i="5"/>
  <c r="E30" i="5"/>
  <c r="F30" i="5" s="1"/>
  <c r="G30" i="5"/>
  <c r="H30" i="5" s="1"/>
  <c r="I30" i="5"/>
  <c r="K30" i="5"/>
  <c r="N30" i="5" s="1"/>
  <c r="O30" i="5" s="1"/>
  <c r="CG30" i="5" s="1"/>
  <c r="CH30" i="5" s="1"/>
  <c r="L30" i="5"/>
  <c r="M30" i="5" s="1"/>
  <c r="B31" i="5"/>
  <c r="C31" i="5" s="1"/>
  <c r="AG31" i="5" s="1"/>
  <c r="D31" i="5"/>
  <c r="E31" i="5"/>
  <c r="F31" i="5" s="1"/>
  <c r="G31" i="5"/>
  <c r="H31" i="5" s="1"/>
  <c r="I31" i="5"/>
  <c r="K31" i="5"/>
  <c r="N31" i="5" s="1"/>
  <c r="L31" i="5"/>
  <c r="M31" i="5" s="1"/>
  <c r="B32" i="5"/>
  <c r="C32" i="5" s="1"/>
  <c r="D32" i="5"/>
  <c r="E32" i="5"/>
  <c r="F32" i="5" s="1"/>
  <c r="G32" i="5"/>
  <c r="H32" i="5" s="1"/>
  <c r="I32" i="5"/>
  <c r="K32" i="5"/>
  <c r="S32" i="5" s="1"/>
  <c r="L32" i="5"/>
  <c r="M32" i="5" s="1"/>
  <c r="B33" i="5"/>
  <c r="C33" i="5" s="1"/>
  <c r="D33" i="5"/>
  <c r="E33" i="5"/>
  <c r="F33" i="5" s="1"/>
  <c r="AP33" i="5" s="1"/>
  <c r="G33" i="5"/>
  <c r="H33" i="5" s="1"/>
  <c r="I33" i="5"/>
  <c r="K33" i="5"/>
  <c r="N33" i="5" s="1"/>
  <c r="L33" i="5"/>
  <c r="M33" i="5" s="1"/>
  <c r="B34" i="5"/>
  <c r="C34" i="5" s="1"/>
  <c r="AG34" i="5" s="1"/>
  <c r="D34" i="5"/>
  <c r="E34" i="5"/>
  <c r="F34" i="5" s="1"/>
  <c r="G34" i="5"/>
  <c r="H34" i="5" s="1"/>
  <c r="I34" i="5"/>
  <c r="K34" i="5"/>
  <c r="R34" i="5" s="1"/>
  <c r="L34" i="5"/>
  <c r="M34" i="5" s="1"/>
  <c r="B35" i="5"/>
  <c r="C35" i="5" s="1"/>
  <c r="AG35" i="5" s="1"/>
  <c r="D35" i="5"/>
  <c r="E35" i="5"/>
  <c r="F35" i="5" s="1"/>
  <c r="AN35" i="5" s="1"/>
  <c r="G35" i="5"/>
  <c r="H35" i="5" s="1"/>
  <c r="I35" i="5"/>
  <c r="K35" i="5"/>
  <c r="L35" i="5"/>
  <c r="M35" i="5" s="1"/>
  <c r="B36" i="5"/>
  <c r="C36" i="5" s="1"/>
  <c r="AF36" i="5" s="1"/>
  <c r="D36" i="5"/>
  <c r="E36" i="5"/>
  <c r="F36" i="5" s="1"/>
  <c r="G36" i="5"/>
  <c r="H36" i="5" s="1"/>
  <c r="I36" i="5"/>
  <c r="K36" i="5"/>
  <c r="S36" i="5" s="1"/>
  <c r="L36" i="5"/>
  <c r="M36" i="5" s="1"/>
  <c r="B37" i="5"/>
  <c r="C37" i="5" s="1"/>
  <c r="D37" i="5"/>
  <c r="E37" i="5"/>
  <c r="F37" i="5" s="1"/>
  <c r="G37" i="5"/>
  <c r="H37" i="5" s="1"/>
  <c r="I37" i="5"/>
  <c r="K37" i="5"/>
  <c r="N37" i="5" s="1"/>
  <c r="L37" i="5"/>
  <c r="M37" i="5" s="1"/>
  <c r="B38" i="5"/>
  <c r="C38" i="5" s="1"/>
  <c r="D38" i="5"/>
  <c r="E38" i="5"/>
  <c r="F38" i="5" s="1"/>
  <c r="G38" i="5"/>
  <c r="H38" i="5" s="1"/>
  <c r="I38" i="5"/>
  <c r="K38" i="5"/>
  <c r="R38" i="5" s="1"/>
  <c r="L38" i="5"/>
  <c r="M38" i="5" s="1"/>
  <c r="B39" i="5"/>
  <c r="C39" i="5" s="1"/>
  <c r="D39" i="5"/>
  <c r="E39" i="5"/>
  <c r="F39" i="5" s="1"/>
  <c r="AL39" i="5" s="1"/>
  <c r="G39" i="5"/>
  <c r="H39" i="5" s="1"/>
  <c r="I39" i="5"/>
  <c r="K39" i="5"/>
  <c r="N39" i="5" s="1"/>
  <c r="L39" i="5"/>
  <c r="M39" i="5" s="1"/>
  <c r="B40" i="5"/>
  <c r="C40" i="5" s="1"/>
  <c r="AG40" i="5" s="1"/>
  <c r="D40" i="5"/>
  <c r="E40" i="5"/>
  <c r="F40" i="5" s="1"/>
  <c r="G40" i="5"/>
  <c r="H40" i="5" s="1"/>
  <c r="I40" i="5"/>
  <c r="K40" i="5"/>
  <c r="S40" i="5" s="1"/>
  <c r="L40" i="5"/>
  <c r="M40" i="5" s="1"/>
  <c r="B41" i="5"/>
  <c r="C41" i="5" s="1"/>
  <c r="D41" i="5"/>
  <c r="E41" i="5"/>
  <c r="F41" i="5" s="1"/>
  <c r="AN41" i="5" s="1"/>
  <c r="G41" i="5"/>
  <c r="H41" i="5" s="1"/>
  <c r="I41" i="5"/>
  <c r="K41" i="5"/>
  <c r="N41" i="5" s="1"/>
  <c r="L41" i="5"/>
  <c r="M41" i="5" s="1"/>
  <c r="B42" i="5"/>
  <c r="C42" i="5" s="1"/>
  <c r="D42" i="5"/>
  <c r="E42" i="5"/>
  <c r="F42" i="5" s="1"/>
  <c r="AQ42" i="5" s="1"/>
  <c r="G42" i="5"/>
  <c r="H42" i="5" s="1"/>
  <c r="I42" i="5"/>
  <c r="K42" i="5"/>
  <c r="R42" i="5" s="1"/>
  <c r="L42" i="5"/>
  <c r="M42" i="5" s="1"/>
  <c r="B43" i="5"/>
  <c r="C43" i="5" s="1"/>
  <c r="D43" i="5"/>
  <c r="E43" i="5"/>
  <c r="F43" i="5" s="1"/>
  <c r="G43" i="5"/>
  <c r="H43" i="5" s="1"/>
  <c r="I43" i="5"/>
  <c r="K43" i="5"/>
  <c r="N43" i="5" s="1"/>
  <c r="L43" i="5"/>
  <c r="M43" i="5" s="1"/>
  <c r="B44" i="5"/>
  <c r="C44" i="5" s="1"/>
  <c r="D44" i="5"/>
  <c r="E44" i="5"/>
  <c r="F44" i="5" s="1"/>
  <c r="G44" i="5"/>
  <c r="H44" i="5" s="1"/>
  <c r="I44" i="5"/>
  <c r="K44" i="5"/>
  <c r="S44" i="5" s="1"/>
  <c r="L44" i="5"/>
  <c r="M44" i="5" s="1"/>
  <c r="B45" i="5"/>
  <c r="C45" i="5" s="1"/>
  <c r="AF45" i="5" s="1"/>
  <c r="D45" i="5"/>
  <c r="E45" i="5"/>
  <c r="F45" i="5" s="1"/>
  <c r="AN45" i="5" s="1"/>
  <c r="G45" i="5"/>
  <c r="H45" i="5" s="1"/>
  <c r="I45" i="5"/>
  <c r="K45" i="5"/>
  <c r="N45" i="5" s="1"/>
  <c r="L45" i="5"/>
  <c r="M45" i="5" s="1"/>
  <c r="B46" i="5"/>
  <c r="C46" i="5" s="1"/>
  <c r="D46" i="5"/>
  <c r="E46" i="5"/>
  <c r="F46" i="5" s="1"/>
  <c r="G46" i="5"/>
  <c r="H46" i="5" s="1"/>
  <c r="I46" i="5"/>
  <c r="K46" i="5"/>
  <c r="R46" i="5" s="1"/>
  <c r="L46" i="5"/>
  <c r="M46" i="5" s="1"/>
  <c r="AZ46" i="5" s="1"/>
  <c r="B47" i="5"/>
  <c r="C47" i="5" s="1"/>
  <c r="D47" i="5"/>
  <c r="E47" i="5"/>
  <c r="F47" i="5" s="1"/>
  <c r="AQ47" i="5" s="1"/>
  <c r="G47" i="5"/>
  <c r="H47" i="5" s="1"/>
  <c r="I47" i="5"/>
  <c r="K47" i="5"/>
  <c r="N47" i="5" s="1"/>
  <c r="L47" i="5"/>
  <c r="M47" i="5" s="1"/>
  <c r="B48" i="5"/>
  <c r="C48" i="5" s="1"/>
  <c r="D48" i="5"/>
  <c r="E48" i="5"/>
  <c r="F48" i="5" s="1"/>
  <c r="G48" i="5"/>
  <c r="H48" i="5" s="1"/>
  <c r="I48" i="5"/>
  <c r="K48" i="5"/>
  <c r="S48" i="5" s="1"/>
  <c r="L48" i="5"/>
  <c r="M48" i="5" s="1"/>
  <c r="B49" i="5"/>
  <c r="C49" i="5" s="1"/>
  <c r="AF49" i="5" s="1"/>
  <c r="D49" i="5"/>
  <c r="E49" i="5"/>
  <c r="F49" i="5" s="1"/>
  <c r="AM49" i="5" s="1"/>
  <c r="G49" i="5"/>
  <c r="H49" i="5" s="1"/>
  <c r="I49" i="5"/>
  <c r="K49" i="5"/>
  <c r="N49" i="5" s="1"/>
  <c r="L49" i="5"/>
  <c r="M49" i="5" s="1"/>
  <c r="BC49" i="5" s="1"/>
  <c r="B50" i="5"/>
  <c r="C50" i="5" s="1"/>
  <c r="D50" i="5"/>
  <c r="E50" i="5"/>
  <c r="F50" i="5" s="1"/>
  <c r="G50" i="5"/>
  <c r="H50" i="5" s="1"/>
  <c r="I50" i="5"/>
  <c r="K50" i="5"/>
  <c r="R50" i="5" s="1"/>
  <c r="L50" i="5"/>
  <c r="M50" i="5" s="1"/>
  <c r="B51" i="5"/>
  <c r="C51" i="5" s="1"/>
  <c r="AF51" i="5" s="1"/>
  <c r="D51" i="5"/>
  <c r="E51" i="5"/>
  <c r="F51" i="5" s="1"/>
  <c r="G51" i="5"/>
  <c r="H51" i="5" s="1"/>
  <c r="I51" i="5"/>
  <c r="K51" i="5"/>
  <c r="N51" i="5" s="1"/>
  <c r="L51" i="5"/>
  <c r="M51" i="5" s="1"/>
  <c r="BI51" i="5" s="1"/>
  <c r="B52" i="5"/>
  <c r="C52" i="5" s="1"/>
  <c r="D52" i="5"/>
  <c r="E52" i="5"/>
  <c r="F52" i="5" s="1"/>
  <c r="AQ52" i="5" s="1"/>
  <c r="G52" i="5"/>
  <c r="H52" i="5" s="1"/>
  <c r="I52" i="5"/>
  <c r="K52" i="5"/>
  <c r="S52" i="5" s="1"/>
  <c r="L52" i="5"/>
  <c r="M52" i="5" s="1"/>
  <c r="B53" i="5"/>
  <c r="C53" i="5" s="1"/>
  <c r="D53" i="5"/>
  <c r="E53" i="5"/>
  <c r="F53" i="5" s="1"/>
  <c r="AQ53" i="5" s="1"/>
  <c r="G53" i="5"/>
  <c r="H53" i="5" s="1"/>
  <c r="I53" i="5"/>
  <c r="K53" i="5"/>
  <c r="N53" i="5" s="1"/>
  <c r="L53" i="5"/>
  <c r="M53" i="5" s="1"/>
  <c r="B54" i="5"/>
  <c r="C54" i="5" s="1"/>
  <c r="AF54" i="5" s="1"/>
  <c r="D54" i="5"/>
  <c r="E54" i="5"/>
  <c r="F54" i="5" s="1"/>
  <c r="AO54" i="5" s="1"/>
  <c r="G54" i="5"/>
  <c r="H54" i="5" s="1"/>
  <c r="I54" i="5"/>
  <c r="K54" i="5"/>
  <c r="R54" i="5" s="1"/>
  <c r="L54" i="5"/>
  <c r="M54" i="5" s="1"/>
  <c r="B55" i="5"/>
  <c r="C55" i="5" s="1"/>
  <c r="AF55" i="5" s="1"/>
  <c r="D55" i="5"/>
  <c r="E55" i="5"/>
  <c r="F55" i="5" s="1"/>
  <c r="G55" i="5"/>
  <c r="H55" i="5" s="1"/>
  <c r="I55" i="5"/>
  <c r="K55" i="5"/>
  <c r="N55" i="5" s="1"/>
  <c r="L55" i="5"/>
  <c r="M55" i="5" s="1"/>
  <c r="BC55" i="5" s="1"/>
  <c r="B56" i="5"/>
  <c r="C56" i="5" s="1"/>
  <c r="D56" i="5"/>
  <c r="E56" i="5"/>
  <c r="F56" i="5" s="1"/>
  <c r="G56" i="5"/>
  <c r="H56" i="5" s="1"/>
  <c r="I56" i="5"/>
  <c r="K56" i="5"/>
  <c r="S56" i="5" s="1"/>
  <c r="L56" i="5"/>
  <c r="M56" i="5" s="1"/>
  <c r="B57" i="5"/>
  <c r="C57" i="5" s="1"/>
  <c r="D57" i="5"/>
  <c r="E57" i="5"/>
  <c r="F57" i="5" s="1"/>
  <c r="AM57" i="5" s="1"/>
  <c r="G57" i="5"/>
  <c r="H57" i="5" s="1"/>
  <c r="I57" i="5"/>
  <c r="K57" i="5"/>
  <c r="N57" i="5" s="1"/>
  <c r="L57" i="5"/>
  <c r="M57" i="5" s="1"/>
  <c r="B58" i="5"/>
  <c r="C58" i="5" s="1"/>
  <c r="AG58" i="5" s="1"/>
  <c r="D58" i="5"/>
  <c r="E58" i="5"/>
  <c r="F58" i="5" s="1"/>
  <c r="G58" i="5"/>
  <c r="H58" i="5" s="1"/>
  <c r="I58" i="5"/>
  <c r="K58" i="5"/>
  <c r="R58" i="5" s="1"/>
  <c r="L58" i="5"/>
  <c r="M58" i="5" s="1"/>
  <c r="BD58" i="5" s="1"/>
  <c r="B59" i="5"/>
  <c r="C59" i="5" s="1"/>
  <c r="AG59" i="5" s="1"/>
  <c r="D59" i="5"/>
  <c r="E59" i="5"/>
  <c r="F59" i="5" s="1"/>
  <c r="G59" i="5"/>
  <c r="H59" i="5" s="1"/>
  <c r="I59" i="5"/>
  <c r="K59" i="5"/>
  <c r="N59" i="5" s="1"/>
  <c r="L59" i="5"/>
  <c r="M59" i="5" s="1"/>
  <c r="B60" i="5"/>
  <c r="C60" i="5" s="1"/>
  <c r="AG60" i="5" s="1"/>
  <c r="D60" i="5"/>
  <c r="E60" i="5"/>
  <c r="F60" i="5" s="1"/>
  <c r="G60" i="5"/>
  <c r="H60" i="5" s="1"/>
  <c r="I60" i="5"/>
  <c r="K60" i="5"/>
  <c r="S60" i="5" s="1"/>
  <c r="L60" i="5"/>
  <c r="M60" i="5" s="1"/>
  <c r="B61" i="5"/>
  <c r="C61" i="5" s="1"/>
  <c r="D61" i="5"/>
  <c r="E61" i="5"/>
  <c r="F61" i="5" s="1"/>
  <c r="G61" i="5"/>
  <c r="H61" i="5" s="1"/>
  <c r="I61" i="5"/>
  <c r="K61" i="5"/>
  <c r="N61" i="5" s="1"/>
  <c r="L61" i="5"/>
  <c r="M61" i="5" s="1"/>
  <c r="AY61" i="5" s="1"/>
  <c r="B62" i="5"/>
  <c r="C62" i="5" s="1"/>
  <c r="D62" i="5"/>
  <c r="E62" i="5"/>
  <c r="F62" i="5" s="1"/>
  <c r="G62" i="5"/>
  <c r="H62" i="5" s="1"/>
  <c r="I62" i="5"/>
  <c r="K62" i="5"/>
  <c r="R62" i="5" s="1"/>
  <c r="L62" i="5"/>
  <c r="M62" i="5" s="1"/>
  <c r="BA62" i="5" s="1"/>
  <c r="B63" i="5"/>
  <c r="C63" i="5" s="1"/>
  <c r="D63" i="5"/>
  <c r="E63" i="5"/>
  <c r="F63" i="5" s="1"/>
  <c r="AN63" i="5" s="1"/>
  <c r="G63" i="5"/>
  <c r="H63" i="5" s="1"/>
  <c r="I63" i="5"/>
  <c r="K63" i="5"/>
  <c r="N63" i="5" s="1"/>
  <c r="O63" i="5" s="1"/>
  <c r="CG63" i="5" s="1"/>
  <c r="CH63" i="5" s="1"/>
  <c r="L63" i="5"/>
  <c r="M63" i="5" s="1"/>
  <c r="B64" i="5"/>
  <c r="C64" i="5" s="1"/>
  <c r="AF64" i="5" s="1"/>
  <c r="D64" i="5"/>
  <c r="E64" i="5"/>
  <c r="F64" i="5" s="1"/>
  <c r="G64" i="5"/>
  <c r="H64" i="5" s="1"/>
  <c r="I64" i="5"/>
  <c r="K64" i="5"/>
  <c r="S64" i="5" s="1"/>
  <c r="L64" i="5"/>
  <c r="M64" i="5" s="1"/>
  <c r="B65" i="5"/>
  <c r="C65" i="5" s="1"/>
  <c r="D65" i="5"/>
  <c r="E65" i="5"/>
  <c r="F65" i="5" s="1"/>
  <c r="G65" i="5"/>
  <c r="H65" i="5" s="1"/>
  <c r="I65" i="5"/>
  <c r="K65" i="5"/>
  <c r="L65" i="5"/>
  <c r="M65" i="5" s="1"/>
  <c r="B66" i="5"/>
  <c r="C66" i="5" s="1"/>
  <c r="AF66" i="5" s="1"/>
  <c r="D66" i="5"/>
  <c r="E66" i="5"/>
  <c r="F66" i="5" s="1"/>
  <c r="G66" i="5"/>
  <c r="H66" i="5" s="1"/>
  <c r="I66" i="5"/>
  <c r="K66" i="5"/>
  <c r="R66" i="5" s="1"/>
  <c r="L66" i="5"/>
  <c r="M66" i="5" s="1"/>
  <c r="BE66" i="5" s="1"/>
  <c r="B67" i="5"/>
  <c r="C67" i="5" s="1"/>
  <c r="D67" i="5"/>
  <c r="E67" i="5"/>
  <c r="F67" i="5" s="1"/>
  <c r="AN67" i="5" s="1"/>
  <c r="G67" i="5"/>
  <c r="H67" i="5" s="1"/>
  <c r="I67" i="5"/>
  <c r="K67" i="5"/>
  <c r="N67" i="5" s="1"/>
  <c r="O67" i="5" s="1"/>
  <c r="CG67" i="5" s="1"/>
  <c r="CH67" i="5" s="1"/>
  <c r="L67" i="5"/>
  <c r="M67" i="5" s="1"/>
  <c r="BB67" i="5" s="1"/>
  <c r="B68" i="5"/>
  <c r="C68" i="5" s="1"/>
  <c r="D68" i="5"/>
  <c r="E68" i="5"/>
  <c r="F68" i="5" s="1"/>
  <c r="G68" i="5"/>
  <c r="H68" i="5" s="1"/>
  <c r="I68" i="5"/>
  <c r="K68" i="5"/>
  <c r="S68" i="5" s="1"/>
  <c r="L68" i="5"/>
  <c r="M68" i="5" s="1"/>
  <c r="B69" i="5"/>
  <c r="C69" i="5" s="1"/>
  <c r="AF69" i="5" s="1"/>
  <c r="D69" i="5"/>
  <c r="E69" i="5"/>
  <c r="F69" i="5" s="1"/>
  <c r="G69" i="5"/>
  <c r="H69" i="5" s="1"/>
  <c r="I69" i="5"/>
  <c r="K69" i="5"/>
  <c r="L69" i="5"/>
  <c r="M69" i="5" s="1"/>
  <c r="B70" i="5"/>
  <c r="C70" i="5" s="1"/>
  <c r="D70" i="5"/>
  <c r="E70" i="5"/>
  <c r="F70" i="5" s="1"/>
  <c r="G70" i="5"/>
  <c r="H70" i="5" s="1"/>
  <c r="I70" i="5"/>
  <c r="K70" i="5"/>
  <c r="L70" i="5"/>
  <c r="M70" i="5" s="1"/>
  <c r="BG70" i="5" s="1"/>
  <c r="B71" i="5"/>
  <c r="C71" i="5" s="1"/>
  <c r="AF71" i="5" s="1"/>
  <c r="D71" i="5"/>
  <c r="E71" i="5"/>
  <c r="F71" i="5" s="1"/>
  <c r="G71" i="5"/>
  <c r="H71" i="5" s="1"/>
  <c r="I71" i="5"/>
  <c r="K71" i="5"/>
  <c r="S71" i="5" s="1"/>
  <c r="L71" i="5"/>
  <c r="M71" i="5" s="1"/>
  <c r="B72" i="5"/>
  <c r="C72" i="5" s="1"/>
  <c r="D72" i="5"/>
  <c r="E72" i="5"/>
  <c r="F72" i="5" s="1"/>
  <c r="G72" i="5"/>
  <c r="H72" i="5" s="1"/>
  <c r="I72" i="5"/>
  <c r="K72" i="5"/>
  <c r="S72" i="5" s="1"/>
  <c r="L72" i="5"/>
  <c r="M72" i="5" s="1"/>
  <c r="BJ72" i="5" s="1"/>
  <c r="B73" i="5"/>
  <c r="C73" i="5" s="1"/>
  <c r="AF73" i="5" s="1"/>
  <c r="D73" i="5"/>
  <c r="E73" i="5"/>
  <c r="F73" i="5" s="1"/>
  <c r="AM73" i="5" s="1"/>
  <c r="G73" i="5"/>
  <c r="H73" i="5" s="1"/>
  <c r="I73" i="5"/>
  <c r="K73" i="5"/>
  <c r="S73" i="5" s="1"/>
  <c r="L73" i="5"/>
  <c r="M73" i="5" s="1"/>
  <c r="B74" i="5"/>
  <c r="C74" i="5" s="1"/>
  <c r="D74" i="5"/>
  <c r="E74" i="5"/>
  <c r="F74" i="5" s="1"/>
  <c r="G74" i="5"/>
  <c r="H74" i="5" s="1"/>
  <c r="I74" i="5"/>
  <c r="K74" i="5"/>
  <c r="R74" i="5" s="1"/>
  <c r="L74" i="5"/>
  <c r="M74" i="5" s="1"/>
  <c r="BA74" i="5" s="1"/>
  <c r="B75" i="5"/>
  <c r="C75" i="5" s="1"/>
  <c r="D75" i="5"/>
  <c r="E75" i="5"/>
  <c r="F75" i="5" s="1"/>
  <c r="AO75" i="5" s="1"/>
  <c r="G75" i="5"/>
  <c r="H75" i="5" s="1"/>
  <c r="I75" i="5"/>
  <c r="K75" i="5"/>
  <c r="L75" i="5"/>
  <c r="M75" i="5" s="1"/>
  <c r="B76" i="5"/>
  <c r="C76" i="5" s="1"/>
  <c r="D76" i="5"/>
  <c r="E76" i="5"/>
  <c r="F76" i="5" s="1"/>
  <c r="AQ76" i="5" s="1"/>
  <c r="G76" i="5"/>
  <c r="H76" i="5" s="1"/>
  <c r="I76" i="5"/>
  <c r="K76" i="5"/>
  <c r="S76" i="5" s="1"/>
  <c r="L76" i="5"/>
  <c r="M76" i="5" s="1"/>
  <c r="BG76" i="5" s="1"/>
  <c r="B77" i="5"/>
  <c r="C77" i="5" s="1"/>
  <c r="D77" i="5"/>
  <c r="E77" i="5"/>
  <c r="F77" i="5" s="1"/>
  <c r="G77" i="5"/>
  <c r="H77" i="5" s="1"/>
  <c r="I77" i="5"/>
  <c r="K77" i="5"/>
  <c r="L77" i="5"/>
  <c r="M77" i="5" s="1"/>
  <c r="BF77" i="5" s="1"/>
  <c r="B78" i="5"/>
  <c r="C78" i="5" s="1"/>
  <c r="AF78" i="5" s="1"/>
  <c r="D78" i="5"/>
  <c r="E78" i="5"/>
  <c r="F78" i="5" s="1"/>
  <c r="G78" i="5"/>
  <c r="H78" i="5" s="1"/>
  <c r="I78" i="5"/>
  <c r="K78" i="5"/>
  <c r="R78" i="5" s="1"/>
  <c r="L78" i="5"/>
  <c r="M78" i="5" s="1"/>
  <c r="B79" i="5"/>
  <c r="C79" i="5" s="1"/>
  <c r="AG79" i="5" s="1"/>
  <c r="D79" i="5"/>
  <c r="E79" i="5"/>
  <c r="F79" i="5" s="1"/>
  <c r="G79" i="5"/>
  <c r="H79" i="5" s="1"/>
  <c r="I79" i="5"/>
  <c r="K79" i="5"/>
  <c r="S79" i="5" s="1"/>
  <c r="L79" i="5"/>
  <c r="M79" i="5" s="1"/>
  <c r="B80" i="5"/>
  <c r="C80" i="5" s="1"/>
  <c r="D80" i="5"/>
  <c r="E80" i="5"/>
  <c r="F80" i="5" s="1"/>
  <c r="G80" i="5"/>
  <c r="H80" i="5" s="1"/>
  <c r="I80" i="5"/>
  <c r="K80" i="5"/>
  <c r="S80" i="5" s="1"/>
  <c r="L80" i="5"/>
  <c r="M80" i="5" s="1"/>
  <c r="B81" i="5"/>
  <c r="C81" i="5" s="1"/>
  <c r="D81" i="5"/>
  <c r="E81" i="5"/>
  <c r="F81" i="5" s="1"/>
  <c r="AL81" i="5" s="1"/>
  <c r="G81" i="5"/>
  <c r="H81" i="5" s="1"/>
  <c r="I81" i="5"/>
  <c r="K81" i="5"/>
  <c r="L81" i="5"/>
  <c r="M81" i="5" s="1"/>
  <c r="B82" i="5"/>
  <c r="C82" i="5" s="1"/>
  <c r="AF82" i="5" s="1"/>
  <c r="D82" i="5"/>
  <c r="E82" i="5"/>
  <c r="F82" i="5" s="1"/>
  <c r="AP82" i="5" s="1"/>
  <c r="G82" i="5"/>
  <c r="H82" i="5" s="1"/>
  <c r="I82" i="5"/>
  <c r="K82" i="5"/>
  <c r="N82" i="5" s="1"/>
  <c r="O82" i="5" s="1"/>
  <c r="CG82" i="5" s="1"/>
  <c r="CH82" i="5" s="1"/>
  <c r="L82" i="5"/>
  <c r="M82" i="5" s="1"/>
  <c r="BB82" i="5" s="1"/>
  <c r="B83" i="5"/>
  <c r="C83" i="5" s="1"/>
  <c r="AG83" i="5" s="1"/>
  <c r="D83" i="5"/>
  <c r="E83" i="5"/>
  <c r="F83" i="5" s="1"/>
  <c r="G83" i="5"/>
  <c r="H83" i="5" s="1"/>
  <c r="I83" i="5"/>
  <c r="K83" i="5"/>
  <c r="N83" i="5" s="1"/>
  <c r="O83" i="5" s="1"/>
  <c r="CG83" i="5" s="1"/>
  <c r="CH83" i="5" s="1"/>
  <c r="L83" i="5"/>
  <c r="M83" i="5" s="1"/>
  <c r="B84" i="5"/>
  <c r="C84" i="5" s="1"/>
  <c r="AF84" i="5" s="1"/>
  <c r="D84" i="5"/>
  <c r="E84" i="5"/>
  <c r="F84" i="5" s="1"/>
  <c r="G84" i="5"/>
  <c r="H84" i="5" s="1"/>
  <c r="I84" i="5"/>
  <c r="K84" i="5"/>
  <c r="S84" i="5" s="1"/>
  <c r="L84" i="5"/>
  <c r="M84" i="5" s="1"/>
  <c r="B85" i="5"/>
  <c r="C85" i="5" s="1"/>
  <c r="D85" i="5"/>
  <c r="E85" i="5"/>
  <c r="F85" i="5" s="1"/>
  <c r="G85" i="5"/>
  <c r="H85" i="5" s="1"/>
  <c r="I85" i="5"/>
  <c r="K85" i="5"/>
  <c r="R85" i="5" s="1"/>
  <c r="L85" i="5"/>
  <c r="M85" i="5" s="1"/>
  <c r="B86" i="5"/>
  <c r="C86" i="5" s="1"/>
  <c r="D86" i="5"/>
  <c r="E86" i="5"/>
  <c r="F86" i="5" s="1"/>
  <c r="G86" i="5"/>
  <c r="H86" i="5" s="1"/>
  <c r="I86" i="5"/>
  <c r="K86" i="5"/>
  <c r="N86" i="5" s="1"/>
  <c r="L86" i="5"/>
  <c r="M86" i="5" s="1"/>
  <c r="B87" i="5"/>
  <c r="C87" i="5" s="1"/>
  <c r="AF87" i="5" s="1"/>
  <c r="D87" i="5"/>
  <c r="E87" i="5"/>
  <c r="F87" i="5" s="1"/>
  <c r="AM87" i="5" s="1"/>
  <c r="G87" i="5"/>
  <c r="H87" i="5" s="1"/>
  <c r="I87" i="5"/>
  <c r="K87" i="5"/>
  <c r="N87" i="5" s="1"/>
  <c r="O87" i="5" s="1"/>
  <c r="CG87" i="5" s="1"/>
  <c r="CH87" i="5" s="1"/>
  <c r="L87" i="5"/>
  <c r="M87" i="5" s="1"/>
  <c r="B88" i="5"/>
  <c r="C88" i="5" s="1"/>
  <c r="AF88" i="5" s="1"/>
  <c r="D88" i="5"/>
  <c r="E88" i="5"/>
  <c r="F88" i="5" s="1"/>
  <c r="G88" i="5"/>
  <c r="H88" i="5" s="1"/>
  <c r="I88" i="5"/>
  <c r="K88" i="5"/>
  <c r="S88" i="5" s="1"/>
  <c r="L88" i="5"/>
  <c r="M88" i="5" s="1"/>
  <c r="B89" i="5"/>
  <c r="C89" i="5" s="1"/>
  <c r="D89" i="5"/>
  <c r="E89" i="5"/>
  <c r="F89" i="5" s="1"/>
  <c r="AQ89" i="5" s="1"/>
  <c r="G89" i="5"/>
  <c r="H89" i="5" s="1"/>
  <c r="I89" i="5"/>
  <c r="K89" i="5"/>
  <c r="L89" i="5"/>
  <c r="M89" i="5" s="1"/>
  <c r="BF89" i="5" s="1"/>
  <c r="B90" i="5"/>
  <c r="C90" i="5" s="1"/>
  <c r="D90" i="5"/>
  <c r="E90" i="5"/>
  <c r="F90" i="5" s="1"/>
  <c r="AP90" i="5" s="1"/>
  <c r="G90" i="5"/>
  <c r="H90" i="5" s="1"/>
  <c r="I90" i="5"/>
  <c r="K90" i="5"/>
  <c r="L90" i="5"/>
  <c r="M90" i="5" s="1"/>
  <c r="B91" i="5"/>
  <c r="C91" i="5" s="1"/>
  <c r="D91" i="5"/>
  <c r="E91" i="5"/>
  <c r="F91" i="5" s="1"/>
  <c r="G91" i="5"/>
  <c r="H91" i="5" s="1"/>
  <c r="I91" i="5"/>
  <c r="K91" i="5"/>
  <c r="N91" i="5" s="1"/>
  <c r="O91" i="5" s="1"/>
  <c r="CG91" i="5" s="1"/>
  <c r="CH91" i="5" s="1"/>
  <c r="L91" i="5"/>
  <c r="M91" i="5" s="1"/>
  <c r="BG91" i="5" s="1"/>
  <c r="B92" i="5"/>
  <c r="C92" i="5" s="1"/>
  <c r="D92" i="5"/>
  <c r="E92" i="5"/>
  <c r="F92" i="5" s="1"/>
  <c r="G92" i="5"/>
  <c r="H92" i="5" s="1"/>
  <c r="I92" i="5"/>
  <c r="K92" i="5"/>
  <c r="R92" i="5" s="1"/>
  <c r="L92" i="5"/>
  <c r="M92" i="5" s="1"/>
  <c r="BI92" i="5" s="1"/>
  <c r="B93" i="5"/>
  <c r="C93" i="5" s="1"/>
  <c r="AF93" i="5" s="1"/>
  <c r="D93" i="5"/>
  <c r="E93" i="5"/>
  <c r="F93" i="5" s="1"/>
  <c r="G93" i="5"/>
  <c r="H93" i="5" s="1"/>
  <c r="I93" i="5"/>
  <c r="K93" i="5"/>
  <c r="N93" i="5" s="1"/>
  <c r="L93" i="5"/>
  <c r="M93" i="5" s="1"/>
  <c r="B94" i="5"/>
  <c r="C94" i="5" s="1"/>
  <c r="D94" i="5"/>
  <c r="E94" i="5"/>
  <c r="F94" i="5" s="1"/>
  <c r="G94" i="5"/>
  <c r="H94" i="5" s="1"/>
  <c r="I94" i="5"/>
  <c r="K94" i="5"/>
  <c r="L94" i="5"/>
  <c r="M94" i="5" s="1"/>
  <c r="AY94" i="5" s="1"/>
  <c r="B95" i="5"/>
  <c r="C95" i="5" s="1"/>
  <c r="AF95" i="5" s="1"/>
  <c r="D95" i="5"/>
  <c r="E95" i="5"/>
  <c r="F95" i="5" s="1"/>
  <c r="G95" i="5"/>
  <c r="H95" i="5" s="1"/>
  <c r="I95" i="5"/>
  <c r="K95" i="5"/>
  <c r="R95" i="5" s="1"/>
  <c r="L95" i="5"/>
  <c r="M95" i="5" s="1"/>
  <c r="B96" i="5"/>
  <c r="C96" i="5" s="1"/>
  <c r="AG96" i="5" s="1"/>
  <c r="D96" i="5"/>
  <c r="E96" i="5"/>
  <c r="F96" i="5" s="1"/>
  <c r="G96" i="5"/>
  <c r="H96" i="5" s="1"/>
  <c r="I96" i="5"/>
  <c r="K96" i="5"/>
  <c r="N96" i="5" s="1"/>
  <c r="L96" i="5"/>
  <c r="M96" i="5" s="1"/>
  <c r="BJ96" i="5" s="1"/>
  <c r="B97" i="5"/>
  <c r="C97" i="5" s="1"/>
  <c r="AF97" i="5" s="1"/>
  <c r="D97" i="5"/>
  <c r="E97" i="5"/>
  <c r="F97" i="5" s="1"/>
  <c r="G97" i="5"/>
  <c r="H97" i="5" s="1"/>
  <c r="I97" i="5"/>
  <c r="K97" i="5"/>
  <c r="N97" i="5" s="1"/>
  <c r="O97" i="5" s="1"/>
  <c r="CG97" i="5" s="1"/>
  <c r="CH97" i="5" s="1"/>
  <c r="L97" i="5"/>
  <c r="M97" i="5" s="1"/>
  <c r="B98" i="5"/>
  <c r="C98" i="5" s="1"/>
  <c r="D98" i="5"/>
  <c r="E98" i="5"/>
  <c r="F98" i="5" s="1"/>
  <c r="G98" i="5"/>
  <c r="H98" i="5" s="1"/>
  <c r="I98" i="5"/>
  <c r="K98" i="5"/>
  <c r="N98" i="5" s="1"/>
  <c r="L98" i="5"/>
  <c r="M98" i="5" s="1"/>
  <c r="B99" i="5"/>
  <c r="C99" i="5" s="1"/>
  <c r="D99" i="5"/>
  <c r="E99" i="5"/>
  <c r="F99" i="5" s="1"/>
  <c r="AN99" i="5" s="1"/>
  <c r="G99" i="5"/>
  <c r="H99" i="5" s="1"/>
  <c r="I99" i="5"/>
  <c r="K99" i="5"/>
  <c r="R99" i="5" s="1"/>
  <c r="L99" i="5"/>
  <c r="M99" i="5" s="1"/>
  <c r="B100" i="5"/>
  <c r="C100" i="5" s="1"/>
  <c r="D100" i="5"/>
  <c r="E100" i="5"/>
  <c r="F100" i="5" s="1"/>
  <c r="AO100" i="5" s="1"/>
  <c r="G100" i="5"/>
  <c r="H100" i="5" s="1"/>
  <c r="I100" i="5"/>
  <c r="K100" i="5"/>
  <c r="N100" i="5" s="1"/>
  <c r="L100" i="5"/>
  <c r="M100" i="5" s="1"/>
  <c r="BB100" i="5" s="1"/>
  <c r="B101" i="5"/>
  <c r="C101" i="5" s="1"/>
  <c r="D101" i="5"/>
  <c r="E101" i="5"/>
  <c r="F101" i="5" s="1"/>
  <c r="G101" i="5"/>
  <c r="H101" i="5" s="1"/>
  <c r="I101" i="5"/>
  <c r="K101" i="5"/>
  <c r="L101" i="5"/>
  <c r="M101" i="5" s="1"/>
  <c r="B102" i="5"/>
  <c r="C102" i="5" s="1"/>
  <c r="AF102" i="5" s="1"/>
  <c r="D102" i="5"/>
  <c r="E102" i="5"/>
  <c r="F102" i="5" s="1"/>
  <c r="G102" i="5"/>
  <c r="H102" i="5" s="1"/>
  <c r="I102" i="5"/>
  <c r="K102" i="5"/>
  <c r="N102" i="5" s="1"/>
  <c r="L102" i="5"/>
  <c r="M102" i="5" s="1"/>
  <c r="BB102" i="5" s="1"/>
  <c r="B103" i="5"/>
  <c r="C103" i="5" s="1"/>
  <c r="AF103" i="5" s="1"/>
  <c r="D103" i="5"/>
  <c r="E103" i="5"/>
  <c r="F103" i="5" s="1"/>
  <c r="G103" i="5"/>
  <c r="H103" i="5" s="1"/>
  <c r="I103" i="5"/>
  <c r="K103" i="5"/>
  <c r="N103" i="5" s="1"/>
  <c r="O103" i="5" s="1"/>
  <c r="CG103" i="5" s="1"/>
  <c r="CH103" i="5" s="1"/>
  <c r="L103" i="5"/>
  <c r="M103" i="5" s="1"/>
  <c r="B104" i="5"/>
  <c r="C104" i="5" s="1"/>
  <c r="D104" i="5"/>
  <c r="E104" i="5"/>
  <c r="F104" i="5" s="1"/>
  <c r="G104" i="5"/>
  <c r="H104" i="5" s="1"/>
  <c r="I104" i="5"/>
  <c r="K104" i="5"/>
  <c r="N104" i="5" s="1"/>
  <c r="L104" i="5"/>
  <c r="M104" i="5" s="1"/>
  <c r="BH104" i="5" s="1"/>
  <c r="B105" i="5"/>
  <c r="C105" i="5" s="1"/>
  <c r="D105" i="5"/>
  <c r="E105" i="5"/>
  <c r="F105" i="5" s="1"/>
  <c r="AO105" i="5" s="1"/>
  <c r="G105" i="5"/>
  <c r="H105" i="5" s="1"/>
  <c r="I105" i="5"/>
  <c r="K105" i="5"/>
  <c r="L105" i="5"/>
  <c r="M105" i="5" s="1"/>
  <c r="AY105" i="5" s="1"/>
  <c r="B106" i="5"/>
  <c r="C106" i="5" s="1"/>
  <c r="AF106" i="5" s="1"/>
  <c r="D106" i="5"/>
  <c r="E106" i="5"/>
  <c r="F106" i="5" s="1"/>
  <c r="G106" i="5"/>
  <c r="H106" i="5" s="1"/>
  <c r="I106" i="5"/>
  <c r="K106" i="5"/>
  <c r="N106" i="5" s="1"/>
  <c r="L106" i="5"/>
  <c r="M106" i="5" s="1"/>
  <c r="BJ106" i="5" s="1"/>
  <c r="B107" i="5"/>
  <c r="C107" i="5" s="1"/>
  <c r="D107" i="5"/>
  <c r="E107" i="5"/>
  <c r="F107" i="5" s="1"/>
  <c r="G107" i="5"/>
  <c r="H107" i="5" s="1"/>
  <c r="I107" i="5"/>
  <c r="K107" i="5"/>
  <c r="R107" i="5" s="1"/>
  <c r="L107" i="5"/>
  <c r="M107" i="5" s="1"/>
  <c r="B108" i="5"/>
  <c r="C108" i="5" s="1"/>
  <c r="D108" i="5"/>
  <c r="E108" i="5"/>
  <c r="F108" i="5" s="1"/>
  <c r="AP108" i="5" s="1"/>
  <c r="G108" i="5"/>
  <c r="H108" i="5" s="1"/>
  <c r="I108" i="5"/>
  <c r="K108" i="5"/>
  <c r="S108" i="5" s="1"/>
  <c r="L108" i="5"/>
  <c r="M108" i="5" s="1"/>
  <c r="BJ108" i="5" s="1"/>
  <c r="B109" i="5"/>
  <c r="C109" i="5" s="1"/>
  <c r="D109" i="5"/>
  <c r="E109" i="5"/>
  <c r="F109" i="5" s="1"/>
  <c r="G109" i="5"/>
  <c r="H109" i="5" s="1"/>
  <c r="I109" i="5"/>
  <c r="K109" i="5"/>
  <c r="L109" i="5"/>
  <c r="M109" i="5" s="1"/>
  <c r="B110" i="5"/>
  <c r="C110" i="5" s="1"/>
  <c r="D110" i="5"/>
  <c r="E110" i="5"/>
  <c r="F110" i="5" s="1"/>
  <c r="G110" i="5"/>
  <c r="H110" i="5" s="1"/>
  <c r="I110" i="5"/>
  <c r="K110" i="5"/>
  <c r="N110" i="5" s="1"/>
  <c r="L110" i="5"/>
  <c r="M110" i="5" s="1"/>
  <c r="B111" i="5"/>
  <c r="C111" i="5" s="1"/>
  <c r="AF111" i="5" s="1"/>
  <c r="D111" i="5"/>
  <c r="E111" i="5"/>
  <c r="F111" i="5" s="1"/>
  <c r="AP111" i="5" s="1"/>
  <c r="G111" i="5"/>
  <c r="H111" i="5" s="1"/>
  <c r="I111" i="5"/>
  <c r="K111" i="5"/>
  <c r="N111" i="5" s="1"/>
  <c r="L111" i="5"/>
  <c r="M111" i="5" s="1"/>
  <c r="BG111" i="5" s="1"/>
  <c r="B112" i="5"/>
  <c r="C112" i="5" s="1"/>
  <c r="AG112" i="5" s="1"/>
  <c r="D112" i="5"/>
  <c r="E112" i="5"/>
  <c r="F112" i="5" s="1"/>
  <c r="G112" i="5"/>
  <c r="H112" i="5" s="1"/>
  <c r="I112" i="5"/>
  <c r="K112" i="5"/>
  <c r="N112" i="5" s="1"/>
  <c r="L112" i="5"/>
  <c r="M112" i="5" s="1"/>
  <c r="B113" i="5"/>
  <c r="C113" i="5" s="1"/>
  <c r="AF113" i="5" s="1"/>
  <c r="D113" i="5"/>
  <c r="E113" i="5"/>
  <c r="F113" i="5" s="1"/>
  <c r="G113" i="5"/>
  <c r="H113" i="5" s="1"/>
  <c r="I113" i="5"/>
  <c r="K113" i="5"/>
  <c r="L113" i="5"/>
  <c r="M113" i="5" s="1"/>
  <c r="B114" i="5"/>
  <c r="C114" i="5" s="1"/>
  <c r="AG114" i="5" s="1"/>
  <c r="D114" i="5"/>
  <c r="E114" i="5"/>
  <c r="F114" i="5" s="1"/>
  <c r="AP114" i="5" s="1"/>
  <c r="G114" i="5"/>
  <c r="H114" i="5" s="1"/>
  <c r="I114" i="5"/>
  <c r="K114" i="5"/>
  <c r="L114" i="5"/>
  <c r="M114" i="5" s="1"/>
  <c r="B115" i="5"/>
  <c r="C115" i="5" s="1"/>
  <c r="D115" i="5"/>
  <c r="E115" i="5"/>
  <c r="F115" i="5" s="1"/>
  <c r="G115" i="5"/>
  <c r="H115" i="5" s="1"/>
  <c r="I115" i="5"/>
  <c r="K115" i="5"/>
  <c r="N115" i="5" s="1"/>
  <c r="L115" i="5"/>
  <c r="M115" i="5" s="1"/>
  <c r="B116" i="5"/>
  <c r="C116" i="5" s="1"/>
  <c r="D116" i="5"/>
  <c r="E116" i="5"/>
  <c r="F116" i="5" s="1"/>
  <c r="G116" i="5"/>
  <c r="H116" i="5" s="1"/>
  <c r="I116" i="5"/>
  <c r="K116" i="5"/>
  <c r="N116" i="5" s="1"/>
  <c r="L116" i="5"/>
  <c r="M116" i="5" s="1"/>
  <c r="B117" i="5"/>
  <c r="C117" i="5" s="1"/>
  <c r="AF117" i="5" s="1"/>
  <c r="D117" i="5"/>
  <c r="E117" i="5"/>
  <c r="F117" i="5" s="1"/>
  <c r="AQ117" i="5" s="1"/>
  <c r="G117" i="5"/>
  <c r="H117" i="5" s="1"/>
  <c r="I117" i="5"/>
  <c r="K117" i="5"/>
  <c r="N117" i="5" s="1"/>
  <c r="O117" i="5" s="1"/>
  <c r="CG117" i="5" s="1"/>
  <c r="CH117" i="5" s="1"/>
  <c r="L117" i="5"/>
  <c r="M117" i="5" s="1"/>
  <c r="B118" i="5"/>
  <c r="C118" i="5" s="1"/>
  <c r="D118" i="5"/>
  <c r="E118" i="5"/>
  <c r="F118" i="5" s="1"/>
  <c r="AQ118" i="5" s="1"/>
  <c r="G118" i="5"/>
  <c r="H118" i="5" s="1"/>
  <c r="I118" i="5"/>
  <c r="K118" i="5"/>
  <c r="N118" i="5" s="1"/>
  <c r="O118" i="5" s="1"/>
  <c r="CG118" i="5" s="1"/>
  <c r="CH118" i="5" s="1"/>
  <c r="L118" i="5"/>
  <c r="M118" i="5" s="1"/>
  <c r="B119" i="5"/>
  <c r="C119" i="5" s="1"/>
  <c r="D119" i="5"/>
  <c r="E119" i="5"/>
  <c r="F119" i="5" s="1"/>
  <c r="G119" i="5"/>
  <c r="H119" i="5" s="1"/>
  <c r="I119" i="5"/>
  <c r="K119" i="5"/>
  <c r="N119" i="5" s="1"/>
  <c r="O119" i="5" s="1"/>
  <c r="CG119" i="5" s="1"/>
  <c r="CH119" i="5" s="1"/>
  <c r="L119" i="5"/>
  <c r="M119" i="5" s="1"/>
  <c r="BJ119" i="5" s="1"/>
  <c r="B120" i="5"/>
  <c r="C120" i="5" s="1"/>
  <c r="D120" i="5"/>
  <c r="E120" i="5"/>
  <c r="F120" i="5" s="1"/>
  <c r="G120" i="5"/>
  <c r="H120" i="5" s="1"/>
  <c r="I120" i="5"/>
  <c r="K120" i="5"/>
  <c r="S120" i="5" s="1"/>
  <c r="L120" i="5"/>
  <c r="M120" i="5" s="1"/>
  <c r="B121" i="5"/>
  <c r="C121" i="5" s="1"/>
  <c r="AF121" i="5" s="1"/>
  <c r="D121" i="5"/>
  <c r="E121" i="5"/>
  <c r="F121" i="5" s="1"/>
  <c r="G121" i="5"/>
  <c r="H121" i="5" s="1"/>
  <c r="I121" i="5"/>
  <c r="K121" i="5"/>
  <c r="S121" i="5" s="1"/>
  <c r="L121" i="5"/>
  <c r="M121" i="5" s="1"/>
  <c r="B122" i="5"/>
  <c r="C122" i="5" s="1"/>
  <c r="D122" i="5"/>
  <c r="E122" i="5"/>
  <c r="F122" i="5" s="1"/>
  <c r="AO122" i="5" s="1"/>
  <c r="G122" i="5"/>
  <c r="H122" i="5" s="1"/>
  <c r="I122" i="5"/>
  <c r="K122" i="5"/>
  <c r="N122" i="5" s="1"/>
  <c r="O122" i="5" s="1"/>
  <c r="CG122" i="5" s="1"/>
  <c r="CH122" i="5" s="1"/>
  <c r="L122" i="5"/>
  <c r="M122" i="5" s="1"/>
  <c r="BE122" i="5" s="1"/>
  <c r="B123" i="5"/>
  <c r="C123" i="5" s="1"/>
  <c r="AF123" i="5" s="1"/>
  <c r="D123" i="5"/>
  <c r="E123" i="5"/>
  <c r="F123" i="5" s="1"/>
  <c r="AN123" i="5" s="1"/>
  <c r="G123" i="5"/>
  <c r="H123" i="5" s="1"/>
  <c r="I123" i="5"/>
  <c r="K123" i="5"/>
  <c r="L123" i="5"/>
  <c r="M123" i="5" s="1"/>
  <c r="B124" i="5"/>
  <c r="C124" i="5" s="1"/>
  <c r="D124" i="5"/>
  <c r="E124" i="5"/>
  <c r="F124" i="5" s="1"/>
  <c r="G124" i="5"/>
  <c r="H124" i="5" s="1"/>
  <c r="I124" i="5"/>
  <c r="K124" i="5"/>
  <c r="S124" i="5" s="1"/>
  <c r="L124" i="5"/>
  <c r="M124" i="5" s="1"/>
  <c r="B125" i="5"/>
  <c r="C125" i="5" s="1"/>
  <c r="D125" i="5"/>
  <c r="E125" i="5"/>
  <c r="F125" i="5" s="1"/>
  <c r="G125" i="5"/>
  <c r="H125" i="5" s="1"/>
  <c r="I125" i="5"/>
  <c r="K125" i="5"/>
  <c r="R125" i="5" s="1"/>
  <c r="L125" i="5"/>
  <c r="M125" i="5" s="1"/>
  <c r="BG125" i="5" s="1"/>
  <c r="B126" i="5"/>
  <c r="C126" i="5" s="1"/>
  <c r="AG126" i="5" s="1"/>
  <c r="D126" i="5"/>
  <c r="E126" i="5"/>
  <c r="F126" i="5" s="1"/>
  <c r="AO126" i="5" s="1"/>
  <c r="G126" i="5"/>
  <c r="H126" i="5" s="1"/>
  <c r="I126" i="5"/>
  <c r="K126" i="5"/>
  <c r="R126" i="5" s="1"/>
  <c r="L126" i="5"/>
  <c r="M126" i="5" s="1"/>
  <c r="B127" i="5"/>
  <c r="C127" i="5" s="1"/>
  <c r="AG127" i="5" s="1"/>
  <c r="D127" i="5"/>
  <c r="E127" i="5"/>
  <c r="F127" i="5" s="1"/>
  <c r="G127" i="5"/>
  <c r="H127" i="5" s="1"/>
  <c r="I127" i="5"/>
  <c r="K127" i="5"/>
  <c r="N127" i="5" s="1"/>
  <c r="O127" i="5" s="1"/>
  <c r="CG127" i="5" s="1"/>
  <c r="CH127" i="5" s="1"/>
  <c r="L127" i="5"/>
  <c r="M127" i="5" s="1"/>
  <c r="B128" i="5"/>
  <c r="C128" i="5" s="1"/>
  <c r="D128" i="5"/>
  <c r="E128" i="5"/>
  <c r="F128" i="5" s="1"/>
  <c r="G128" i="5"/>
  <c r="H128" i="5" s="1"/>
  <c r="I128" i="5"/>
  <c r="K128" i="5"/>
  <c r="L128" i="5"/>
  <c r="M128" i="5" s="1"/>
  <c r="BB128" i="5" s="1"/>
  <c r="B129" i="5"/>
  <c r="C129" i="5" s="1"/>
  <c r="AF129" i="5" s="1"/>
  <c r="D129" i="5"/>
  <c r="E129" i="5"/>
  <c r="F129" i="5" s="1"/>
  <c r="AL129" i="5" s="1"/>
  <c r="G129" i="5"/>
  <c r="H129" i="5" s="1"/>
  <c r="I129" i="5"/>
  <c r="K129" i="5"/>
  <c r="L129" i="5"/>
  <c r="M129" i="5" s="1"/>
  <c r="BJ129" i="5" s="1"/>
  <c r="B130" i="5"/>
  <c r="C130" i="5" s="1"/>
  <c r="AF130" i="5" s="1"/>
  <c r="D130" i="5"/>
  <c r="E130" i="5"/>
  <c r="F130" i="5" s="1"/>
  <c r="G130" i="5"/>
  <c r="H130" i="5" s="1"/>
  <c r="I130" i="5"/>
  <c r="K130" i="5"/>
  <c r="R130" i="5" s="1"/>
  <c r="L130" i="5"/>
  <c r="M130" i="5" s="1"/>
  <c r="AZ130" i="5" s="1"/>
  <c r="B131" i="5"/>
  <c r="C131" i="5" s="1"/>
  <c r="AG131" i="5" s="1"/>
  <c r="D131" i="5"/>
  <c r="E131" i="5"/>
  <c r="F131" i="5" s="1"/>
  <c r="G131" i="5"/>
  <c r="H131" i="5" s="1"/>
  <c r="I131" i="5"/>
  <c r="K131" i="5"/>
  <c r="N131" i="5" s="1"/>
  <c r="L131" i="5"/>
  <c r="M131" i="5" s="1"/>
  <c r="B132" i="5"/>
  <c r="C132" i="5" s="1"/>
  <c r="AF132" i="5" s="1"/>
  <c r="D132" i="5"/>
  <c r="E132" i="5"/>
  <c r="F132" i="5" s="1"/>
  <c r="AQ132" i="5" s="1"/>
  <c r="G132" i="5"/>
  <c r="H132" i="5" s="1"/>
  <c r="I132" i="5"/>
  <c r="K132" i="5"/>
  <c r="L132" i="5"/>
  <c r="M132" i="5" s="1"/>
  <c r="BG132" i="5" s="1"/>
  <c r="B133" i="5"/>
  <c r="C133" i="5" s="1"/>
  <c r="D133" i="5"/>
  <c r="E133" i="5"/>
  <c r="F133" i="5" s="1"/>
  <c r="G133" i="5"/>
  <c r="H133" i="5" s="1"/>
  <c r="I133" i="5"/>
  <c r="K133" i="5"/>
  <c r="L133" i="5"/>
  <c r="M133" i="5" s="1"/>
  <c r="B134" i="5"/>
  <c r="C134" i="5" s="1"/>
  <c r="D134" i="5"/>
  <c r="E134" i="5"/>
  <c r="F134" i="5" s="1"/>
  <c r="G134" i="5"/>
  <c r="H134" i="5" s="1"/>
  <c r="I134" i="5"/>
  <c r="K134" i="5"/>
  <c r="R134" i="5" s="1"/>
  <c r="L134" i="5"/>
  <c r="M134" i="5" s="1"/>
  <c r="B135" i="5"/>
  <c r="C135" i="5" s="1"/>
  <c r="D135" i="5"/>
  <c r="E135" i="5"/>
  <c r="F135" i="5" s="1"/>
  <c r="AP135" i="5" s="1"/>
  <c r="G135" i="5"/>
  <c r="H135" i="5" s="1"/>
  <c r="I135" i="5"/>
  <c r="K135" i="5"/>
  <c r="N135" i="5" s="1"/>
  <c r="O135" i="5" s="1"/>
  <c r="CG135" i="5" s="1"/>
  <c r="CH135" i="5" s="1"/>
  <c r="L135" i="5"/>
  <c r="M135" i="5" s="1"/>
  <c r="B136" i="5"/>
  <c r="C136" i="5" s="1"/>
  <c r="AF136" i="5" s="1"/>
  <c r="D136" i="5"/>
  <c r="E136" i="5"/>
  <c r="F136" i="5" s="1"/>
  <c r="G136" i="5"/>
  <c r="H136" i="5" s="1"/>
  <c r="I136" i="5"/>
  <c r="K136" i="5"/>
  <c r="N136" i="5" s="1"/>
  <c r="O136" i="5" s="1"/>
  <c r="CG136" i="5" s="1"/>
  <c r="CH136" i="5" s="1"/>
  <c r="L136" i="5"/>
  <c r="M136" i="5" s="1"/>
  <c r="B137" i="5"/>
  <c r="C137" i="5" s="1"/>
  <c r="AF137" i="5" s="1"/>
  <c r="D137" i="5"/>
  <c r="E137" i="5"/>
  <c r="F137" i="5" s="1"/>
  <c r="G137" i="5"/>
  <c r="H137" i="5" s="1"/>
  <c r="I137" i="5"/>
  <c r="K137" i="5"/>
  <c r="S137" i="5" s="1"/>
  <c r="L137" i="5"/>
  <c r="M137" i="5" s="1"/>
  <c r="B138" i="5"/>
  <c r="C138" i="5" s="1"/>
  <c r="AG138" i="5" s="1"/>
  <c r="D138" i="5"/>
  <c r="E138" i="5"/>
  <c r="F138" i="5" s="1"/>
  <c r="G138" i="5"/>
  <c r="H138" i="5" s="1"/>
  <c r="I138" i="5"/>
  <c r="K138" i="5"/>
  <c r="R138" i="5" s="1"/>
  <c r="L138" i="5"/>
  <c r="M138" i="5" s="1"/>
  <c r="BF138" i="5" s="1"/>
  <c r="B139" i="5"/>
  <c r="C139" i="5" s="1"/>
  <c r="D139" i="5"/>
  <c r="E139" i="5"/>
  <c r="F139" i="5" s="1"/>
  <c r="G139" i="5"/>
  <c r="H139" i="5" s="1"/>
  <c r="I139" i="5"/>
  <c r="K139" i="5"/>
  <c r="R139" i="5" s="1"/>
  <c r="L139" i="5"/>
  <c r="M139" i="5" s="1"/>
  <c r="BD139" i="5" s="1"/>
  <c r="B140" i="5"/>
  <c r="C140" i="5" s="1"/>
  <c r="D140" i="5"/>
  <c r="E140" i="5"/>
  <c r="F140" i="5" s="1"/>
  <c r="G140" i="5"/>
  <c r="H140" i="5" s="1"/>
  <c r="I140" i="5"/>
  <c r="K140" i="5"/>
  <c r="N140" i="5" s="1"/>
  <c r="O140" i="5" s="1"/>
  <c r="CG140" i="5" s="1"/>
  <c r="CH140" i="5" s="1"/>
  <c r="L140" i="5"/>
  <c r="M140" i="5" s="1"/>
  <c r="B141" i="5"/>
  <c r="C141" i="5" s="1"/>
  <c r="D141" i="5"/>
  <c r="E141" i="5"/>
  <c r="F141" i="5" s="1"/>
  <c r="G141" i="5"/>
  <c r="H141" i="5" s="1"/>
  <c r="I141" i="5"/>
  <c r="K141" i="5"/>
  <c r="N141" i="5" s="1"/>
  <c r="O141" i="5" s="1"/>
  <c r="CG141" i="5" s="1"/>
  <c r="CH141" i="5" s="1"/>
  <c r="L141" i="5"/>
  <c r="M141" i="5" s="1"/>
  <c r="BI141" i="5" s="1"/>
  <c r="B142" i="5"/>
  <c r="C142" i="5" s="1"/>
  <c r="D142" i="5"/>
  <c r="E142" i="5"/>
  <c r="F142" i="5" s="1"/>
  <c r="AO142" i="5" s="1"/>
  <c r="G142" i="5"/>
  <c r="H142" i="5" s="1"/>
  <c r="I142" i="5"/>
  <c r="K142" i="5"/>
  <c r="R142" i="5" s="1"/>
  <c r="L142" i="5"/>
  <c r="M142" i="5" s="1"/>
  <c r="AZ142" i="5" s="1"/>
  <c r="B143" i="5"/>
  <c r="C143" i="5" s="1"/>
  <c r="AF143" i="5" s="1"/>
  <c r="D143" i="5"/>
  <c r="E143" i="5"/>
  <c r="F143" i="5" s="1"/>
  <c r="G143" i="5"/>
  <c r="H143" i="5" s="1"/>
  <c r="I143" i="5"/>
  <c r="K143" i="5"/>
  <c r="N143" i="5" s="1"/>
  <c r="O143" i="5" s="1"/>
  <c r="CG143" i="5" s="1"/>
  <c r="CH143" i="5" s="1"/>
  <c r="L143" i="5"/>
  <c r="M143" i="5" s="1"/>
  <c r="B144" i="5"/>
  <c r="C144" i="5" s="1"/>
  <c r="AF144" i="5" s="1"/>
  <c r="D144" i="5"/>
  <c r="E144" i="5"/>
  <c r="F144" i="5" s="1"/>
  <c r="G144" i="5"/>
  <c r="H144" i="5" s="1"/>
  <c r="I144" i="5"/>
  <c r="K144" i="5"/>
  <c r="L144" i="5"/>
  <c r="M144" i="5" s="1"/>
  <c r="B145" i="5"/>
  <c r="C145" i="5" s="1"/>
  <c r="AF145" i="5" s="1"/>
  <c r="D145" i="5"/>
  <c r="E145" i="5"/>
  <c r="F145" i="5" s="1"/>
  <c r="G145" i="5"/>
  <c r="H145" i="5" s="1"/>
  <c r="I145" i="5"/>
  <c r="K145" i="5"/>
  <c r="N145" i="5" s="1"/>
  <c r="O145" i="5" s="1"/>
  <c r="CG145" i="5" s="1"/>
  <c r="CH145" i="5" s="1"/>
  <c r="L145" i="5"/>
  <c r="M145" i="5" s="1"/>
  <c r="B146" i="5"/>
  <c r="C146" i="5" s="1"/>
  <c r="D146" i="5"/>
  <c r="E146" i="5"/>
  <c r="F146" i="5" s="1"/>
  <c r="G146" i="5"/>
  <c r="H146" i="5" s="1"/>
  <c r="I146" i="5"/>
  <c r="K146" i="5"/>
  <c r="L146" i="5"/>
  <c r="M146" i="5" s="1"/>
  <c r="B147" i="5"/>
  <c r="C147" i="5" s="1"/>
  <c r="D147" i="5"/>
  <c r="E147" i="5"/>
  <c r="F147" i="5" s="1"/>
  <c r="G147" i="5"/>
  <c r="H147" i="5" s="1"/>
  <c r="I147" i="5"/>
  <c r="K147" i="5"/>
  <c r="N147" i="5" s="1"/>
  <c r="O147" i="5" s="1"/>
  <c r="CG147" i="5" s="1"/>
  <c r="CH147" i="5" s="1"/>
  <c r="L147" i="5"/>
  <c r="M147" i="5" s="1"/>
  <c r="BI147" i="5" s="1"/>
  <c r="B148" i="5"/>
  <c r="C148" i="5" s="1"/>
  <c r="D148" i="5"/>
  <c r="E148" i="5"/>
  <c r="F148" i="5" s="1"/>
  <c r="G148" i="5"/>
  <c r="H148" i="5" s="1"/>
  <c r="I148" i="5"/>
  <c r="K148" i="5"/>
  <c r="N148" i="5" s="1"/>
  <c r="O148" i="5" s="1"/>
  <c r="CG148" i="5" s="1"/>
  <c r="CH148" i="5" s="1"/>
  <c r="L148" i="5"/>
  <c r="M148" i="5" s="1"/>
  <c r="BJ148" i="5" s="1"/>
  <c r="B149" i="5"/>
  <c r="C149" i="5" s="1"/>
  <c r="D149" i="5"/>
  <c r="E149" i="5"/>
  <c r="F149" i="5" s="1"/>
  <c r="AQ149" i="5" s="1"/>
  <c r="G149" i="5"/>
  <c r="H149" i="5" s="1"/>
  <c r="I149" i="5"/>
  <c r="K149" i="5"/>
  <c r="L149" i="5"/>
  <c r="M149" i="5" s="1"/>
  <c r="B150" i="5"/>
  <c r="C150" i="5" s="1"/>
  <c r="AF150" i="5" s="1"/>
  <c r="D150" i="5"/>
  <c r="E150" i="5"/>
  <c r="F150" i="5" s="1"/>
  <c r="AP150" i="5" s="1"/>
  <c r="G150" i="5"/>
  <c r="H150" i="5" s="1"/>
  <c r="I150" i="5"/>
  <c r="K150" i="5"/>
  <c r="L150" i="5"/>
  <c r="M150" i="5" s="1"/>
  <c r="BA150" i="5" s="1"/>
  <c r="B151" i="5"/>
  <c r="C151" i="5" s="1"/>
  <c r="AF151" i="5" s="1"/>
  <c r="D151" i="5"/>
  <c r="E151" i="5"/>
  <c r="F151" i="5" s="1"/>
  <c r="G151" i="5"/>
  <c r="H151" i="5" s="1"/>
  <c r="I151" i="5"/>
  <c r="K151" i="5"/>
  <c r="N151" i="5" s="1"/>
  <c r="O151" i="5" s="1"/>
  <c r="CG151" i="5" s="1"/>
  <c r="CH151" i="5" s="1"/>
  <c r="L151" i="5"/>
  <c r="M151" i="5" s="1"/>
  <c r="B152" i="5"/>
  <c r="C152" i="5" s="1"/>
  <c r="D152" i="5"/>
  <c r="E152" i="5"/>
  <c r="F152" i="5" s="1"/>
  <c r="AP152" i="5" s="1"/>
  <c r="G152" i="5"/>
  <c r="H152" i="5" s="1"/>
  <c r="I152" i="5"/>
  <c r="K152" i="5"/>
  <c r="N152" i="5" s="1"/>
  <c r="O152" i="5" s="1"/>
  <c r="CG152" i="5" s="1"/>
  <c r="CH152" i="5" s="1"/>
  <c r="L152" i="5"/>
  <c r="M152" i="5" s="1"/>
  <c r="BB152" i="5" s="1"/>
  <c r="B153" i="5"/>
  <c r="C153" i="5" s="1"/>
  <c r="AF153" i="5" s="1"/>
  <c r="D153" i="5"/>
  <c r="E153" i="5"/>
  <c r="F153" i="5" s="1"/>
  <c r="AL153" i="5" s="1"/>
  <c r="G153" i="5"/>
  <c r="H153" i="5" s="1"/>
  <c r="I153" i="5"/>
  <c r="K153" i="5"/>
  <c r="N153" i="5" s="1"/>
  <c r="L153" i="5"/>
  <c r="M153" i="5" s="1"/>
  <c r="B154" i="5"/>
  <c r="C154" i="5" s="1"/>
  <c r="AF154" i="5" s="1"/>
  <c r="D154" i="5"/>
  <c r="E154" i="5"/>
  <c r="F154" i="5" s="1"/>
  <c r="G154" i="5"/>
  <c r="H154" i="5" s="1"/>
  <c r="I154" i="5"/>
  <c r="K154" i="5"/>
  <c r="L154" i="5"/>
  <c r="M154" i="5" s="1"/>
  <c r="B155" i="5"/>
  <c r="C155" i="5" s="1"/>
  <c r="D155" i="5"/>
  <c r="E155" i="5"/>
  <c r="F155" i="5" s="1"/>
  <c r="G155" i="5"/>
  <c r="H155" i="5" s="1"/>
  <c r="I155" i="5"/>
  <c r="K155" i="5"/>
  <c r="S155" i="5" s="1"/>
  <c r="L155" i="5"/>
  <c r="M155" i="5" s="1"/>
  <c r="BA155" i="5" s="1"/>
  <c r="B156" i="5"/>
  <c r="C156" i="5" s="1"/>
  <c r="AF156" i="5" s="1"/>
  <c r="D156" i="5"/>
  <c r="E156" i="5"/>
  <c r="F156" i="5" s="1"/>
  <c r="G156" i="5"/>
  <c r="H156" i="5" s="1"/>
  <c r="I156" i="5"/>
  <c r="K156" i="5"/>
  <c r="N156" i="5" s="1"/>
  <c r="O156" i="5" s="1"/>
  <c r="CG156" i="5" s="1"/>
  <c r="CH156" i="5" s="1"/>
  <c r="L156" i="5"/>
  <c r="M156" i="5" s="1"/>
  <c r="BI156" i="5" s="1"/>
  <c r="B157" i="5"/>
  <c r="C157" i="5" s="1"/>
  <c r="D157" i="5"/>
  <c r="E157" i="5"/>
  <c r="F157" i="5" s="1"/>
  <c r="G157" i="5"/>
  <c r="H157" i="5" s="1"/>
  <c r="I157" i="5"/>
  <c r="K157" i="5"/>
  <c r="N157" i="5" s="1"/>
  <c r="O157" i="5" s="1"/>
  <c r="CG157" i="5" s="1"/>
  <c r="CH157" i="5" s="1"/>
  <c r="L157" i="5"/>
  <c r="M157" i="5" s="1"/>
  <c r="B158" i="5"/>
  <c r="C158" i="5" s="1"/>
  <c r="D158" i="5"/>
  <c r="E158" i="5"/>
  <c r="F158" i="5" s="1"/>
  <c r="G158" i="5"/>
  <c r="H158" i="5" s="1"/>
  <c r="I158" i="5"/>
  <c r="K158" i="5"/>
  <c r="L158" i="5"/>
  <c r="M158" i="5" s="1"/>
  <c r="B159" i="5"/>
  <c r="C159" i="5" s="1"/>
  <c r="AF159" i="5" s="1"/>
  <c r="D159" i="5"/>
  <c r="E159" i="5"/>
  <c r="F159" i="5" s="1"/>
  <c r="AL159" i="5" s="1"/>
  <c r="G159" i="5"/>
  <c r="H159" i="5" s="1"/>
  <c r="I159" i="5"/>
  <c r="K159" i="5"/>
  <c r="S159" i="5" s="1"/>
  <c r="L159" i="5"/>
  <c r="M159" i="5" s="1"/>
  <c r="B160" i="5"/>
  <c r="C160" i="5" s="1"/>
  <c r="AF160" i="5" s="1"/>
  <c r="D160" i="5"/>
  <c r="E160" i="5"/>
  <c r="F160" i="5" s="1"/>
  <c r="G160" i="5"/>
  <c r="H160" i="5" s="1"/>
  <c r="I160" i="5"/>
  <c r="K160" i="5"/>
  <c r="L160" i="5"/>
  <c r="M160" i="5" s="1"/>
  <c r="B161" i="5"/>
  <c r="C161" i="5" s="1"/>
  <c r="D161" i="5"/>
  <c r="E161" i="5"/>
  <c r="F161" i="5" s="1"/>
  <c r="G161" i="5"/>
  <c r="H161" i="5" s="1"/>
  <c r="I161" i="5"/>
  <c r="K161" i="5"/>
  <c r="N161" i="5" s="1"/>
  <c r="L161" i="5"/>
  <c r="M161" i="5" s="1"/>
  <c r="BJ161" i="5" s="1"/>
  <c r="B162" i="5"/>
  <c r="C162" i="5" s="1"/>
  <c r="D162" i="5"/>
  <c r="E162" i="5"/>
  <c r="F162" i="5" s="1"/>
  <c r="AO162" i="5" s="1"/>
  <c r="G162" i="5"/>
  <c r="H162" i="5" s="1"/>
  <c r="I162" i="5"/>
  <c r="K162" i="5"/>
  <c r="N162" i="5" s="1"/>
  <c r="O162" i="5" s="1"/>
  <c r="CG162" i="5" s="1"/>
  <c r="CH162" i="5" s="1"/>
  <c r="L162" i="5"/>
  <c r="M162" i="5" s="1"/>
  <c r="B163" i="5"/>
  <c r="C163" i="5" s="1"/>
  <c r="D163" i="5"/>
  <c r="E163" i="5"/>
  <c r="F163" i="5" s="1"/>
  <c r="G163" i="5"/>
  <c r="H163" i="5" s="1"/>
  <c r="I163" i="5"/>
  <c r="K163" i="5"/>
  <c r="L163" i="5"/>
  <c r="M163" i="5" s="1"/>
  <c r="BE163" i="5" s="1"/>
  <c r="B164" i="5"/>
  <c r="C164" i="5" s="1"/>
  <c r="D164" i="5"/>
  <c r="E164" i="5"/>
  <c r="F164" i="5" s="1"/>
  <c r="G164" i="5"/>
  <c r="H164" i="5" s="1"/>
  <c r="I164" i="5"/>
  <c r="K164" i="5"/>
  <c r="L164" i="5"/>
  <c r="M164" i="5" s="1"/>
  <c r="B165" i="5"/>
  <c r="C165" i="5" s="1"/>
  <c r="D165" i="5"/>
  <c r="E165" i="5"/>
  <c r="F165" i="5" s="1"/>
  <c r="AL165" i="5" s="1"/>
  <c r="G165" i="5"/>
  <c r="H165" i="5" s="1"/>
  <c r="I165" i="5"/>
  <c r="K165" i="5"/>
  <c r="N165" i="5" s="1"/>
  <c r="O165" i="5" s="1"/>
  <c r="CG165" i="5" s="1"/>
  <c r="CH165" i="5" s="1"/>
  <c r="L165" i="5"/>
  <c r="M165" i="5" s="1"/>
  <c r="B166" i="5"/>
  <c r="C166" i="5" s="1"/>
  <c r="D166" i="5"/>
  <c r="E166" i="5"/>
  <c r="F166" i="5" s="1"/>
  <c r="G166" i="5"/>
  <c r="H166" i="5" s="1"/>
  <c r="I166" i="5"/>
  <c r="K166" i="5"/>
  <c r="S166" i="5" s="1"/>
  <c r="L166" i="5"/>
  <c r="M166" i="5" s="1"/>
  <c r="B167" i="5"/>
  <c r="C167" i="5" s="1"/>
  <c r="AG167" i="5" s="1"/>
  <c r="D167" i="5"/>
  <c r="E167" i="5"/>
  <c r="F167" i="5" s="1"/>
  <c r="G167" i="5"/>
  <c r="H167" i="5" s="1"/>
  <c r="I167" i="5"/>
  <c r="K167" i="5"/>
  <c r="L167" i="5"/>
  <c r="M167" i="5" s="1"/>
  <c r="B168" i="5"/>
  <c r="C168" i="5" s="1"/>
  <c r="D168" i="5"/>
  <c r="E168" i="5"/>
  <c r="F168" i="5" s="1"/>
  <c r="G168" i="5"/>
  <c r="H168" i="5" s="1"/>
  <c r="I168" i="5"/>
  <c r="K168" i="5"/>
  <c r="N168" i="5" s="1"/>
  <c r="O168" i="5" s="1"/>
  <c r="CG168" i="5" s="1"/>
  <c r="CH168" i="5" s="1"/>
  <c r="L168" i="5"/>
  <c r="M168" i="5" s="1"/>
  <c r="B169" i="5"/>
  <c r="C169" i="5" s="1"/>
  <c r="AF169" i="5" s="1"/>
  <c r="D169" i="5"/>
  <c r="E169" i="5"/>
  <c r="F169" i="5" s="1"/>
  <c r="AN169" i="5" s="1"/>
  <c r="G169" i="5"/>
  <c r="H169" i="5" s="1"/>
  <c r="I169" i="5"/>
  <c r="K169" i="5"/>
  <c r="S169" i="5" s="1"/>
  <c r="L169" i="5"/>
  <c r="M169" i="5" s="1"/>
  <c r="B170" i="5"/>
  <c r="C170" i="5" s="1"/>
  <c r="D170" i="5"/>
  <c r="E170" i="5"/>
  <c r="F170" i="5" s="1"/>
  <c r="G170" i="5"/>
  <c r="H170" i="5" s="1"/>
  <c r="I170" i="5"/>
  <c r="K170" i="5"/>
  <c r="S170" i="5" s="1"/>
  <c r="L170" i="5"/>
  <c r="M170" i="5" s="1"/>
  <c r="B171" i="5"/>
  <c r="C171" i="5" s="1"/>
  <c r="AF171" i="5" s="1"/>
  <c r="D171" i="5"/>
  <c r="E171" i="5"/>
  <c r="F171" i="5" s="1"/>
  <c r="G171" i="5"/>
  <c r="H171" i="5" s="1"/>
  <c r="I171" i="5"/>
  <c r="K171" i="5"/>
  <c r="L171" i="5"/>
  <c r="M171" i="5" s="1"/>
  <c r="B172" i="5"/>
  <c r="C172" i="5" s="1"/>
  <c r="D172" i="5"/>
  <c r="E172" i="5"/>
  <c r="F172" i="5" s="1"/>
  <c r="G172" i="5"/>
  <c r="H172" i="5" s="1"/>
  <c r="I172" i="5"/>
  <c r="K172" i="5"/>
  <c r="S172" i="5" s="1"/>
  <c r="L172" i="5"/>
  <c r="M172" i="5" s="1"/>
  <c r="BF172" i="5" s="1"/>
  <c r="B173" i="5"/>
  <c r="C173" i="5" s="1"/>
  <c r="D173" i="5"/>
  <c r="E173" i="5"/>
  <c r="F173" i="5" s="1"/>
  <c r="AP173" i="5" s="1"/>
  <c r="G173" i="5"/>
  <c r="H173" i="5" s="1"/>
  <c r="I173" i="5"/>
  <c r="K173" i="5"/>
  <c r="L173" i="5"/>
  <c r="M173" i="5" s="1"/>
  <c r="BE173" i="5" s="1"/>
  <c r="B174" i="5"/>
  <c r="C174" i="5" s="1"/>
  <c r="AG174" i="5" s="1"/>
  <c r="D174" i="5"/>
  <c r="E174" i="5"/>
  <c r="F174" i="5" s="1"/>
  <c r="G174" i="5"/>
  <c r="H174" i="5" s="1"/>
  <c r="I174" i="5"/>
  <c r="K174" i="5"/>
  <c r="S174" i="5" s="1"/>
  <c r="L174" i="5"/>
  <c r="M174" i="5" s="1"/>
  <c r="BJ174" i="5" s="1"/>
  <c r="B175" i="5"/>
  <c r="C175" i="5" s="1"/>
  <c r="AF175" i="5" s="1"/>
  <c r="D175" i="5"/>
  <c r="E175" i="5"/>
  <c r="F175" i="5" s="1"/>
  <c r="G175" i="5"/>
  <c r="H175" i="5" s="1"/>
  <c r="I175" i="5"/>
  <c r="K175" i="5"/>
  <c r="L175" i="5"/>
  <c r="M175" i="5" s="1"/>
  <c r="B176" i="5"/>
  <c r="C176" i="5" s="1"/>
  <c r="D176" i="5"/>
  <c r="E176" i="5"/>
  <c r="F176" i="5" s="1"/>
  <c r="G176" i="5"/>
  <c r="H176" i="5" s="1"/>
  <c r="I176" i="5"/>
  <c r="K176" i="5"/>
  <c r="N176" i="5" s="1"/>
  <c r="O176" i="5" s="1"/>
  <c r="CG176" i="5" s="1"/>
  <c r="CH176" i="5" s="1"/>
  <c r="L176" i="5"/>
  <c r="M176" i="5" s="1"/>
  <c r="BI176" i="5" s="1"/>
  <c r="B177" i="5"/>
  <c r="C177" i="5" s="1"/>
  <c r="D177" i="5"/>
  <c r="E177" i="5"/>
  <c r="F177" i="5" s="1"/>
  <c r="AL177" i="5" s="1"/>
  <c r="G177" i="5"/>
  <c r="H177" i="5" s="1"/>
  <c r="I177" i="5"/>
  <c r="K177" i="5"/>
  <c r="S177" i="5" s="1"/>
  <c r="L177" i="5"/>
  <c r="M177" i="5" s="1"/>
  <c r="B178" i="5"/>
  <c r="C178" i="5" s="1"/>
  <c r="AF178" i="5" s="1"/>
  <c r="D178" i="5"/>
  <c r="E178" i="5"/>
  <c r="F178" i="5" s="1"/>
  <c r="G178" i="5"/>
  <c r="H178" i="5" s="1"/>
  <c r="I178" i="5"/>
  <c r="K178" i="5"/>
  <c r="S178" i="5" s="1"/>
  <c r="L178" i="5"/>
  <c r="M178" i="5" s="1"/>
  <c r="BC178" i="5" s="1"/>
  <c r="B179" i="5"/>
  <c r="C179" i="5" s="1"/>
  <c r="D179" i="5"/>
  <c r="E179" i="5"/>
  <c r="F179" i="5" s="1"/>
  <c r="G179" i="5"/>
  <c r="H179" i="5" s="1"/>
  <c r="I179" i="5"/>
  <c r="K179" i="5"/>
  <c r="R179" i="5" s="1"/>
  <c r="L179" i="5"/>
  <c r="M179" i="5" s="1"/>
  <c r="BB179" i="5" s="1"/>
  <c r="B180" i="5"/>
  <c r="C180" i="5" s="1"/>
  <c r="AF180" i="5" s="1"/>
  <c r="D180" i="5"/>
  <c r="E180" i="5"/>
  <c r="F180" i="5" s="1"/>
  <c r="G180" i="5"/>
  <c r="H180" i="5" s="1"/>
  <c r="I180" i="5"/>
  <c r="K180" i="5"/>
  <c r="R180" i="5" s="1"/>
  <c r="L180" i="5"/>
  <c r="M180" i="5" s="1"/>
  <c r="BJ180" i="5" s="1"/>
  <c r="B181" i="5"/>
  <c r="C181" i="5" s="1"/>
  <c r="D181" i="5"/>
  <c r="E181" i="5"/>
  <c r="F181" i="5" s="1"/>
  <c r="AQ181" i="5" s="1"/>
  <c r="G181" i="5"/>
  <c r="H181" i="5" s="1"/>
  <c r="I181" i="5"/>
  <c r="K181" i="5"/>
  <c r="L181" i="5"/>
  <c r="M181" i="5" s="1"/>
  <c r="AZ181" i="5" s="1"/>
  <c r="B182" i="5"/>
  <c r="C182" i="5" s="1"/>
  <c r="D182" i="5"/>
  <c r="E182" i="5"/>
  <c r="F182" i="5" s="1"/>
  <c r="G182" i="5"/>
  <c r="H182" i="5" s="1"/>
  <c r="I182" i="5"/>
  <c r="K182" i="5"/>
  <c r="L182" i="5"/>
  <c r="M182" i="5" s="1"/>
  <c r="BF182" i="5" s="1"/>
  <c r="B183" i="5"/>
  <c r="C183" i="5" s="1"/>
  <c r="AF183" i="5" s="1"/>
  <c r="D183" i="5"/>
  <c r="E183" i="5"/>
  <c r="F183" i="5" s="1"/>
  <c r="G183" i="5"/>
  <c r="H183" i="5" s="1"/>
  <c r="I183" i="5"/>
  <c r="K183" i="5"/>
  <c r="L183" i="5"/>
  <c r="M183" i="5" s="1"/>
  <c r="BA183" i="5" s="1"/>
  <c r="B184" i="5"/>
  <c r="C184" i="5" s="1"/>
  <c r="AF184" i="5" s="1"/>
  <c r="D184" i="5"/>
  <c r="E184" i="5"/>
  <c r="F184" i="5" s="1"/>
  <c r="AQ184" i="5" s="1"/>
  <c r="G184" i="5"/>
  <c r="H184" i="5" s="1"/>
  <c r="I184" i="5"/>
  <c r="K184" i="5"/>
  <c r="L184" i="5"/>
  <c r="M184" i="5" s="1"/>
  <c r="BG184" i="5" s="1"/>
  <c r="B185" i="5"/>
  <c r="C185" i="5" s="1"/>
  <c r="AF185" i="5" s="1"/>
  <c r="D185" i="5"/>
  <c r="E185" i="5"/>
  <c r="F185" i="5" s="1"/>
  <c r="AM185" i="5" s="1"/>
  <c r="G185" i="5"/>
  <c r="H185" i="5" s="1"/>
  <c r="I185" i="5"/>
  <c r="K185" i="5"/>
  <c r="R185" i="5" s="1"/>
  <c r="L185" i="5"/>
  <c r="M185" i="5" s="1"/>
  <c r="B186" i="5"/>
  <c r="C186" i="5" s="1"/>
  <c r="AF186" i="5" s="1"/>
  <c r="D186" i="5"/>
  <c r="E186" i="5"/>
  <c r="F186" i="5" s="1"/>
  <c r="G186" i="5"/>
  <c r="H186" i="5" s="1"/>
  <c r="I186" i="5"/>
  <c r="K186" i="5"/>
  <c r="L186" i="5"/>
  <c r="M186" i="5" s="1"/>
  <c r="BG186" i="5" s="1"/>
  <c r="B187" i="5"/>
  <c r="C187" i="5" s="1"/>
  <c r="D187" i="5"/>
  <c r="E187" i="5"/>
  <c r="F187" i="5" s="1"/>
  <c r="G187" i="5"/>
  <c r="H187" i="5" s="1"/>
  <c r="I187" i="5"/>
  <c r="K187" i="5"/>
  <c r="L187" i="5"/>
  <c r="M187" i="5" s="1"/>
  <c r="B188" i="5"/>
  <c r="C188" i="5" s="1"/>
  <c r="D188" i="5"/>
  <c r="E188" i="5"/>
  <c r="F188" i="5" s="1"/>
  <c r="AM188" i="5" s="1"/>
  <c r="G188" i="5"/>
  <c r="H188" i="5" s="1"/>
  <c r="I188" i="5"/>
  <c r="K188" i="5"/>
  <c r="L188" i="5"/>
  <c r="M188" i="5" s="1"/>
  <c r="B189" i="5"/>
  <c r="C189" i="5" s="1"/>
  <c r="AF189" i="5" s="1"/>
  <c r="D189" i="5"/>
  <c r="E189" i="5"/>
  <c r="F189" i="5" s="1"/>
  <c r="G189" i="5"/>
  <c r="H189" i="5" s="1"/>
  <c r="I189" i="5"/>
  <c r="K189" i="5"/>
  <c r="R189" i="5" s="1"/>
  <c r="L189" i="5"/>
  <c r="M189" i="5" s="1"/>
  <c r="B190" i="5"/>
  <c r="C190" i="5" s="1"/>
  <c r="D190" i="5"/>
  <c r="E190" i="5"/>
  <c r="F190" i="5" s="1"/>
  <c r="AL190" i="5" s="1"/>
  <c r="G190" i="5"/>
  <c r="H190" i="5" s="1"/>
  <c r="I190" i="5"/>
  <c r="K190" i="5"/>
  <c r="L190" i="5"/>
  <c r="M190" i="5" s="1"/>
  <c r="AZ190" i="5" s="1"/>
  <c r="B191" i="5"/>
  <c r="C191" i="5" s="1"/>
  <c r="AG191" i="5" s="1"/>
  <c r="D191" i="5"/>
  <c r="E191" i="5"/>
  <c r="F191" i="5" s="1"/>
  <c r="G191" i="5"/>
  <c r="H191" i="5" s="1"/>
  <c r="I191" i="5"/>
  <c r="K191" i="5"/>
  <c r="N191" i="5" s="1"/>
  <c r="O191" i="5" s="1"/>
  <c r="CG191" i="5" s="1"/>
  <c r="CH191" i="5" s="1"/>
  <c r="L191" i="5"/>
  <c r="M191" i="5" s="1"/>
  <c r="B192" i="5"/>
  <c r="C192" i="5" s="1"/>
  <c r="D192" i="5"/>
  <c r="E192" i="5"/>
  <c r="F192" i="5" s="1"/>
  <c r="AO192" i="5" s="1"/>
  <c r="G192" i="5"/>
  <c r="H192" i="5" s="1"/>
  <c r="I192" i="5"/>
  <c r="K192" i="5"/>
  <c r="N192" i="5" s="1"/>
  <c r="O192" i="5" s="1"/>
  <c r="CG192" i="5" s="1"/>
  <c r="CH192" i="5" s="1"/>
  <c r="L192" i="5"/>
  <c r="M192" i="5" s="1"/>
  <c r="B193" i="5"/>
  <c r="C193" i="5" s="1"/>
  <c r="AF193" i="5" s="1"/>
  <c r="D193" i="5"/>
  <c r="E193" i="5"/>
  <c r="F193" i="5" s="1"/>
  <c r="G193" i="5"/>
  <c r="H193" i="5" s="1"/>
  <c r="I193" i="5"/>
  <c r="K193" i="5"/>
  <c r="L193" i="5"/>
  <c r="M193" i="5" s="1"/>
  <c r="BI193" i="5" s="1"/>
  <c r="B194" i="5"/>
  <c r="C194" i="5" s="1"/>
  <c r="D194" i="5"/>
  <c r="E194" i="5"/>
  <c r="F194" i="5" s="1"/>
  <c r="G194" i="5"/>
  <c r="H194" i="5" s="1"/>
  <c r="I194" i="5"/>
  <c r="K194" i="5"/>
  <c r="L194" i="5"/>
  <c r="M194" i="5" s="1"/>
  <c r="B195" i="5"/>
  <c r="C195" i="5" s="1"/>
  <c r="AF195" i="5" s="1"/>
  <c r="D195" i="5"/>
  <c r="E195" i="5"/>
  <c r="F195" i="5" s="1"/>
  <c r="G195" i="5"/>
  <c r="H195" i="5" s="1"/>
  <c r="I195" i="5"/>
  <c r="K195" i="5"/>
  <c r="R195" i="5" s="1"/>
  <c r="L195" i="5"/>
  <c r="M195" i="5" s="1"/>
  <c r="BF195" i="5" s="1"/>
  <c r="B196" i="5"/>
  <c r="C196" i="5" s="1"/>
  <c r="D196" i="5"/>
  <c r="E196" i="5"/>
  <c r="F196" i="5" s="1"/>
  <c r="G196" i="5"/>
  <c r="H196" i="5" s="1"/>
  <c r="I196" i="5"/>
  <c r="K196" i="5"/>
  <c r="L196" i="5"/>
  <c r="M196" i="5" s="1"/>
  <c r="B197" i="5"/>
  <c r="C197" i="5" s="1"/>
  <c r="D197" i="5"/>
  <c r="E197" i="5"/>
  <c r="F197" i="5" s="1"/>
  <c r="G197" i="5"/>
  <c r="H197" i="5" s="1"/>
  <c r="I197" i="5"/>
  <c r="K197" i="5"/>
  <c r="N197" i="5" s="1"/>
  <c r="L197" i="5"/>
  <c r="M197" i="5" s="1"/>
  <c r="BI197" i="5" s="1"/>
  <c r="B198" i="5"/>
  <c r="C198" i="5" s="1"/>
  <c r="D198" i="5"/>
  <c r="E198" i="5"/>
  <c r="F198" i="5" s="1"/>
  <c r="AN198" i="5" s="1"/>
  <c r="G198" i="5"/>
  <c r="H198" i="5" s="1"/>
  <c r="I198" i="5"/>
  <c r="K198" i="5"/>
  <c r="S198" i="5" s="1"/>
  <c r="L198" i="5"/>
  <c r="M198" i="5" s="1"/>
  <c r="BI198" i="5" s="1"/>
  <c r="B199" i="5"/>
  <c r="C199" i="5" s="1"/>
  <c r="AF199" i="5" s="1"/>
  <c r="D199" i="5"/>
  <c r="E199" i="5"/>
  <c r="F199" i="5" s="1"/>
  <c r="AQ199" i="5" s="1"/>
  <c r="G199" i="5"/>
  <c r="H199" i="5" s="1"/>
  <c r="I199" i="5"/>
  <c r="K199" i="5"/>
  <c r="L199" i="5"/>
  <c r="M199" i="5" s="1"/>
  <c r="B200" i="5"/>
  <c r="C200" i="5" s="1"/>
  <c r="D200" i="5"/>
  <c r="E200" i="5"/>
  <c r="F200" i="5" s="1"/>
  <c r="G200" i="5"/>
  <c r="H200" i="5" s="1"/>
  <c r="I200" i="5"/>
  <c r="K200" i="5"/>
  <c r="N200" i="5" s="1"/>
  <c r="O200" i="5" s="1"/>
  <c r="CG200" i="5" s="1"/>
  <c r="CH200" i="5" s="1"/>
  <c r="L200" i="5"/>
  <c r="M200" i="5" s="1"/>
  <c r="BF200" i="5" s="1"/>
  <c r="B201" i="5"/>
  <c r="C201" i="5" s="1"/>
  <c r="AF201" i="5" s="1"/>
  <c r="D201" i="5"/>
  <c r="E201" i="5"/>
  <c r="F201" i="5" s="1"/>
  <c r="G201" i="5"/>
  <c r="H201" i="5" s="1"/>
  <c r="I201" i="5"/>
  <c r="K201" i="5"/>
  <c r="R201" i="5" s="1"/>
  <c r="L201" i="5"/>
  <c r="M201" i="5" s="1"/>
  <c r="B202" i="5"/>
  <c r="C202" i="5" s="1"/>
  <c r="AF202" i="5" s="1"/>
  <c r="D202" i="5"/>
  <c r="E202" i="5"/>
  <c r="F202" i="5" s="1"/>
  <c r="AL202" i="5" s="1"/>
  <c r="G202" i="5"/>
  <c r="H202" i="5" s="1"/>
  <c r="I202" i="5"/>
  <c r="K202" i="5"/>
  <c r="N202" i="5" s="1"/>
  <c r="L202" i="5"/>
  <c r="M202" i="5" s="1"/>
  <c r="BH202" i="5" s="1"/>
  <c r="B203" i="5"/>
  <c r="C203" i="5" s="1"/>
  <c r="AG203" i="5" s="1"/>
  <c r="D203" i="5"/>
  <c r="E203" i="5"/>
  <c r="F203" i="5" s="1"/>
  <c r="G203" i="5"/>
  <c r="H203" i="5" s="1"/>
  <c r="I203" i="5"/>
  <c r="K203" i="5"/>
  <c r="N203" i="5" s="1"/>
  <c r="O203" i="5" s="1"/>
  <c r="CG203" i="5" s="1"/>
  <c r="CH203" i="5" s="1"/>
  <c r="L203" i="5"/>
  <c r="M203" i="5" s="1"/>
  <c r="BJ203" i="5" s="1"/>
  <c r="B204" i="5"/>
  <c r="C204" i="5" s="1"/>
  <c r="AF204" i="5" s="1"/>
  <c r="D204" i="5"/>
  <c r="E204" i="5"/>
  <c r="F204" i="5" s="1"/>
  <c r="G204" i="5"/>
  <c r="H204" i="5" s="1"/>
  <c r="I204" i="5"/>
  <c r="K204" i="5"/>
  <c r="S204" i="5" s="1"/>
  <c r="L204" i="5"/>
  <c r="M204" i="5" s="1"/>
  <c r="AZ204" i="5" s="1"/>
  <c r="B205" i="5"/>
  <c r="C205" i="5" s="1"/>
  <c r="D205" i="5"/>
  <c r="E205" i="5"/>
  <c r="F205" i="5" s="1"/>
  <c r="AM205" i="5" s="1"/>
  <c r="G205" i="5"/>
  <c r="H205" i="5" s="1"/>
  <c r="I205" i="5"/>
  <c r="K205" i="5"/>
  <c r="L205" i="5"/>
  <c r="M205" i="5" s="1"/>
  <c r="B206" i="5"/>
  <c r="C206" i="5" s="1"/>
  <c r="D206" i="5"/>
  <c r="E206" i="5"/>
  <c r="F206" i="5" s="1"/>
  <c r="G206" i="5"/>
  <c r="H206" i="5" s="1"/>
  <c r="I206" i="5"/>
  <c r="K206" i="5"/>
  <c r="R206" i="5" s="1"/>
  <c r="L206" i="5"/>
  <c r="M206" i="5" s="1"/>
  <c r="B207" i="5"/>
  <c r="C207" i="5" s="1"/>
  <c r="D207" i="5"/>
  <c r="E207" i="5"/>
  <c r="F207" i="5" s="1"/>
  <c r="G207" i="5"/>
  <c r="H207" i="5" s="1"/>
  <c r="I207" i="5"/>
  <c r="K207" i="5"/>
  <c r="L207" i="5"/>
  <c r="M207" i="5" s="1"/>
  <c r="BB207" i="5" s="1"/>
  <c r="B208" i="5"/>
  <c r="C208" i="5" s="1"/>
  <c r="AG208" i="5" s="1"/>
  <c r="D208" i="5"/>
  <c r="E208" i="5"/>
  <c r="F208" i="5" s="1"/>
  <c r="G208" i="5"/>
  <c r="H208" i="5" s="1"/>
  <c r="I208" i="5"/>
  <c r="K208" i="5"/>
  <c r="R208" i="5" s="1"/>
  <c r="L208" i="5"/>
  <c r="M208" i="5" s="1"/>
  <c r="BG208" i="5" s="1"/>
  <c r="B209" i="5"/>
  <c r="C209" i="5" s="1"/>
  <c r="AF209" i="5" s="1"/>
  <c r="D209" i="5"/>
  <c r="E209" i="5"/>
  <c r="F209" i="5" s="1"/>
  <c r="G209" i="5"/>
  <c r="H209" i="5" s="1"/>
  <c r="I209" i="5"/>
  <c r="K209" i="5"/>
  <c r="L209" i="5"/>
  <c r="M209" i="5" s="1"/>
  <c r="AZ209" i="5" s="1"/>
  <c r="B210" i="5"/>
  <c r="C210" i="5" s="1"/>
  <c r="D210" i="5"/>
  <c r="E210" i="5"/>
  <c r="F210" i="5" s="1"/>
  <c r="AL210" i="5" s="1"/>
  <c r="G210" i="5"/>
  <c r="H210" i="5" s="1"/>
  <c r="I210" i="5"/>
  <c r="K210" i="5"/>
  <c r="R210" i="5" s="1"/>
  <c r="L210" i="5"/>
  <c r="M210" i="5" s="1"/>
  <c r="B211" i="5"/>
  <c r="C211" i="5" s="1"/>
  <c r="D211" i="5"/>
  <c r="E211" i="5"/>
  <c r="F211" i="5" s="1"/>
  <c r="G211" i="5"/>
  <c r="H211" i="5" s="1"/>
  <c r="I211" i="5"/>
  <c r="K211" i="5"/>
  <c r="N211" i="5" s="1"/>
  <c r="O211" i="5" s="1"/>
  <c r="CG211" i="5" s="1"/>
  <c r="CH211" i="5" s="1"/>
  <c r="L211" i="5"/>
  <c r="M211" i="5" s="1"/>
  <c r="B212" i="5"/>
  <c r="C212" i="5" s="1"/>
  <c r="D212" i="5"/>
  <c r="E212" i="5"/>
  <c r="F212" i="5" s="1"/>
  <c r="AM212" i="5" s="1"/>
  <c r="G212" i="5"/>
  <c r="H212" i="5" s="1"/>
  <c r="I212" i="5"/>
  <c r="K212" i="5"/>
  <c r="R212" i="5" s="1"/>
  <c r="L212" i="5"/>
  <c r="M212" i="5" s="1"/>
  <c r="BG212" i="5" s="1"/>
  <c r="B213" i="5"/>
  <c r="C213" i="5" s="1"/>
  <c r="AF213" i="5" s="1"/>
  <c r="D213" i="5"/>
  <c r="E213" i="5"/>
  <c r="F213" i="5" s="1"/>
  <c r="G213" i="5"/>
  <c r="H213" i="5" s="1"/>
  <c r="I213" i="5"/>
  <c r="K213" i="5"/>
  <c r="S213" i="5" s="1"/>
  <c r="L213" i="5"/>
  <c r="M213" i="5" s="1"/>
  <c r="B214" i="5"/>
  <c r="C214" i="5" s="1"/>
  <c r="D214" i="5"/>
  <c r="E214" i="5"/>
  <c r="F214" i="5" s="1"/>
  <c r="G214" i="5"/>
  <c r="H214" i="5" s="1"/>
  <c r="I214" i="5"/>
  <c r="K214" i="5"/>
  <c r="S214" i="5" s="1"/>
  <c r="L214" i="5"/>
  <c r="M214" i="5" s="1"/>
  <c r="B215" i="5"/>
  <c r="C215" i="5" s="1"/>
  <c r="AG215" i="5" s="1"/>
  <c r="D215" i="5"/>
  <c r="E215" i="5"/>
  <c r="F215" i="5" s="1"/>
  <c r="AN215" i="5" s="1"/>
  <c r="G215" i="5"/>
  <c r="H215" i="5" s="1"/>
  <c r="I215" i="5"/>
  <c r="K215" i="5"/>
  <c r="R215" i="5" s="1"/>
  <c r="L215" i="5"/>
  <c r="M215" i="5" s="1"/>
  <c r="BD215" i="5" s="1"/>
  <c r="B216" i="5"/>
  <c r="C216" i="5" s="1"/>
  <c r="AF216" i="5" s="1"/>
  <c r="D216" i="5"/>
  <c r="E216" i="5"/>
  <c r="F216" i="5" s="1"/>
  <c r="AN216" i="5" s="1"/>
  <c r="G216" i="5"/>
  <c r="H216" i="5" s="1"/>
  <c r="I216" i="5"/>
  <c r="K216" i="5"/>
  <c r="R216" i="5" s="1"/>
  <c r="L216" i="5"/>
  <c r="M216" i="5" s="1"/>
  <c r="AZ216" i="5" s="1"/>
  <c r="B217" i="5"/>
  <c r="C217" i="5" s="1"/>
  <c r="AF217" i="5" s="1"/>
  <c r="D217" i="5"/>
  <c r="E217" i="5"/>
  <c r="F217" i="5" s="1"/>
  <c r="AQ217" i="5" s="1"/>
  <c r="G217" i="5"/>
  <c r="H217" i="5" s="1"/>
  <c r="I217" i="5"/>
  <c r="K217" i="5"/>
  <c r="S217" i="5" s="1"/>
  <c r="L217" i="5"/>
  <c r="M217" i="5" s="1"/>
  <c r="B218" i="5"/>
  <c r="C218" i="5" s="1"/>
  <c r="D218" i="5"/>
  <c r="E218" i="5"/>
  <c r="F218" i="5" s="1"/>
  <c r="AM218" i="5" s="1"/>
  <c r="G218" i="5"/>
  <c r="H218" i="5" s="1"/>
  <c r="I218" i="5"/>
  <c r="K218" i="5"/>
  <c r="R218" i="5" s="1"/>
  <c r="L218" i="5"/>
  <c r="M218" i="5" s="1"/>
  <c r="B219" i="5"/>
  <c r="C219" i="5" s="1"/>
  <c r="AF219" i="5" s="1"/>
  <c r="D219" i="5"/>
  <c r="E219" i="5"/>
  <c r="F219" i="5" s="1"/>
  <c r="AL219" i="5" s="1"/>
  <c r="G219" i="5"/>
  <c r="H219" i="5" s="1"/>
  <c r="I219" i="5"/>
  <c r="K219" i="5"/>
  <c r="S219" i="5" s="1"/>
  <c r="L219" i="5"/>
  <c r="M219" i="5" s="1"/>
  <c r="AZ219" i="5" s="1"/>
  <c r="B220" i="5"/>
  <c r="C220" i="5" s="1"/>
  <c r="D220" i="5"/>
  <c r="E220" i="5"/>
  <c r="F220" i="5" s="1"/>
  <c r="G220" i="5"/>
  <c r="H220" i="5" s="1"/>
  <c r="I220" i="5"/>
  <c r="K220" i="5"/>
  <c r="N220" i="5" s="1"/>
  <c r="O220" i="5" s="1"/>
  <c r="CG220" i="5" s="1"/>
  <c r="CH220" i="5" s="1"/>
  <c r="L220" i="5"/>
  <c r="M220" i="5" s="1"/>
  <c r="BJ220" i="5" s="1"/>
  <c r="B221" i="5"/>
  <c r="C221" i="5" s="1"/>
  <c r="D221" i="5"/>
  <c r="E221" i="5"/>
  <c r="F221" i="5" s="1"/>
  <c r="AP221" i="5" s="1"/>
  <c r="G221" i="5"/>
  <c r="H221" i="5" s="1"/>
  <c r="I221" i="5"/>
  <c r="K221" i="5"/>
  <c r="N221" i="5" s="1"/>
  <c r="L221" i="5"/>
  <c r="M221" i="5" s="1"/>
  <c r="BJ221" i="5" s="1"/>
  <c r="B222" i="5"/>
  <c r="C222" i="5" s="1"/>
  <c r="D222" i="5"/>
  <c r="E222" i="5"/>
  <c r="F222" i="5" s="1"/>
  <c r="AM222" i="5" s="1"/>
  <c r="G222" i="5"/>
  <c r="H222" i="5" s="1"/>
  <c r="I222" i="5"/>
  <c r="K222" i="5"/>
  <c r="L222" i="5"/>
  <c r="M222" i="5" s="1"/>
  <c r="B223" i="5"/>
  <c r="C223" i="5" s="1"/>
  <c r="AG223" i="5" s="1"/>
  <c r="D223" i="5"/>
  <c r="E223" i="5"/>
  <c r="F223" i="5" s="1"/>
  <c r="AQ223" i="5" s="1"/>
  <c r="G223" i="5"/>
  <c r="H223" i="5" s="1"/>
  <c r="I223" i="5"/>
  <c r="K223" i="5"/>
  <c r="N223" i="5" s="1"/>
  <c r="O223" i="5" s="1"/>
  <c r="CG223" i="5" s="1"/>
  <c r="CH223" i="5" s="1"/>
  <c r="L223" i="5"/>
  <c r="M223" i="5" s="1"/>
  <c r="BD223" i="5" s="1"/>
  <c r="B224" i="5"/>
  <c r="C224" i="5" s="1"/>
  <c r="D224" i="5"/>
  <c r="E224" i="5"/>
  <c r="F224" i="5" s="1"/>
  <c r="G224" i="5"/>
  <c r="H224" i="5" s="1"/>
  <c r="I224" i="5"/>
  <c r="K224" i="5"/>
  <c r="R224" i="5" s="1"/>
  <c r="L224" i="5"/>
  <c r="M224" i="5" s="1"/>
  <c r="B225" i="5"/>
  <c r="C225" i="5" s="1"/>
  <c r="D225" i="5"/>
  <c r="E225" i="5"/>
  <c r="F225" i="5" s="1"/>
  <c r="G225" i="5"/>
  <c r="H225" i="5" s="1"/>
  <c r="I225" i="5"/>
  <c r="K225" i="5"/>
  <c r="R225" i="5" s="1"/>
  <c r="L225" i="5"/>
  <c r="M225" i="5" s="1"/>
  <c r="B226" i="5"/>
  <c r="C226" i="5" s="1"/>
  <c r="AF226" i="5" s="1"/>
  <c r="D226" i="5"/>
  <c r="E226" i="5"/>
  <c r="F226" i="5" s="1"/>
  <c r="AM226" i="5" s="1"/>
  <c r="G226" i="5"/>
  <c r="H226" i="5" s="1"/>
  <c r="I226" i="5"/>
  <c r="K226" i="5"/>
  <c r="R226" i="5" s="1"/>
  <c r="L226" i="5"/>
  <c r="M226" i="5" s="1"/>
  <c r="BE226" i="5" s="1"/>
  <c r="B227" i="5"/>
  <c r="C227" i="5" s="1"/>
  <c r="AG227" i="5" s="1"/>
  <c r="D227" i="5"/>
  <c r="E227" i="5"/>
  <c r="F227" i="5" s="1"/>
  <c r="AQ227" i="5" s="1"/>
  <c r="G227" i="5"/>
  <c r="H227" i="5" s="1"/>
  <c r="I227" i="5"/>
  <c r="K227" i="5"/>
  <c r="S227" i="5" s="1"/>
  <c r="L227" i="5"/>
  <c r="M227" i="5" s="1"/>
  <c r="BD227" i="5" s="1"/>
  <c r="B228" i="5"/>
  <c r="C228" i="5" s="1"/>
  <c r="AG228" i="5" s="1"/>
  <c r="D228" i="5"/>
  <c r="E228" i="5"/>
  <c r="F228" i="5" s="1"/>
  <c r="G228" i="5"/>
  <c r="H228" i="5" s="1"/>
  <c r="I228" i="5"/>
  <c r="K228" i="5"/>
  <c r="N228" i="5" s="1"/>
  <c r="L228" i="5"/>
  <c r="M228" i="5" s="1"/>
  <c r="B229" i="5"/>
  <c r="C229" i="5" s="1"/>
  <c r="D229" i="5"/>
  <c r="E229" i="5"/>
  <c r="F229" i="5" s="1"/>
  <c r="AO229" i="5" s="1"/>
  <c r="G229" i="5"/>
  <c r="H229" i="5" s="1"/>
  <c r="I229" i="5"/>
  <c r="K229" i="5"/>
  <c r="S229" i="5" s="1"/>
  <c r="L229" i="5"/>
  <c r="M229" i="5" s="1"/>
  <c r="B230" i="5"/>
  <c r="C230" i="5" s="1"/>
  <c r="D230" i="5"/>
  <c r="E230" i="5"/>
  <c r="F230" i="5" s="1"/>
  <c r="G230" i="5"/>
  <c r="H230" i="5" s="1"/>
  <c r="I230" i="5"/>
  <c r="K230" i="5"/>
  <c r="R230" i="5" s="1"/>
  <c r="L230" i="5"/>
  <c r="M230" i="5" s="1"/>
  <c r="AZ230" i="5" s="1"/>
  <c r="B231" i="5"/>
  <c r="C231" i="5" s="1"/>
  <c r="D231" i="5"/>
  <c r="E231" i="5"/>
  <c r="F231" i="5" s="1"/>
  <c r="G231" i="5"/>
  <c r="H231" i="5" s="1"/>
  <c r="I231" i="5"/>
  <c r="K231" i="5"/>
  <c r="L231" i="5"/>
  <c r="M231" i="5" s="1"/>
  <c r="B232" i="5"/>
  <c r="C232" i="5" s="1"/>
  <c r="AF232" i="5" s="1"/>
  <c r="D232" i="5"/>
  <c r="E232" i="5"/>
  <c r="F232" i="5" s="1"/>
  <c r="G232" i="5"/>
  <c r="H232" i="5" s="1"/>
  <c r="I232" i="5"/>
  <c r="K232" i="5"/>
  <c r="S232" i="5" s="1"/>
  <c r="L232" i="5"/>
  <c r="M232" i="5" s="1"/>
  <c r="BH232" i="5" s="1"/>
  <c r="B233" i="5"/>
  <c r="C233" i="5" s="1"/>
  <c r="AF233" i="5" s="1"/>
  <c r="D233" i="5"/>
  <c r="E233" i="5"/>
  <c r="F233" i="5" s="1"/>
  <c r="G233" i="5"/>
  <c r="H233" i="5" s="1"/>
  <c r="I233" i="5"/>
  <c r="K233" i="5"/>
  <c r="L233" i="5"/>
  <c r="M233" i="5" s="1"/>
  <c r="B234" i="5"/>
  <c r="C234" i="5" s="1"/>
  <c r="AF234" i="5" s="1"/>
  <c r="D234" i="5"/>
  <c r="E234" i="5"/>
  <c r="F234" i="5" s="1"/>
  <c r="G234" i="5"/>
  <c r="H234" i="5" s="1"/>
  <c r="I234" i="5"/>
  <c r="K234" i="5"/>
  <c r="R234" i="5" s="1"/>
  <c r="L234" i="5"/>
  <c r="M234" i="5" s="1"/>
  <c r="BJ234" i="5" s="1"/>
  <c r="B235" i="5"/>
  <c r="C235" i="5" s="1"/>
  <c r="D235" i="5"/>
  <c r="E235" i="5"/>
  <c r="F235" i="5" s="1"/>
  <c r="AL235" i="5" s="1"/>
  <c r="G235" i="5"/>
  <c r="H235" i="5" s="1"/>
  <c r="I235" i="5"/>
  <c r="K235" i="5"/>
  <c r="N235" i="5" s="1"/>
  <c r="O235" i="5" s="1"/>
  <c r="CG235" i="5" s="1"/>
  <c r="CH235" i="5" s="1"/>
  <c r="L235" i="5"/>
  <c r="M235" i="5" s="1"/>
  <c r="B236" i="5"/>
  <c r="C236" i="5" s="1"/>
  <c r="D236" i="5"/>
  <c r="E236" i="5"/>
  <c r="F236" i="5" s="1"/>
  <c r="G236" i="5"/>
  <c r="H236" i="5" s="1"/>
  <c r="I236" i="5"/>
  <c r="K236" i="5"/>
  <c r="N236" i="5" s="1"/>
  <c r="O236" i="5" s="1"/>
  <c r="CG236" i="5" s="1"/>
  <c r="CH236" i="5" s="1"/>
  <c r="L236" i="5"/>
  <c r="M236" i="5" s="1"/>
  <c r="BI236" i="5" s="1"/>
  <c r="B237" i="5"/>
  <c r="C237" i="5" s="1"/>
  <c r="AF237" i="5" s="1"/>
  <c r="D237" i="5"/>
  <c r="E237" i="5"/>
  <c r="F237" i="5" s="1"/>
  <c r="G237" i="5"/>
  <c r="H237" i="5" s="1"/>
  <c r="I237" i="5"/>
  <c r="K237" i="5"/>
  <c r="N237" i="5" s="1"/>
  <c r="O237" i="5" s="1"/>
  <c r="CG237" i="5" s="1"/>
  <c r="CH237" i="5" s="1"/>
  <c r="L237" i="5"/>
  <c r="M237" i="5" s="1"/>
  <c r="B238" i="5"/>
  <c r="C238" i="5" s="1"/>
  <c r="D238" i="5"/>
  <c r="E238" i="5"/>
  <c r="F238" i="5" s="1"/>
  <c r="AQ238" i="5" s="1"/>
  <c r="G238" i="5"/>
  <c r="H238" i="5" s="1"/>
  <c r="I238" i="5"/>
  <c r="K238" i="5"/>
  <c r="R238" i="5" s="1"/>
  <c r="L238" i="5"/>
  <c r="M238" i="5" s="1"/>
  <c r="B239" i="5"/>
  <c r="C239" i="5" s="1"/>
  <c r="D239" i="5"/>
  <c r="E239" i="5"/>
  <c r="F239" i="5" s="1"/>
  <c r="AO239" i="5" s="1"/>
  <c r="G239" i="5"/>
  <c r="H239" i="5" s="1"/>
  <c r="I239" i="5"/>
  <c r="K239" i="5"/>
  <c r="N239" i="5" s="1"/>
  <c r="O239" i="5" s="1"/>
  <c r="CG239" i="5" s="1"/>
  <c r="CH239" i="5" s="1"/>
  <c r="L239" i="5"/>
  <c r="M239" i="5" s="1"/>
  <c r="B240" i="5"/>
  <c r="C240" i="5" s="1"/>
  <c r="D240" i="5"/>
  <c r="E240" i="5"/>
  <c r="F240" i="5" s="1"/>
  <c r="G240" i="5"/>
  <c r="H240" i="5" s="1"/>
  <c r="I240" i="5"/>
  <c r="K240" i="5"/>
  <c r="S240" i="5" s="1"/>
  <c r="L240" i="5"/>
  <c r="M240" i="5" s="1"/>
  <c r="AY240" i="5" s="1"/>
  <c r="B241" i="5"/>
  <c r="C241" i="5" s="1"/>
  <c r="AG241" i="5" s="1"/>
  <c r="D241" i="5"/>
  <c r="E241" i="5"/>
  <c r="F241" i="5" s="1"/>
  <c r="G241" i="5"/>
  <c r="H241" i="5" s="1"/>
  <c r="I241" i="5"/>
  <c r="K241" i="5"/>
  <c r="N241" i="5" s="1"/>
  <c r="O241" i="5" s="1"/>
  <c r="CG241" i="5" s="1"/>
  <c r="CH241" i="5" s="1"/>
  <c r="L241" i="5"/>
  <c r="M241" i="5" s="1"/>
  <c r="B242" i="5"/>
  <c r="C242" i="5" s="1"/>
  <c r="D242" i="5"/>
  <c r="E242" i="5"/>
  <c r="F242" i="5" s="1"/>
  <c r="AL242" i="5" s="1"/>
  <c r="G242" i="5"/>
  <c r="H242" i="5" s="1"/>
  <c r="I242" i="5"/>
  <c r="K242" i="5"/>
  <c r="R242" i="5" s="1"/>
  <c r="L242" i="5"/>
  <c r="M242" i="5" s="1"/>
  <c r="B243" i="5"/>
  <c r="C243" i="5" s="1"/>
  <c r="AF243" i="5" s="1"/>
  <c r="D243" i="5"/>
  <c r="E243" i="5"/>
  <c r="F243" i="5" s="1"/>
  <c r="AQ243" i="5" s="1"/>
  <c r="G243" i="5"/>
  <c r="H243" i="5" s="1"/>
  <c r="I243" i="5"/>
  <c r="K243" i="5"/>
  <c r="N243" i="5" s="1"/>
  <c r="L243" i="5"/>
  <c r="M243" i="5" s="1"/>
  <c r="B244" i="5"/>
  <c r="C244" i="5" s="1"/>
  <c r="D244" i="5"/>
  <c r="E244" i="5"/>
  <c r="F244" i="5" s="1"/>
  <c r="AQ244" i="5" s="1"/>
  <c r="G244" i="5"/>
  <c r="H244" i="5" s="1"/>
  <c r="I244" i="5"/>
  <c r="K244" i="5"/>
  <c r="N244" i="5" s="1"/>
  <c r="L244" i="5"/>
  <c r="M244" i="5" s="1"/>
  <c r="B245" i="5"/>
  <c r="C245" i="5" s="1"/>
  <c r="D245" i="5"/>
  <c r="E245" i="5"/>
  <c r="F245" i="5" s="1"/>
  <c r="AL245" i="5" s="1"/>
  <c r="G245" i="5"/>
  <c r="H245" i="5" s="1"/>
  <c r="I245" i="5"/>
  <c r="K245" i="5"/>
  <c r="L245" i="5"/>
  <c r="M245" i="5" s="1"/>
  <c r="BE245" i="5" s="1"/>
  <c r="B246" i="5"/>
  <c r="C246" i="5" s="1"/>
  <c r="D246" i="5"/>
  <c r="E246" i="5"/>
  <c r="F246" i="5" s="1"/>
  <c r="AQ246" i="5" s="1"/>
  <c r="G246" i="5"/>
  <c r="H246" i="5" s="1"/>
  <c r="I246" i="5"/>
  <c r="K246" i="5"/>
  <c r="N246" i="5" s="1"/>
  <c r="L246" i="5"/>
  <c r="M246" i="5" s="1"/>
  <c r="BJ246" i="5" s="1"/>
  <c r="B247" i="5"/>
  <c r="C247" i="5" s="1"/>
  <c r="AF247" i="5" s="1"/>
  <c r="D247" i="5"/>
  <c r="E247" i="5"/>
  <c r="F247" i="5" s="1"/>
  <c r="AP247" i="5" s="1"/>
  <c r="G247" i="5"/>
  <c r="H247" i="5" s="1"/>
  <c r="I247" i="5"/>
  <c r="K247" i="5"/>
  <c r="L247" i="5"/>
  <c r="M247" i="5" s="1"/>
  <c r="B248" i="5"/>
  <c r="C248" i="5" s="1"/>
  <c r="D248" i="5"/>
  <c r="E248" i="5"/>
  <c r="F248" i="5" s="1"/>
  <c r="G248" i="5"/>
  <c r="H248" i="5" s="1"/>
  <c r="I248" i="5"/>
  <c r="K248" i="5"/>
  <c r="N248" i="5" s="1"/>
  <c r="O248" i="5" s="1"/>
  <c r="CG248" i="5" s="1"/>
  <c r="CH248" i="5" s="1"/>
  <c r="L248" i="5"/>
  <c r="M248" i="5" s="1"/>
  <c r="B249" i="5"/>
  <c r="C249" i="5" s="1"/>
  <c r="AF249" i="5" s="1"/>
  <c r="D249" i="5"/>
  <c r="E249" i="5"/>
  <c r="F249" i="5" s="1"/>
  <c r="AQ249" i="5" s="1"/>
  <c r="G249" i="5"/>
  <c r="H249" i="5" s="1"/>
  <c r="I249" i="5"/>
  <c r="K249" i="5"/>
  <c r="R249" i="5" s="1"/>
  <c r="L249" i="5"/>
  <c r="M249" i="5" s="1"/>
  <c r="B250" i="5"/>
  <c r="C250" i="5" s="1"/>
  <c r="AF250" i="5" s="1"/>
  <c r="D250" i="5"/>
  <c r="E250" i="5"/>
  <c r="F250" i="5" s="1"/>
  <c r="AN250" i="5" s="1"/>
  <c r="G250" i="5"/>
  <c r="H250" i="5" s="1"/>
  <c r="I250" i="5"/>
  <c r="K250" i="5"/>
  <c r="N250" i="5" s="1"/>
  <c r="L250" i="5"/>
  <c r="M250" i="5" s="1"/>
  <c r="B251" i="5"/>
  <c r="C251" i="5" s="1"/>
  <c r="AG251" i="5" s="1"/>
  <c r="D251" i="5"/>
  <c r="E251" i="5"/>
  <c r="F251" i="5" s="1"/>
  <c r="G251" i="5"/>
  <c r="H251" i="5" s="1"/>
  <c r="I251" i="5"/>
  <c r="K251" i="5"/>
  <c r="N251" i="5" s="1"/>
  <c r="O251" i="5" s="1"/>
  <c r="CG251" i="5" s="1"/>
  <c r="CH251" i="5" s="1"/>
  <c r="L251" i="5"/>
  <c r="M251" i="5" s="1"/>
  <c r="BE251" i="5" s="1"/>
  <c r="B252" i="5"/>
  <c r="C252" i="5" s="1"/>
  <c r="D252" i="5"/>
  <c r="E252" i="5"/>
  <c r="F252" i="5" s="1"/>
  <c r="AO252" i="5" s="1"/>
  <c r="G252" i="5"/>
  <c r="H252" i="5" s="1"/>
  <c r="I252" i="5"/>
  <c r="K252" i="5"/>
  <c r="N252" i="5" s="1"/>
  <c r="L252" i="5"/>
  <c r="M252" i="5" s="1"/>
  <c r="AZ252" i="5" s="1"/>
  <c r="B253" i="5"/>
  <c r="C253" i="5" s="1"/>
  <c r="D253" i="5"/>
  <c r="E253" i="5"/>
  <c r="F253" i="5" s="1"/>
  <c r="AQ253" i="5" s="1"/>
  <c r="G253" i="5"/>
  <c r="H253" i="5" s="1"/>
  <c r="I253" i="5"/>
  <c r="K253" i="5"/>
  <c r="R253" i="5" s="1"/>
  <c r="L253" i="5"/>
  <c r="M253" i="5" s="1"/>
  <c r="AY253" i="5" s="1"/>
  <c r="B254" i="5"/>
  <c r="C254" i="5" s="1"/>
  <c r="D254" i="5"/>
  <c r="E254" i="5"/>
  <c r="F254" i="5" s="1"/>
  <c r="G254" i="5"/>
  <c r="H254" i="5" s="1"/>
  <c r="I254" i="5"/>
  <c r="K254" i="5"/>
  <c r="N254" i="5" s="1"/>
  <c r="L254" i="5"/>
  <c r="M254" i="5" s="1"/>
  <c r="B255" i="5"/>
  <c r="C255" i="5" s="1"/>
  <c r="D255" i="5"/>
  <c r="E255" i="5"/>
  <c r="F255" i="5" s="1"/>
  <c r="AL255" i="5" s="1"/>
  <c r="G255" i="5"/>
  <c r="H255" i="5" s="1"/>
  <c r="I255" i="5"/>
  <c r="K255" i="5"/>
  <c r="L255" i="5"/>
  <c r="M255" i="5" s="1"/>
  <c r="BA255" i="5" s="1"/>
  <c r="B256" i="5"/>
  <c r="C256" i="5" s="1"/>
  <c r="AF256" i="5" s="1"/>
  <c r="D256" i="5"/>
  <c r="E256" i="5"/>
  <c r="F256" i="5" s="1"/>
  <c r="G256" i="5"/>
  <c r="H256" i="5" s="1"/>
  <c r="I256" i="5"/>
  <c r="K256" i="5"/>
  <c r="N256" i="5" s="1"/>
  <c r="L256" i="5"/>
  <c r="M256" i="5" s="1"/>
  <c r="AY256" i="5" s="1"/>
  <c r="B257" i="5"/>
  <c r="C257" i="5" s="1"/>
  <c r="AF257" i="5" s="1"/>
  <c r="D257" i="5"/>
  <c r="E257" i="5"/>
  <c r="F257" i="5" s="1"/>
  <c r="G257" i="5"/>
  <c r="H257" i="5" s="1"/>
  <c r="I257" i="5"/>
  <c r="K257" i="5"/>
  <c r="R257" i="5" s="1"/>
  <c r="L257" i="5"/>
  <c r="M257" i="5" s="1"/>
  <c r="BJ257" i="5" s="1"/>
  <c r="B258" i="5"/>
  <c r="C258" i="5" s="1"/>
  <c r="AG258" i="5" s="1"/>
  <c r="D258" i="5"/>
  <c r="E258" i="5"/>
  <c r="F258" i="5" s="1"/>
  <c r="AP258" i="5" s="1"/>
  <c r="G258" i="5"/>
  <c r="H258" i="5" s="1"/>
  <c r="I258" i="5"/>
  <c r="K258" i="5"/>
  <c r="N258" i="5" s="1"/>
  <c r="L258" i="5"/>
  <c r="M258" i="5" s="1"/>
  <c r="B259" i="5"/>
  <c r="C259" i="5" s="1"/>
  <c r="D259" i="5"/>
  <c r="E259" i="5"/>
  <c r="F259" i="5" s="1"/>
  <c r="AL259" i="5" s="1"/>
  <c r="G259" i="5"/>
  <c r="H259" i="5" s="1"/>
  <c r="I259" i="5"/>
  <c r="K259" i="5"/>
  <c r="L259" i="5"/>
  <c r="M259" i="5" s="1"/>
  <c r="BI259" i="5" s="1"/>
  <c r="B260" i="5"/>
  <c r="C260" i="5" s="1"/>
  <c r="D260" i="5"/>
  <c r="E260" i="5"/>
  <c r="F260" i="5" s="1"/>
  <c r="G260" i="5"/>
  <c r="H260" i="5" s="1"/>
  <c r="I260" i="5"/>
  <c r="K260" i="5"/>
  <c r="N260" i="5" s="1"/>
  <c r="O260" i="5" s="1"/>
  <c r="CG260" i="5" s="1"/>
  <c r="CH260" i="5" s="1"/>
  <c r="L260" i="5"/>
  <c r="M260" i="5" s="1"/>
  <c r="BA260" i="5" s="1"/>
  <c r="B261" i="5"/>
  <c r="C261" i="5" s="1"/>
  <c r="D261" i="5"/>
  <c r="E261" i="5"/>
  <c r="F261" i="5" s="1"/>
  <c r="G261" i="5"/>
  <c r="H261" i="5" s="1"/>
  <c r="I261" i="5"/>
  <c r="K261" i="5"/>
  <c r="N261" i="5" s="1"/>
  <c r="L261" i="5"/>
  <c r="M261" i="5" s="1"/>
  <c r="B262" i="5"/>
  <c r="C262" i="5" s="1"/>
  <c r="D262" i="5"/>
  <c r="E262" i="5"/>
  <c r="F262" i="5" s="1"/>
  <c r="AM262" i="5" s="1"/>
  <c r="G262" i="5"/>
  <c r="H262" i="5" s="1"/>
  <c r="I262" i="5"/>
  <c r="K262" i="5"/>
  <c r="N262" i="5" s="1"/>
  <c r="L262" i="5"/>
  <c r="M262" i="5" s="1"/>
  <c r="BG262" i="5" s="1"/>
  <c r="B263" i="5"/>
  <c r="C263" i="5" s="1"/>
  <c r="AF263" i="5" s="1"/>
  <c r="D263" i="5"/>
  <c r="E263" i="5"/>
  <c r="F263" i="5" s="1"/>
  <c r="G263" i="5"/>
  <c r="H263" i="5" s="1"/>
  <c r="I263" i="5"/>
  <c r="K263" i="5"/>
  <c r="N263" i="5" s="1"/>
  <c r="O263" i="5" s="1"/>
  <c r="CG263" i="5" s="1"/>
  <c r="CH263" i="5" s="1"/>
  <c r="L263" i="5"/>
  <c r="M263" i="5" s="1"/>
  <c r="BJ263" i="5" s="1"/>
  <c r="B264" i="5"/>
  <c r="C264" i="5" s="1"/>
  <c r="AG264" i="5" s="1"/>
  <c r="D264" i="5"/>
  <c r="E264" i="5"/>
  <c r="F264" i="5" s="1"/>
  <c r="AQ264" i="5" s="1"/>
  <c r="G264" i="5"/>
  <c r="H264" i="5" s="1"/>
  <c r="I264" i="5"/>
  <c r="K264" i="5"/>
  <c r="N264" i="5" s="1"/>
  <c r="O264" i="5" s="1"/>
  <c r="CG264" i="5" s="1"/>
  <c r="CH264" i="5" s="1"/>
  <c r="L264" i="5"/>
  <c r="M264" i="5" s="1"/>
  <c r="BI264" i="5" s="1"/>
  <c r="B265" i="5"/>
  <c r="C265" i="5" s="1"/>
  <c r="AF265" i="5" s="1"/>
  <c r="D265" i="5"/>
  <c r="E265" i="5"/>
  <c r="F265" i="5" s="1"/>
  <c r="G265" i="5"/>
  <c r="H265" i="5" s="1"/>
  <c r="I265" i="5"/>
  <c r="K265" i="5"/>
  <c r="N265" i="5" s="1"/>
  <c r="L265" i="5"/>
  <c r="M265" i="5" s="1"/>
  <c r="AY265" i="5" s="1"/>
  <c r="B266" i="5"/>
  <c r="C266" i="5" s="1"/>
  <c r="D266" i="5"/>
  <c r="E266" i="5"/>
  <c r="F266" i="5" s="1"/>
  <c r="AQ266" i="5" s="1"/>
  <c r="G266" i="5"/>
  <c r="H266" i="5" s="1"/>
  <c r="I266" i="5"/>
  <c r="K266" i="5"/>
  <c r="L266" i="5"/>
  <c r="M266" i="5" s="1"/>
  <c r="B267" i="5"/>
  <c r="C267" i="5" s="1"/>
  <c r="D267" i="5"/>
  <c r="E267" i="5"/>
  <c r="F267" i="5" s="1"/>
  <c r="AL267" i="5" s="1"/>
  <c r="G267" i="5"/>
  <c r="H267" i="5" s="1"/>
  <c r="I267" i="5"/>
  <c r="K267" i="5"/>
  <c r="N267" i="5" s="1"/>
  <c r="O267" i="5" s="1"/>
  <c r="CG267" i="5" s="1"/>
  <c r="CH267" i="5" s="1"/>
  <c r="L267" i="5"/>
  <c r="M267" i="5" s="1"/>
  <c r="BB267" i="5" s="1"/>
  <c r="B268" i="5"/>
  <c r="C268" i="5" s="1"/>
  <c r="D268" i="5"/>
  <c r="E268" i="5"/>
  <c r="F268" i="5" s="1"/>
  <c r="G268" i="5"/>
  <c r="H268" i="5" s="1"/>
  <c r="I268" i="5"/>
  <c r="K268" i="5"/>
  <c r="N268" i="5" s="1"/>
  <c r="L268" i="5"/>
  <c r="M268" i="5" s="1"/>
  <c r="B269" i="5"/>
  <c r="C269" i="5" s="1"/>
  <c r="D269" i="5"/>
  <c r="E269" i="5"/>
  <c r="F269" i="5" s="1"/>
  <c r="G269" i="5"/>
  <c r="H269" i="5" s="1"/>
  <c r="I269" i="5"/>
  <c r="K269" i="5"/>
  <c r="R269" i="5" s="1"/>
  <c r="L269" i="5"/>
  <c r="M269" i="5" s="1"/>
  <c r="B270" i="5"/>
  <c r="C270" i="5" s="1"/>
  <c r="D270" i="5"/>
  <c r="E270" i="5"/>
  <c r="F270" i="5" s="1"/>
  <c r="AM270" i="5" s="1"/>
  <c r="G270" i="5"/>
  <c r="H270" i="5" s="1"/>
  <c r="I270" i="5"/>
  <c r="K270" i="5"/>
  <c r="N270" i="5" s="1"/>
  <c r="O270" i="5" s="1"/>
  <c r="CG270" i="5" s="1"/>
  <c r="CH270" i="5" s="1"/>
  <c r="L270" i="5"/>
  <c r="M270" i="5" s="1"/>
  <c r="AZ270" i="5" s="1"/>
  <c r="B271" i="5"/>
  <c r="C271" i="5" s="1"/>
  <c r="AF271" i="5" s="1"/>
  <c r="D271" i="5"/>
  <c r="E271" i="5"/>
  <c r="F271" i="5" s="1"/>
  <c r="AL271" i="5" s="1"/>
  <c r="G271" i="5"/>
  <c r="H271" i="5" s="1"/>
  <c r="I271" i="5"/>
  <c r="K271" i="5"/>
  <c r="N271" i="5" s="1"/>
  <c r="O271" i="5" s="1"/>
  <c r="CG271" i="5" s="1"/>
  <c r="CH271" i="5" s="1"/>
  <c r="L271" i="5"/>
  <c r="M271" i="5" s="1"/>
  <c r="B272" i="5"/>
  <c r="C272" i="5" s="1"/>
  <c r="D272" i="5"/>
  <c r="E272" i="5"/>
  <c r="F272" i="5" s="1"/>
  <c r="G272" i="5"/>
  <c r="H272" i="5" s="1"/>
  <c r="I272" i="5"/>
  <c r="K272" i="5"/>
  <c r="N272" i="5" s="1"/>
  <c r="O272" i="5" s="1"/>
  <c r="CG272" i="5" s="1"/>
  <c r="CH272" i="5" s="1"/>
  <c r="L272" i="5"/>
  <c r="M272" i="5" s="1"/>
  <c r="BB272" i="5" s="1"/>
  <c r="B273" i="5"/>
  <c r="C273" i="5" s="1"/>
  <c r="D273" i="5"/>
  <c r="E273" i="5"/>
  <c r="F273" i="5" s="1"/>
  <c r="AP273" i="5" s="1"/>
  <c r="G273" i="5"/>
  <c r="H273" i="5" s="1"/>
  <c r="I273" i="5"/>
  <c r="K273" i="5"/>
  <c r="N273" i="5" s="1"/>
  <c r="L273" i="5"/>
  <c r="M273" i="5" s="1"/>
  <c r="B274" i="5"/>
  <c r="C274" i="5" s="1"/>
  <c r="AF274" i="5" s="1"/>
  <c r="D274" i="5"/>
  <c r="E274" i="5"/>
  <c r="F274" i="5" s="1"/>
  <c r="G274" i="5"/>
  <c r="H274" i="5" s="1"/>
  <c r="I274" i="5"/>
  <c r="K274" i="5"/>
  <c r="L274" i="5"/>
  <c r="M274" i="5" s="1"/>
  <c r="BC274" i="5" s="1"/>
  <c r="B275" i="5"/>
  <c r="C275" i="5" s="1"/>
  <c r="D275" i="5"/>
  <c r="E275" i="5"/>
  <c r="F275" i="5" s="1"/>
  <c r="AQ275" i="5" s="1"/>
  <c r="G275" i="5"/>
  <c r="H275" i="5" s="1"/>
  <c r="I275" i="5"/>
  <c r="K275" i="5"/>
  <c r="L275" i="5"/>
  <c r="M275" i="5" s="1"/>
  <c r="BG275" i="5" s="1"/>
  <c r="B276" i="5"/>
  <c r="C276" i="5" s="1"/>
  <c r="AF276" i="5" s="1"/>
  <c r="D276" i="5"/>
  <c r="E276" i="5"/>
  <c r="F276" i="5" s="1"/>
  <c r="AQ276" i="5" s="1"/>
  <c r="G276" i="5"/>
  <c r="H276" i="5" s="1"/>
  <c r="I276" i="5"/>
  <c r="K276" i="5"/>
  <c r="N276" i="5" s="1"/>
  <c r="O276" i="5" s="1"/>
  <c r="CG276" i="5" s="1"/>
  <c r="CH276" i="5" s="1"/>
  <c r="L276" i="5"/>
  <c r="M276" i="5" s="1"/>
  <c r="BB276" i="5" s="1"/>
  <c r="B277" i="5"/>
  <c r="C277" i="5" s="1"/>
  <c r="D277" i="5"/>
  <c r="E277" i="5"/>
  <c r="F277" i="5" s="1"/>
  <c r="G277" i="5"/>
  <c r="H277" i="5" s="1"/>
  <c r="I277" i="5"/>
  <c r="K277" i="5"/>
  <c r="N277" i="5" s="1"/>
  <c r="O277" i="5" s="1"/>
  <c r="CG277" i="5" s="1"/>
  <c r="CH277" i="5" s="1"/>
  <c r="L277" i="5"/>
  <c r="M277" i="5" s="1"/>
  <c r="B278" i="5"/>
  <c r="C278" i="5" s="1"/>
  <c r="D278" i="5"/>
  <c r="E278" i="5"/>
  <c r="F278" i="5" s="1"/>
  <c r="G278" i="5"/>
  <c r="H278" i="5" s="1"/>
  <c r="I278" i="5"/>
  <c r="K278" i="5"/>
  <c r="L278" i="5"/>
  <c r="M278" i="5" s="1"/>
  <c r="B279" i="5"/>
  <c r="C279" i="5" s="1"/>
  <c r="AF279" i="5" s="1"/>
  <c r="D279" i="5"/>
  <c r="E279" i="5"/>
  <c r="F279" i="5" s="1"/>
  <c r="G279" i="5"/>
  <c r="H279" i="5" s="1"/>
  <c r="I279" i="5"/>
  <c r="K279" i="5"/>
  <c r="L279" i="5"/>
  <c r="M279" i="5" s="1"/>
  <c r="B280" i="5"/>
  <c r="C280" i="5" s="1"/>
  <c r="AF280" i="5" s="1"/>
  <c r="D280" i="5"/>
  <c r="E280" i="5"/>
  <c r="F280" i="5" s="1"/>
  <c r="G280" i="5"/>
  <c r="H280" i="5" s="1"/>
  <c r="I280" i="5"/>
  <c r="K280" i="5"/>
  <c r="N280" i="5" s="1"/>
  <c r="O280" i="5" s="1"/>
  <c r="CG280" i="5" s="1"/>
  <c r="CH280" i="5" s="1"/>
  <c r="L280" i="5"/>
  <c r="M280" i="5" s="1"/>
  <c r="BF280" i="5" s="1"/>
  <c r="B281" i="5"/>
  <c r="C281" i="5" s="1"/>
  <c r="AF281" i="5" s="1"/>
  <c r="D281" i="5"/>
  <c r="E281" i="5"/>
  <c r="F281" i="5" s="1"/>
  <c r="AP281" i="5" s="1"/>
  <c r="G281" i="5"/>
  <c r="H281" i="5" s="1"/>
  <c r="I281" i="5"/>
  <c r="K281" i="5"/>
  <c r="N281" i="5" s="1"/>
  <c r="O281" i="5" s="1"/>
  <c r="CG281" i="5" s="1"/>
  <c r="CH281" i="5" s="1"/>
  <c r="L281" i="5"/>
  <c r="M281" i="5" s="1"/>
  <c r="BI281" i="5" s="1"/>
  <c r="B282" i="5"/>
  <c r="C282" i="5" s="1"/>
  <c r="D282" i="5"/>
  <c r="E282" i="5"/>
  <c r="F282" i="5" s="1"/>
  <c r="AM282" i="5" s="1"/>
  <c r="G282" i="5"/>
  <c r="H282" i="5" s="1"/>
  <c r="I282" i="5"/>
  <c r="K282" i="5"/>
  <c r="S282" i="5" s="1"/>
  <c r="L282" i="5"/>
  <c r="M282" i="5" s="1"/>
  <c r="B283" i="5"/>
  <c r="C283" i="5" s="1"/>
  <c r="D283" i="5"/>
  <c r="E283" i="5"/>
  <c r="F283" i="5" s="1"/>
  <c r="G283" i="5"/>
  <c r="H283" i="5" s="1"/>
  <c r="I283" i="5"/>
  <c r="K283" i="5"/>
  <c r="L283" i="5"/>
  <c r="M283" i="5" s="1"/>
  <c r="AY283" i="5" s="1"/>
  <c r="B284" i="5"/>
  <c r="C284" i="5" s="1"/>
  <c r="D284" i="5"/>
  <c r="E284" i="5"/>
  <c r="F284" i="5" s="1"/>
  <c r="G284" i="5"/>
  <c r="H284" i="5" s="1"/>
  <c r="I284" i="5"/>
  <c r="K284" i="5"/>
  <c r="N284" i="5" s="1"/>
  <c r="O284" i="5" s="1"/>
  <c r="CG284" i="5" s="1"/>
  <c r="CH284" i="5" s="1"/>
  <c r="L284" i="5"/>
  <c r="M284" i="5" s="1"/>
  <c r="BH284" i="5" s="1"/>
  <c r="B285" i="5"/>
  <c r="C285" i="5" s="1"/>
  <c r="D285" i="5"/>
  <c r="E285" i="5"/>
  <c r="F285" i="5" s="1"/>
  <c r="AL285" i="5" s="1"/>
  <c r="G285" i="5"/>
  <c r="H285" i="5" s="1"/>
  <c r="I285" i="5"/>
  <c r="K285" i="5"/>
  <c r="R285" i="5" s="1"/>
  <c r="L285" i="5"/>
  <c r="M285" i="5" s="1"/>
  <c r="B286" i="5"/>
  <c r="C286" i="5" s="1"/>
  <c r="D286" i="5"/>
  <c r="E286" i="5"/>
  <c r="F286" i="5" s="1"/>
  <c r="AQ286" i="5" s="1"/>
  <c r="G286" i="5"/>
  <c r="H286" i="5" s="1"/>
  <c r="I286" i="5"/>
  <c r="K286" i="5"/>
  <c r="L286" i="5"/>
  <c r="M286" i="5" s="1"/>
  <c r="BF286" i="5" s="1"/>
  <c r="B287" i="5"/>
  <c r="C287" i="5" s="1"/>
  <c r="AF287" i="5" s="1"/>
  <c r="D287" i="5"/>
  <c r="E287" i="5"/>
  <c r="F287" i="5" s="1"/>
  <c r="G287" i="5"/>
  <c r="H287" i="5" s="1"/>
  <c r="I287" i="5"/>
  <c r="K287" i="5"/>
  <c r="N287" i="5" s="1"/>
  <c r="L287" i="5"/>
  <c r="M287" i="5" s="1"/>
  <c r="B288" i="5"/>
  <c r="C288" i="5" s="1"/>
  <c r="AG288" i="5" s="1"/>
  <c r="D288" i="5"/>
  <c r="E288" i="5"/>
  <c r="F288" i="5" s="1"/>
  <c r="AM288" i="5" s="1"/>
  <c r="G288" i="5"/>
  <c r="H288" i="5" s="1"/>
  <c r="I288" i="5"/>
  <c r="K288" i="5"/>
  <c r="N288" i="5" s="1"/>
  <c r="O288" i="5" s="1"/>
  <c r="CG288" i="5" s="1"/>
  <c r="CH288" i="5" s="1"/>
  <c r="L288" i="5"/>
  <c r="M288" i="5" s="1"/>
  <c r="B289" i="5"/>
  <c r="C289" i="5" s="1"/>
  <c r="AF289" i="5" s="1"/>
  <c r="D289" i="5"/>
  <c r="E289" i="5"/>
  <c r="F289" i="5" s="1"/>
  <c r="G289" i="5"/>
  <c r="H289" i="5" s="1"/>
  <c r="I289" i="5"/>
  <c r="K289" i="5"/>
  <c r="N289" i="5" s="1"/>
  <c r="L289" i="5"/>
  <c r="M289" i="5" s="1"/>
  <c r="B290" i="5"/>
  <c r="C290" i="5" s="1"/>
  <c r="D290" i="5"/>
  <c r="E290" i="5"/>
  <c r="F290" i="5" s="1"/>
  <c r="AO290" i="5" s="1"/>
  <c r="G290" i="5"/>
  <c r="H290" i="5" s="1"/>
  <c r="I290" i="5"/>
  <c r="K290" i="5"/>
  <c r="L290" i="5"/>
  <c r="M290" i="5" s="1"/>
  <c r="B291" i="5"/>
  <c r="C291" i="5" s="1"/>
  <c r="D291" i="5"/>
  <c r="E291" i="5"/>
  <c r="F291" i="5" s="1"/>
  <c r="G291" i="5"/>
  <c r="H291" i="5" s="1"/>
  <c r="I291" i="5"/>
  <c r="K291" i="5"/>
  <c r="R291" i="5" s="1"/>
  <c r="L291" i="5"/>
  <c r="M291" i="5" s="1"/>
  <c r="B292" i="5"/>
  <c r="C292" i="5" s="1"/>
  <c r="D292" i="5"/>
  <c r="E292" i="5"/>
  <c r="F292" i="5" s="1"/>
  <c r="AQ292" i="5" s="1"/>
  <c r="G292" i="5"/>
  <c r="H292" i="5" s="1"/>
  <c r="I292" i="5"/>
  <c r="K292" i="5"/>
  <c r="N292" i="5" s="1"/>
  <c r="O292" i="5" s="1"/>
  <c r="CG292" i="5" s="1"/>
  <c r="CH292" i="5" s="1"/>
  <c r="L292" i="5"/>
  <c r="M292" i="5" s="1"/>
  <c r="B293" i="5"/>
  <c r="C293" i="5" s="1"/>
  <c r="D293" i="5"/>
  <c r="E293" i="5"/>
  <c r="F293" i="5" s="1"/>
  <c r="G293" i="5"/>
  <c r="H293" i="5" s="1"/>
  <c r="I293" i="5"/>
  <c r="K293" i="5"/>
  <c r="S293" i="5" s="1"/>
  <c r="L293" i="5"/>
  <c r="M293" i="5" s="1"/>
  <c r="AZ293" i="5" s="1"/>
  <c r="B294" i="5"/>
  <c r="C294" i="5" s="1"/>
  <c r="AF294" i="5" s="1"/>
  <c r="D294" i="5"/>
  <c r="E294" i="5"/>
  <c r="F294" i="5" s="1"/>
  <c r="AM294" i="5" s="1"/>
  <c r="G294" i="5"/>
  <c r="H294" i="5" s="1"/>
  <c r="I294" i="5"/>
  <c r="K294" i="5"/>
  <c r="N294" i="5" s="1"/>
  <c r="O294" i="5" s="1"/>
  <c r="CG294" i="5" s="1"/>
  <c r="CH294" i="5" s="1"/>
  <c r="L294" i="5"/>
  <c r="M294" i="5" s="1"/>
  <c r="AZ294" i="5" s="1"/>
  <c r="B295" i="5"/>
  <c r="C295" i="5" s="1"/>
  <c r="AF295" i="5" s="1"/>
  <c r="D295" i="5"/>
  <c r="E295" i="5"/>
  <c r="F295" i="5" s="1"/>
  <c r="G295" i="5"/>
  <c r="H295" i="5" s="1"/>
  <c r="I295" i="5"/>
  <c r="K295" i="5"/>
  <c r="N295" i="5" s="1"/>
  <c r="O295" i="5" s="1"/>
  <c r="CG295" i="5" s="1"/>
  <c r="CH295" i="5" s="1"/>
  <c r="L295" i="5"/>
  <c r="M295" i="5" s="1"/>
  <c r="B296" i="5"/>
  <c r="C296" i="5" s="1"/>
  <c r="D296" i="5"/>
  <c r="E296" i="5"/>
  <c r="F296" i="5" s="1"/>
  <c r="AQ296" i="5" s="1"/>
  <c r="G296" i="5"/>
  <c r="H296" i="5" s="1"/>
  <c r="I296" i="5"/>
  <c r="K296" i="5"/>
  <c r="N296" i="5" s="1"/>
  <c r="O296" i="5" s="1"/>
  <c r="CG296" i="5" s="1"/>
  <c r="CH296" i="5" s="1"/>
  <c r="L296" i="5"/>
  <c r="M296" i="5" s="1"/>
  <c r="B297" i="5"/>
  <c r="C297" i="5" s="1"/>
  <c r="AF297" i="5" s="1"/>
  <c r="D297" i="5"/>
  <c r="E297" i="5"/>
  <c r="F297" i="5" s="1"/>
  <c r="AL297" i="5" s="1"/>
  <c r="G297" i="5"/>
  <c r="H297" i="5" s="1"/>
  <c r="I297" i="5"/>
  <c r="K297" i="5"/>
  <c r="L297" i="5"/>
  <c r="M297" i="5" s="1"/>
  <c r="BB297" i="5" s="1"/>
  <c r="B298" i="5"/>
  <c r="C298" i="5" s="1"/>
  <c r="AF298" i="5" s="1"/>
  <c r="D298" i="5"/>
  <c r="E298" i="5"/>
  <c r="F298" i="5" s="1"/>
  <c r="AQ298" i="5" s="1"/>
  <c r="G298" i="5"/>
  <c r="H298" i="5" s="1"/>
  <c r="I298" i="5"/>
  <c r="K298" i="5"/>
  <c r="N298" i="5" s="1"/>
  <c r="O298" i="5" s="1"/>
  <c r="CG298" i="5" s="1"/>
  <c r="CH298" i="5" s="1"/>
  <c r="L298" i="5"/>
  <c r="M298" i="5" s="1"/>
  <c r="B299" i="5"/>
  <c r="C299" i="5" s="1"/>
  <c r="D299" i="5"/>
  <c r="E299" i="5"/>
  <c r="F299" i="5" s="1"/>
  <c r="G299" i="5"/>
  <c r="H299" i="5" s="1"/>
  <c r="I299" i="5"/>
  <c r="K299" i="5"/>
  <c r="L299" i="5"/>
  <c r="M299" i="5" s="1"/>
  <c r="BD299" i="5" s="1"/>
  <c r="B300" i="5"/>
  <c r="C300" i="5" s="1"/>
  <c r="AF300" i="5" s="1"/>
  <c r="D300" i="5"/>
  <c r="E300" i="5"/>
  <c r="F300" i="5" s="1"/>
  <c r="G300" i="5"/>
  <c r="H300" i="5" s="1"/>
  <c r="I300" i="5"/>
  <c r="K300" i="5"/>
  <c r="L300" i="5"/>
  <c r="M300" i="5" s="1"/>
  <c r="BD300" i="5" s="1"/>
  <c r="B301" i="5"/>
  <c r="C301" i="5" s="1"/>
  <c r="AF301" i="5" s="1"/>
  <c r="D301" i="5"/>
  <c r="E301" i="5"/>
  <c r="F301" i="5" s="1"/>
  <c r="G301" i="5"/>
  <c r="H301" i="5" s="1"/>
  <c r="I301" i="5"/>
  <c r="K301" i="5"/>
  <c r="N301" i="5" s="1"/>
  <c r="O301" i="5" s="1"/>
  <c r="CG301" i="5" s="1"/>
  <c r="CH301" i="5" s="1"/>
  <c r="L301" i="5"/>
  <c r="M301" i="5" s="1"/>
  <c r="B302" i="5"/>
  <c r="C302" i="5" s="1"/>
  <c r="D302" i="5"/>
  <c r="E302" i="5"/>
  <c r="F302" i="5" s="1"/>
  <c r="AQ302" i="5" s="1"/>
  <c r="G302" i="5"/>
  <c r="H302" i="5" s="1"/>
  <c r="I302" i="5"/>
  <c r="K302" i="5"/>
  <c r="N302" i="5" s="1"/>
  <c r="O302" i="5" s="1"/>
  <c r="CG302" i="5" s="1"/>
  <c r="CH302" i="5" s="1"/>
  <c r="L302" i="5"/>
  <c r="M302" i="5" s="1"/>
  <c r="B303" i="5"/>
  <c r="C303" i="5" s="1"/>
  <c r="AF303" i="5" s="1"/>
  <c r="D303" i="5"/>
  <c r="E303" i="5"/>
  <c r="F303" i="5" s="1"/>
  <c r="G303" i="5"/>
  <c r="H303" i="5" s="1"/>
  <c r="I303" i="5"/>
  <c r="K303" i="5"/>
  <c r="S303" i="5" s="1"/>
  <c r="L303" i="5"/>
  <c r="M303" i="5" s="1"/>
  <c r="B304" i="5"/>
  <c r="C304" i="5" s="1"/>
  <c r="AG304" i="5" s="1"/>
  <c r="D304" i="5"/>
  <c r="E304" i="5"/>
  <c r="F304" i="5" s="1"/>
  <c r="G304" i="5"/>
  <c r="H304" i="5" s="1"/>
  <c r="I304" i="5"/>
  <c r="K304" i="5"/>
  <c r="N304" i="5" s="1"/>
  <c r="L304" i="5"/>
  <c r="M304" i="5" s="1"/>
  <c r="AZ304" i="5" s="1"/>
  <c r="B305" i="5"/>
  <c r="C305" i="5" s="1"/>
  <c r="D305" i="5"/>
  <c r="E305" i="5"/>
  <c r="F305" i="5" s="1"/>
  <c r="G305" i="5"/>
  <c r="H305" i="5" s="1"/>
  <c r="I305" i="5"/>
  <c r="K305" i="5"/>
  <c r="N305" i="5" s="1"/>
  <c r="O305" i="5" s="1"/>
  <c r="CG305" i="5" s="1"/>
  <c r="CH305" i="5" s="1"/>
  <c r="L305" i="5"/>
  <c r="M305" i="5" s="1"/>
  <c r="AZ305" i="5" s="1"/>
  <c r="B306" i="5"/>
  <c r="C306" i="5" s="1"/>
  <c r="AF306" i="5" s="1"/>
  <c r="D306" i="5"/>
  <c r="E306" i="5"/>
  <c r="F306" i="5" s="1"/>
  <c r="G306" i="5"/>
  <c r="H306" i="5" s="1"/>
  <c r="I306" i="5"/>
  <c r="K306" i="5"/>
  <c r="N306" i="5" s="1"/>
  <c r="O306" i="5" s="1"/>
  <c r="CG306" i="5" s="1"/>
  <c r="CH306" i="5" s="1"/>
  <c r="L306" i="5"/>
  <c r="M306" i="5" s="1"/>
  <c r="B307" i="5"/>
  <c r="C307" i="5" s="1"/>
  <c r="D307" i="5"/>
  <c r="E307" i="5"/>
  <c r="F307" i="5" s="1"/>
  <c r="AQ307" i="5" s="1"/>
  <c r="G307" i="5"/>
  <c r="H307" i="5" s="1"/>
  <c r="I307" i="5"/>
  <c r="K307" i="5"/>
  <c r="S307" i="5" s="1"/>
  <c r="L307" i="5"/>
  <c r="M307" i="5" s="1"/>
  <c r="AY307" i="5" s="1"/>
  <c r="B308" i="5"/>
  <c r="C308" i="5" s="1"/>
  <c r="D308" i="5"/>
  <c r="E308" i="5"/>
  <c r="F308" i="5" s="1"/>
  <c r="AL308" i="5" s="1"/>
  <c r="G308" i="5"/>
  <c r="H308" i="5" s="1"/>
  <c r="I308" i="5"/>
  <c r="K308" i="5"/>
  <c r="N308" i="5" s="1"/>
  <c r="L308" i="5"/>
  <c r="M308" i="5" s="1"/>
  <c r="AY308" i="5" s="1"/>
  <c r="B309" i="5"/>
  <c r="C309" i="5" s="1"/>
  <c r="AF309" i="5" s="1"/>
  <c r="D309" i="5"/>
  <c r="E309" i="5"/>
  <c r="F309" i="5" s="1"/>
  <c r="G309" i="5"/>
  <c r="H309" i="5" s="1"/>
  <c r="I309" i="5"/>
  <c r="K309" i="5"/>
  <c r="S309" i="5" s="1"/>
  <c r="L309" i="5"/>
  <c r="M309" i="5" s="1"/>
  <c r="B310" i="5"/>
  <c r="C310" i="5" s="1"/>
  <c r="AF310" i="5" s="1"/>
  <c r="D310" i="5"/>
  <c r="E310" i="5"/>
  <c r="F310" i="5" s="1"/>
  <c r="AQ310" i="5" s="1"/>
  <c r="G310" i="5"/>
  <c r="H310" i="5" s="1"/>
  <c r="I310" i="5"/>
  <c r="K310" i="5"/>
  <c r="N310" i="5" s="1"/>
  <c r="O310" i="5" s="1"/>
  <c r="CG310" i="5" s="1"/>
  <c r="CH310" i="5" s="1"/>
  <c r="L310" i="5"/>
  <c r="M310" i="5" s="1"/>
  <c r="B311" i="5"/>
  <c r="C311" i="5" s="1"/>
  <c r="AF311" i="5" s="1"/>
  <c r="D311" i="5"/>
  <c r="E311" i="5"/>
  <c r="F311" i="5" s="1"/>
  <c r="AO311" i="5" s="1"/>
  <c r="G311" i="5"/>
  <c r="H311" i="5" s="1"/>
  <c r="I311" i="5"/>
  <c r="K311" i="5"/>
  <c r="L311" i="5"/>
  <c r="M311" i="5" s="1"/>
  <c r="B312" i="5"/>
  <c r="C312" i="5" s="1"/>
  <c r="D312" i="5"/>
  <c r="E312" i="5"/>
  <c r="F312" i="5" s="1"/>
  <c r="G312" i="5"/>
  <c r="H312" i="5" s="1"/>
  <c r="I312" i="5"/>
  <c r="K312" i="5"/>
  <c r="N312" i="5" s="1"/>
  <c r="L312" i="5"/>
  <c r="M312" i="5" s="1"/>
  <c r="AZ312" i="5" s="1"/>
  <c r="B313" i="5"/>
  <c r="C313" i="5" s="1"/>
  <c r="AF313" i="5" s="1"/>
  <c r="D313" i="5"/>
  <c r="E313" i="5"/>
  <c r="F313" i="5" s="1"/>
  <c r="G313" i="5"/>
  <c r="H313" i="5" s="1"/>
  <c r="I313" i="5"/>
  <c r="K313" i="5"/>
  <c r="S313" i="5" s="1"/>
  <c r="L313" i="5"/>
  <c r="M313" i="5" s="1"/>
  <c r="AZ313" i="5" s="1"/>
  <c r="B314" i="5"/>
  <c r="C314" i="5" s="1"/>
  <c r="D314" i="5"/>
  <c r="E314" i="5"/>
  <c r="F314" i="5" s="1"/>
  <c r="AM314" i="5" s="1"/>
  <c r="G314" i="5"/>
  <c r="H314" i="5" s="1"/>
  <c r="I314" i="5"/>
  <c r="K314" i="5"/>
  <c r="N314" i="5" s="1"/>
  <c r="O314" i="5" s="1"/>
  <c r="CG314" i="5" s="1"/>
  <c r="CH314" i="5" s="1"/>
  <c r="L314" i="5"/>
  <c r="M314" i="5" s="1"/>
  <c r="BI314" i="5" s="1"/>
  <c r="B315" i="5"/>
  <c r="C315" i="5" s="1"/>
  <c r="D315" i="5"/>
  <c r="E315" i="5"/>
  <c r="F315" i="5" s="1"/>
  <c r="AQ315" i="5" s="1"/>
  <c r="G315" i="5"/>
  <c r="H315" i="5" s="1"/>
  <c r="I315" i="5"/>
  <c r="K315" i="5"/>
  <c r="L315" i="5"/>
  <c r="M315" i="5" s="1"/>
  <c r="B316" i="5"/>
  <c r="C316" i="5" s="1"/>
  <c r="D316" i="5"/>
  <c r="E316" i="5"/>
  <c r="F316" i="5" s="1"/>
  <c r="AL316" i="5" s="1"/>
  <c r="G316" i="5"/>
  <c r="H316" i="5" s="1"/>
  <c r="I316" i="5"/>
  <c r="K316" i="5"/>
  <c r="L316" i="5"/>
  <c r="M316" i="5" s="1"/>
  <c r="B317" i="5"/>
  <c r="C317" i="5" s="1"/>
  <c r="D317" i="5"/>
  <c r="E317" i="5"/>
  <c r="F317" i="5" s="1"/>
  <c r="G317" i="5"/>
  <c r="H317" i="5" s="1"/>
  <c r="I317" i="5"/>
  <c r="K317" i="5"/>
  <c r="L317" i="5"/>
  <c r="M317" i="5" s="1"/>
  <c r="BB317" i="5" s="1"/>
  <c r="B318" i="5"/>
  <c r="C318" i="5" s="1"/>
  <c r="AF318" i="5" s="1"/>
  <c r="D318" i="5"/>
  <c r="E318" i="5"/>
  <c r="F318" i="5" s="1"/>
  <c r="AQ318" i="5" s="1"/>
  <c r="G318" i="5"/>
  <c r="H318" i="5" s="1"/>
  <c r="I318" i="5"/>
  <c r="K318" i="5"/>
  <c r="N318" i="5" s="1"/>
  <c r="L318" i="5"/>
  <c r="M318" i="5" s="1"/>
  <c r="B319" i="5"/>
  <c r="C319" i="5" s="1"/>
  <c r="AG319" i="5" s="1"/>
  <c r="D319" i="5"/>
  <c r="E319" i="5"/>
  <c r="F319" i="5" s="1"/>
  <c r="G319" i="5"/>
  <c r="H319" i="5" s="1"/>
  <c r="I319" i="5"/>
  <c r="K319" i="5"/>
  <c r="S319" i="5" s="1"/>
  <c r="L319" i="5"/>
  <c r="M319" i="5" s="1"/>
  <c r="BI319" i="5" s="1"/>
  <c r="B320" i="5"/>
  <c r="C320" i="5" s="1"/>
  <c r="D320" i="5"/>
  <c r="E320" i="5"/>
  <c r="F320" i="5" s="1"/>
  <c r="G320" i="5"/>
  <c r="H320" i="5" s="1"/>
  <c r="I320" i="5"/>
  <c r="K320" i="5"/>
  <c r="N320" i="5" s="1"/>
  <c r="L320" i="5"/>
  <c r="M320" i="5" s="1"/>
  <c r="AZ320" i="5" s="1"/>
  <c r="B321" i="5"/>
  <c r="C321" i="5" s="1"/>
  <c r="D321" i="5"/>
  <c r="E321" i="5"/>
  <c r="F321" i="5" s="1"/>
  <c r="AP321" i="5" s="1"/>
  <c r="G321" i="5"/>
  <c r="H321" i="5" s="1"/>
  <c r="I321" i="5"/>
  <c r="K321" i="5"/>
  <c r="N321" i="5" s="1"/>
  <c r="O321" i="5" s="1"/>
  <c r="CG321" i="5" s="1"/>
  <c r="CH321" i="5" s="1"/>
  <c r="L321" i="5"/>
  <c r="M321" i="5" s="1"/>
  <c r="BH321" i="5" s="1"/>
  <c r="B322" i="5"/>
  <c r="C322" i="5" s="1"/>
  <c r="AF322" i="5" s="1"/>
  <c r="D322" i="5"/>
  <c r="E322" i="5"/>
  <c r="F322" i="5" s="1"/>
  <c r="AQ322" i="5" s="1"/>
  <c r="G322" i="5"/>
  <c r="H322" i="5" s="1"/>
  <c r="I322" i="5"/>
  <c r="K322" i="5"/>
  <c r="N322" i="5" s="1"/>
  <c r="L322" i="5"/>
  <c r="M322" i="5" s="1"/>
  <c r="B323" i="5"/>
  <c r="C323" i="5" s="1"/>
  <c r="AG323" i="5" s="1"/>
  <c r="D323" i="5"/>
  <c r="E323" i="5"/>
  <c r="F323" i="5" s="1"/>
  <c r="G323" i="5"/>
  <c r="H323" i="5" s="1"/>
  <c r="I323" i="5"/>
  <c r="K323" i="5"/>
  <c r="S323" i="5" s="1"/>
  <c r="L323" i="5"/>
  <c r="M323" i="5" s="1"/>
  <c r="B324" i="5"/>
  <c r="C324" i="5" s="1"/>
  <c r="AF324" i="5" s="1"/>
  <c r="D324" i="5"/>
  <c r="E324" i="5"/>
  <c r="F324" i="5" s="1"/>
  <c r="AN324" i="5" s="1"/>
  <c r="G324" i="5"/>
  <c r="H324" i="5" s="1"/>
  <c r="I324" i="5"/>
  <c r="K324" i="5"/>
  <c r="N324" i="5" s="1"/>
  <c r="L324" i="5"/>
  <c r="M324" i="5" s="1"/>
  <c r="BI324" i="5" s="1"/>
  <c r="B325" i="5"/>
  <c r="C325" i="5" s="1"/>
  <c r="AF325" i="5" s="1"/>
  <c r="D325" i="5"/>
  <c r="E325" i="5"/>
  <c r="F325" i="5" s="1"/>
  <c r="AO325" i="5" s="1"/>
  <c r="G325" i="5"/>
  <c r="H325" i="5" s="1"/>
  <c r="I325" i="5"/>
  <c r="K325" i="5"/>
  <c r="S325" i="5" s="1"/>
  <c r="L325" i="5"/>
  <c r="M325" i="5" s="1"/>
  <c r="BC325" i="5" s="1"/>
  <c r="B326" i="5"/>
  <c r="C326" i="5" s="1"/>
  <c r="D326" i="5"/>
  <c r="E326" i="5"/>
  <c r="F326" i="5" s="1"/>
  <c r="G326" i="5"/>
  <c r="H326" i="5" s="1"/>
  <c r="I326" i="5"/>
  <c r="K326" i="5"/>
  <c r="S326" i="5" s="1"/>
  <c r="L326" i="5"/>
  <c r="M326" i="5" s="1"/>
  <c r="BB326" i="5" s="1"/>
  <c r="B327" i="5"/>
  <c r="C327" i="5" s="1"/>
  <c r="AF327" i="5" s="1"/>
  <c r="D327" i="5"/>
  <c r="E327" i="5"/>
  <c r="F327" i="5" s="1"/>
  <c r="G327" i="5"/>
  <c r="H327" i="5" s="1"/>
  <c r="I327" i="5"/>
  <c r="K327" i="5"/>
  <c r="S327" i="5" s="1"/>
  <c r="L327" i="5"/>
  <c r="M327" i="5" s="1"/>
  <c r="BB327" i="5" s="1"/>
  <c r="B328" i="5"/>
  <c r="C328" i="5" s="1"/>
  <c r="AG328" i="5" s="1"/>
  <c r="D328" i="5"/>
  <c r="E328" i="5"/>
  <c r="F328" i="5" s="1"/>
  <c r="G328" i="5"/>
  <c r="H328" i="5" s="1"/>
  <c r="I328" i="5"/>
  <c r="K328" i="5"/>
  <c r="L328" i="5"/>
  <c r="M328" i="5" s="1"/>
  <c r="BE328" i="5" s="1"/>
  <c r="B329" i="5"/>
  <c r="C329" i="5" s="1"/>
  <c r="D329" i="5"/>
  <c r="E329" i="5"/>
  <c r="F329" i="5" s="1"/>
  <c r="G329" i="5"/>
  <c r="H329" i="5" s="1"/>
  <c r="I329" i="5"/>
  <c r="K329" i="5"/>
  <c r="N329" i="5" s="1"/>
  <c r="L329" i="5"/>
  <c r="M329" i="5" s="1"/>
  <c r="BB329" i="5" s="1"/>
  <c r="B330" i="5"/>
  <c r="C330" i="5" s="1"/>
  <c r="AF330" i="5" s="1"/>
  <c r="D330" i="5"/>
  <c r="E330" i="5"/>
  <c r="F330" i="5" s="1"/>
  <c r="G330" i="5"/>
  <c r="H330" i="5" s="1"/>
  <c r="I330" i="5"/>
  <c r="K330" i="5"/>
  <c r="N330" i="5" s="1"/>
  <c r="O330" i="5" s="1"/>
  <c r="CG330" i="5" s="1"/>
  <c r="CH330" i="5" s="1"/>
  <c r="L330" i="5"/>
  <c r="M330" i="5" s="1"/>
  <c r="AY330" i="5" s="1"/>
  <c r="B331" i="5"/>
  <c r="C331" i="5" s="1"/>
  <c r="D331" i="5"/>
  <c r="E331" i="5"/>
  <c r="F331" i="5" s="1"/>
  <c r="G331" i="5"/>
  <c r="H331" i="5" s="1"/>
  <c r="I331" i="5"/>
  <c r="K331" i="5"/>
  <c r="L331" i="5"/>
  <c r="M331" i="5" s="1"/>
  <c r="BG331" i="5" s="1"/>
  <c r="B332" i="5"/>
  <c r="C332" i="5" s="1"/>
  <c r="D332" i="5"/>
  <c r="E332" i="5"/>
  <c r="F332" i="5" s="1"/>
  <c r="G332" i="5"/>
  <c r="H332" i="5" s="1"/>
  <c r="I332" i="5"/>
  <c r="K332" i="5"/>
  <c r="N332" i="5" s="1"/>
  <c r="L332" i="5"/>
  <c r="M332" i="5" s="1"/>
  <c r="AY332" i="5" s="1"/>
  <c r="B333" i="5"/>
  <c r="C333" i="5" s="1"/>
  <c r="AF333" i="5" s="1"/>
  <c r="D333" i="5"/>
  <c r="E333" i="5"/>
  <c r="F333" i="5" s="1"/>
  <c r="AO333" i="5" s="1"/>
  <c r="G333" i="5"/>
  <c r="H333" i="5" s="1"/>
  <c r="I333" i="5"/>
  <c r="K333" i="5"/>
  <c r="R333" i="5" s="1"/>
  <c r="L333" i="5"/>
  <c r="M333" i="5" s="1"/>
  <c r="B334" i="5"/>
  <c r="C334" i="5" s="1"/>
  <c r="AF334" i="5" s="1"/>
  <c r="D334" i="5"/>
  <c r="E334" i="5"/>
  <c r="F334" i="5" s="1"/>
  <c r="AL334" i="5" s="1"/>
  <c r="G334" i="5"/>
  <c r="H334" i="5" s="1"/>
  <c r="I334" i="5"/>
  <c r="K334" i="5"/>
  <c r="N334" i="5" s="1"/>
  <c r="L334" i="5"/>
  <c r="M334" i="5" s="1"/>
  <c r="AY334" i="5" s="1"/>
  <c r="B335" i="5"/>
  <c r="C335" i="5" s="1"/>
  <c r="D335" i="5"/>
  <c r="E335" i="5"/>
  <c r="F335" i="5" s="1"/>
  <c r="G335" i="5"/>
  <c r="H335" i="5" s="1"/>
  <c r="I335" i="5"/>
  <c r="K335" i="5"/>
  <c r="L335" i="5"/>
  <c r="M335" i="5" s="1"/>
  <c r="B336" i="5"/>
  <c r="C336" i="5" s="1"/>
  <c r="AF336" i="5" s="1"/>
  <c r="D336" i="5"/>
  <c r="E336" i="5"/>
  <c r="F336" i="5" s="1"/>
  <c r="AO336" i="5" s="1"/>
  <c r="G336" i="5"/>
  <c r="H336" i="5" s="1"/>
  <c r="I336" i="5"/>
  <c r="K336" i="5"/>
  <c r="L336" i="5"/>
  <c r="M336" i="5" s="1"/>
  <c r="B337" i="5"/>
  <c r="C337" i="5" s="1"/>
  <c r="AF337" i="5" s="1"/>
  <c r="D337" i="5"/>
  <c r="E337" i="5"/>
  <c r="F337" i="5" s="1"/>
  <c r="AP337" i="5" s="1"/>
  <c r="G337" i="5"/>
  <c r="H337" i="5" s="1"/>
  <c r="I337" i="5"/>
  <c r="K337" i="5"/>
  <c r="N337" i="5" s="1"/>
  <c r="L337" i="5"/>
  <c r="M337" i="5" s="1"/>
  <c r="BG337" i="5" s="1"/>
  <c r="B338" i="5"/>
  <c r="C338" i="5" s="1"/>
  <c r="D338" i="5"/>
  <c r="E338" i="5"/>
  <c r="F338" i="5" s="1"/>
  <c r="G338" i="5"/>
  <c r="H338" i="5" s="1"/>
  <c r="I338" i="5"/>
  <c r="K338" i="5"/>
  <c r="L338" i="5"/>
  <c r="M338" i="5" s="1"/>
  <c r="BD338" i="5" s="1"/>
  <c r="B339" i="5"/>
  <c r="C339" i="5" s="1"/>
  <c r="D339" i="5"/>
  <c r="E339" i="5"/>
  <c r="F339" i="5" s="1"/>
  <c r="G339" i="5"/>
  <c r="H339" i="5" s="1"/>
  <c r="I339" i="5"/>
  <c r="K339" i="5"/>
  <c r="L339" i="5"/>
  <c r="M339" i="5" s="1"/>
  <c r="BA339" i="5" s="1"/>
  <c r="B340" i="5"/>
  <c r="C340" i="5" s="1"/>
  <c r="D340" i="5"/>
  <c r="E340" i="5"/>
  <c r="F340" i="5" s="1"/>
  <c r="AN340" i="5" s="1"/>
  <c r="G340" i="5"/>
  <c r="H340" i="5" s="1"/>
  <c r="I340" i="5"/>
  <c r="K340" i="5"/>
  <c r="L340" i="5"/>
  <c r="M340" i="5" s="1"/>
  <c r="BB340" i="5" s="1"/>
  <c r="B341" i="5"/>
  <c r="C341" i="5" s="1"/>
  <c r="D341" i="5"/>
  <c r="E341" i="5"/>
  <c r="F341" i="5" s="1"/>
  <c r="G341" i="5"/>
  <c r="H341" i="5" s="1"/>
  <c r="I341" i="5"/>
  <c r="K341" i="5"/>
  <c r="L341" i="5"/>
  <c r="M341" i="5" s="1"/>
  <c r="BJ341" i="5" s="1"/>
  <c r="B342" i="5"/>
  <c r="C342" i="5" s="1"/>
  <c r="D342" i="5"/>
  <c r="E342" i="5"/>
  <c r="F342" i="5" s="1"/>
  <c r="AL342" i="5" s="1"/>
  <c r="G342" i="5"/>
  <c r="H342" i="5" s="1"/>
  <c r="I342" i="5"/>
  <c r="K342" i="5"/>
  <c r="N342" i="5" s="1"/>
  <c r="L342" i="5"/>
  <c r="M342" i="5" s="1"/>
  <c r="B343" i="5"/>
  <c r="C343" i="5" s="1"/>
  <c r="AF343" i="5" s="1"/>
  <c r="D343" i="5"/>
  <c r="E343" i="5"/>
  <c r="F343" i="5" s="1"/>
  <c r="G343" i="5"/>
  <c r="H343" i="5" s="1"/>
  <c r="I343" i="5"/>
  <c r="K343" i="5"/>
  <c r="L343" i="5"/>
  <c r="M343" i="5" s="1"/>
  <c r="B344" i="5"/>
  <c r="C344" i="5" s="1"/>
  <c r="D344" i="5"/>
  <c r="E344" i="5"/>
  <c r="F344" i="5" s="1"/>
  <c r="G344" i="5"/>
  <c r="H344" i="5" s="1"/>
  <c r="I344" i="5"/>
  <c r="K344" i="5"/>
  <c r="L344" i="5"/>
  <c r="M344" i="5" s="1"/>
  <c r="BJ344" i="5" s="1"/>
  <c r="B345" i="5"/>
  <c r="C345" i="5" s="1"/>
  <c r="D345" i="5"/>
  <c r="E345" i="5"/>
  <c r="F345" i="5" s="1"/>
  <c r="AO345" i="5" s="1"/>
  <c r="G345" i="5"/>
  <c r="H345" i="5" s="1"/>
  <c r="I345" i="5"/>
  <c r="K345" i="5"/>
  <c r="L345" i="5"/>
  <c r="M345" i="5" s="1"/>
  <c r="AY345" i="5" s="1"/>
  <c r="B346" i="5"/>
  <c r="C346" i="5" s="1"/>
  <c r="AG346" i="5" s="1"/>
  <c r="D346" i="5"/>
  <c r="E346" i="5"/>
  <c r="F346" i="5" s="1"/>
  <c r="G346" i="5"/>
  <c r="H346" i="5" s="1"/>
  <c r="I346" i="5"/>
  <c r="K346" i="5"/>
  <c r="L346" i="5"/>
  <c r="M346" i="5" s="1"/>
  <c r="B347" i="5"/>
  <c r="C347" i="5" s="1"/>
  <c r="AG347" i="5" s="1"/>
  <c r="D347" i="5"/>
  <c r="E347" i="5"/>
  <c r="F347" i="5" s="1"/>
  <c r="G347" i="5"/>
  <c r="H347" i="5" s="1"/>
  <c r="I347" i="5"/>
  <c r="K347" i="5"/>
  <c r="S347" i="5" s="1"/>
  <c r="L347" i="5"/>
  <c r="M347" i="5" s="1"/>
  <c r="B348" i="5"/>
  <c r="C348" i="5" s="1"/>
  <c r="AG348" i="5" s="1"/>
  <c r="D348" i="5"/>
  <c r="E348" i="5"/>
  <c r="F348" i="5" s="1"/>
  <c r="AN348" i="5" s="1"/>
  <c r="G348" i="5"/>
  <c r="H348" i="5" s="1"/>
  <c r="I348" i="5"/>
  <c r="K348" i="5"/>
  <c r="R348" i="5" s="1"/>
  <c r="L348" i="5"/>
  <c r="M348" i="5" s="1"/>
  <c r="BE348" i="5" s="1"/>
  <c r="B349" i="5"/>
  <c r="C349" i="5" s="1"/>
  <c r="AF349" i="5" s="1"/>
  <c r="D349" i="5"/>
  <c r="E349" i="5"/>
  <c r="F349" i="5" s="1"/>
  <c r="G349" i="5"/>
  <c r="H349" i="5" s="1"/>
  <c r="I349" i="5"/>
  <c r="K349" i="5"/>
  <c r="R349" i="5" s="1"/>
  <c r="L349" i="5"/>
  <c r="M349" i="5" s="1"/>
  <c r="B350" i="5"/>
  <c r="C350" i="5" s="1"/>
  <c r="D350" i="5"/>
  <c r="E350" i="5"/>
  <c r="F350" i="5" s="1"/>
  <c r="G350" i="5"/>
  <c r="H350" i="5" s="1"/>
  <c r="I350" i="5"/>
  <c r="K350" i="5"/>
  <c r="N350" i="5" s="1"/>
  <c r="L350" i="5"/>
  <c r="M350" i="5" s="1"/>
  <c r="B351" i="5"/>
  <c r="C351" i="5" s="1"/>
  <c r="AF351" i="5" s="1"/>
  <c r="D351" i="5"/>
  <c r="E351" i="5"/>
  <c r="F351" i="5" s="1"/>
  <c r="G351" i="5"/>
  <c r="H351" i="5" s="1"/>
  <c r="I351" i="5"/>
  <c r="K351" i="5"/>
  <c r="N351" i="5" s="1"/>
  <c r="L351" i="5"/>
  <c r="M351" i="5" s="1"/>
  <c r="BJ351" i="5" s="1"/>
  <c r="B352" i="5"/>
  <c r="C352" i="5" s="1"/>
  <c r="AF352" i="5" s="1"/>
  <c r="D352" i="5"/>
  <c r="E352" i="5"/>
  <c r="F352" i="5" s="1"/>
  <c r="G352" i="5"/>
  <c r="H352" i="5" s="1"/>
  <c r="I352" i="5"/>
  <c r="K352" i="5"/>
  <c r="R352" i="5" s="1"/>
  <c r="L352" i="5"/>
  <c r="M352" i="5" s="1"/>
  <c r="BA352" i="5" s="1"/>
  <c r="B353" i="5"/>
  <c r="C353" i="5" s="1"/>
  <c r="AF353" i="5" s="1"/>
  <c r="D353" i="5"/>
  <c r="E353" i="5"/>
  <c r="F353" i="5" s="1"/>
  <c r="G353" i="5"/>
  <c r="H353" i="5" s="1"/>
  <c r="I353" i="5"/>
  <c r="K353" i="5"/>
  <c r="N353" i="5" s="1"/>
  <c r="O353" i="5" s="1"/>
  <c r="CG353" i="5" s="1"/>
  <c r="CH353" i="5" s="1"/>
  <c r="L353" i="5"/>
  <c r="M353" i="5" s="1"/>
  <c r="BI353" i="5" s="1"/>
  <c r="B354" i="5"/>
  <c r="C354" i="5" s="1"/>
  <c r="AG354" i="5" s="1"/>
  <c r="D354" i="5"/>
  <c r="E354" i="5"/>
  <c r="F354" i="5" s="1"/>
  <c r="AM354" i="5" s="1"/>
  <c r="G354" i="5"/>
  <c r="H354" i="5" s="1"/>
  <c r="I354" i="5"/>
  <c r="K354" i="5"/>
  <c r="L354" i="5"/>
  <c r="M354" i="5" s="1"/>
  <c r="BB354" i="5" s="1"/>
  <c r="B355" i="5"/>
  <c r="C355" i="5" s="1"/>
  <c r="D355" i="5"/>
  <c r="E355" i="5"/>
  <c r="F355" i="5" s="1"/>
  <c r="AQ355" i="5" s="1"/>
  <c r="G355" i="5"/>
  <c r="H355" i="5" s="1"/>
  <c r="I355" i="5"/>
  <c r="K355" i="5"/>
  <c r="S355" i="5" s="1"/>
  <c r="L355" i="5"/>
  <c r="M355" i="5" s="1"/>
  <c r="AY355" i="5" s="1"/>
  <c r="B356" i="5"/>
  <c r="C356" i="5" s="1"/>
  <c r="D356" i="5"/>
  <c r="E356" i="5"/>
  <c r="F356" i="5" s="1"/>
  <c r="G356" i="5"/>
  <c r="H356" i="5" s="1"/>
  <c r="I356" i="5"/>
  <c r="K356" i="5"/>
  <c r="L356" i="5"/>
  <c r="M356" i="5" s="1"/>
  <c r="B357" i="5"/>
  <c r="C357" i="5" s="1"/>
  <c r="D357" i="5"/>
  <c r="E357" i="5"/>
  <c r="F357" i="5" s="1"/>
  <c r="AO357" i="5" s="1"/>
  <c r="G357" i="5"/>
  <c r="H357" i="5" s="1"/>
  <c r="I357" i="5"/>
  <c r="K357" i="5"/>
  <c r="R357" i="5" s="1"/>
  <c r="L357" i="5"/>
  <c r="M357" i="5" s="1"/>
  <c r="AY357" i="5" s="1"/>
  <c r="B358" i="5"/>
  <c r="C358" i="5" s="1"/>
  <c r="AF358" i="5" s="1"/>
  <c r="D358" i="5"/>
  <c r="E358" i="5"/>
  <c r="F358" i="5" s="1"/>
  <c r="G358" i="5"/>
  <c r="H358" i="5" s="1"/>
  <c r="I358" i="5"/>
  <c r="K358" i="5"/>
  <c r="N358" i="5" s="1"/>
  <c r="O358" i="5" s="1"/>
  <c r="CG358" i="5" s="1"/>
  <c r="CH358" i="5" s="1"/>
  <c r="L358" i="5"/>
  <c r="M358" i="5" s="1"/>
  <c r="BB358" i="5" s="1"/>
  <c r="B359" i="5"/>
  <c r="C359" i="5" s="1"/>
  <c r="D359" i="5"/>
  <c r="E359" i="5"/>
  <c r="F359" i="5" s="1"/>
  <c r="G359" i="5"/>
  <c r="H359" i="5" s="1"/>
  <c r="I359" i="5"/>
  <c r="K359" i="5"/>
  <c r="S359" i="5" s="1"/>
  <c r="L359" i="5"/>
  <c r="M359" i="5" s="1"/>
  <c r="BB359" i="5" s="1"/>
  <c r="B360" i="5"/>
  <c r="C360" i="5" s="1"/>
  <c r="AG360" i="5" s="1"/>
  <c r="D360" i="5"/>
  <c r="E360" i="5"/>
  <c r="F360" i="5" s="1"/>
  <c r="AL360" i="5" s="1"/>
  <c r="G360" i="5"/>
  <c r="H360" i="5" s="1"/>
  <c r="I360" i="5"/>
  <c r="K360" i="5"/>
  <c r="R360" i="5" s="1"/>
  <c r="L360" i="5"/>
  <c r="M360" i="5" s="1"/>
  <c r="B361" i="5"/>
  <c r="C361" i="5" s="1"/>
  <c r="AF361" i="5" s="1"/>
  <c r="D361" i="5"/>
  <c r="E361" i="5"/>
  <c r="F361" i="5" s="1"/>
  <c r="G361" i="5"/>
  <c r="H361" i="5" s="1"/>
  <c r="I361" i="5"/>
  <c r="K361" i="5"/>
  <c r="N361" i="5" s="1"/>
  <c r="L361" i="5"/>
  <c r="M361" i="5" s="1"/>
  <c r="B362" i="5"/>
  <c r="C362" i="5" s="1"/>
  <c r="D362" i="5"/>
  <c r="E362" i="5"/>
  <c r="F362" i="5" s="1"/>
  <c r="G362" i="5"/>
  <c r="H362" i="5" s="1"/>
  <c r="I362" i="5"/>
  <c r="K362" i="5"/>
  <c r="S362" i="5" s="1"/>
  <c r="L362" i="5"/>
  <c r="M362" i="5" s="1"/>
  <c r="BE362" i="5" s="1"/>
  <c r="B363" i="5"/>
  <c r="C363" i="5" s="1"/>
  <c r="AF363" i="5" s="1"/>
  <c r="D363" i="5"/>
  <c r="E363" i="5"/>
  <c r="F363" i="5" s="1"/>
  <c r="G363" i="5"/>
  <c r="H363" i="5" s="1"/>
  <c r="I363" i="5"/>
  <c r="K363" i="5"/>
  <c r="S363" i="5" s="1"/>
  <c r="L363" i="5"/>
  <c r="M363" i="5" s="1"/>
  <c r="B364" i="5"/>
  <c r="C364" i="5" s="1"/>
  <c r="D364" i="5"/>
  <c r="E364" i="5"/>
  <c r="F364" i="5" s="1"/>
  <c r="AQ364" i="5" s="1"/>
  <c r="G364" i="5"/>
  <c r="H364" i="5" s="1"/>
  <c r="I364" i="5"/>
  <c r="K364" i="5"/>
  <c r="R364" i="5" s="1"/>
  <c r="L364" i="5"/>
  <c r="M364" i="5" s="1"/>
  <c r="B365" i="5"/>
  <c r="C365" i="5" s="1"/>
  <c r="D365" i="5"/>
  <c r="E365" i="5"/>
  <c r="F365" i="5" s="1"/>
  <c r="G365" i="5"/>
  <c r="H365" i="5" s="1"/>
  <c r="I365" i="5"/>
  <c r="K365" i="5"/>
  <c r="L365" i="5"/>
  <c r="M365" i="5" s="1"/>
  <c r="B366" i="5"/>
  <c r="C366" i="5" s="1"/>
  <c r="AF366" i="5" s="1"/>
  <c r="D366" i="5"/>
  <c r="E366" i="5"/>
  <c r="F366" i="5" s="1"/>
  <c r="G366" i="5"/>
  <c r="H366" i="5" s="1"/>
  <c r="I366" i="5"/>
  <c r="K366" i="5"/>
  <c r="N366" i="5" s="1"/>
  <c r="L366" i="5"/>
  <c r="M366" i="5" s="1"/>
  <c r="BJ366" i="5" s="1"/>
  <c r="B367" i="5"/>
  <c r="C367" i="5" s="1"/>
  <c r="AG367" i="5" s="1"/>
  <c r="D367" i="5"/>
  <c r="E367" i="5"/>
  <c r="F367" i="5" s="1"/>
  <c r="AO367" i="5" s="1"/>
  <c r="G367" i="5"/>
  <c r="H367" i="5" s="1"/>
  <c r="I367" i="5"/>
  <c r="K367" i="5"/>
  <c r="L367" i="5"/>
  <c r="M367" i="5" s="1"/>
  <c r="B368" i="5"/>
  <c r="C368" i="5" s="1"/>
  <c r="D368" i="5"/>
  <c r="E368" i="5"/>
  <c r="F368" i="5" s="1"/>
  <c r="G368" i="5"/>
  <c r="H368" i="5" s="1"/>
  <c r="I368" i="5"/>
  <c r="K368" i="5"/>
  <c r="L368" i="5"/>
  <c r="M368" i="5" s="1"/>
  <c r="AY368" i="5" s="1"/>
  <c r="B369" i="5"/>
  <c r="C369" i="5" s="1"/>
  <c r="AF369" i="5" s="1"/>
  <c r="D369" i="5"/>
  <c r="E369" i="5"/>
  <c r="F369" i="5" s="1"/>
  <c r="G369" i="5"/>
  <c r="H369" i="5" s="1"/>
  <c r="I369" i="5"/>
  <c r="K369" i="5"/>
  <c r="N369" i="5" s="1"/>
  <c r="O369" i="5" s="1"/>
  <c r="CG369" i="5" s="1"/>
  <c r="CH369" i="5" s="1"/>
  <c r="L369" i="5"/>
  <c r="M369" i="5" s="1"/>
  <c r="B370" i="5"/>
  <c r="C370" i="5" s="1"/>
  <c r="AF370" i="5" s="1"/>
  <c r="D370" i="5"/>
  <c r="E370" i="5"/>
  <c r="F370" i="5" s="1"/>
  <c r="AN370" i="5" s="1"/>
  <c r="G370" i="5"/>
  <c r="H370" i="5" s="1"/>
  <c r="I370" i="5"/>
  <c r="K370" i="5"/>
  <c r="R370" i="5" s="1"/>
  <c r="L370" i="5"/>
  <c r="M370" i="5" s="1"/>
  <c r="B371" i="5"/>
  <c r="C371" i="5" s="1"/>
  <c r="D371" i="5"/>
  <c r="E371" i="5"/>
  <c r="F371" i="5" s="1"/>
  <c r="G371" i="5"/>
  <c r="H371" i="5" s="1"/>
  <c r="I371" i="5"/>
  <c r="K371" i="5"/>
  <c r="N371" i="5" s="1"/>
  <c r="O371" i="5" s="1"/>
  <c r="CG371" i="5" s="1"/>
  <c r="CH371" i="5" s="1"/>
  <c r="L371" i="5"/>
  <c r="M371" i="5" s="1"/>
  <c r="B372" i="5"/>
  <c r="C372" i="5" s="1"/>
  <c r="D372" i="5"/>
  <c r="E372" i="5"/>
  <c r="F372" i="5" s="1"/>
  <c r="AL372" i="5" s="1"/>
  <c r="G372" i="5"/>
  <c r="H372" i="5" s="1"/>
  <c r="I372" i="5"/>
  <c r="K372" i="5"/>
  <c r="L372" i="5"/>
  <c r="M372" i="5" s="1"/>
  <c r="BC372" i="5" s="1"/>
  <c r="B373" i="5"/>
  <c r="C373" i="5" s="1"/>
  <c r="AF373" i="5" s="1"/>
  <c r="D373" i="5"/>
  <c r="E373" i="5"/>
  <c r="F373" i="5" s="1"/>
  <c r="AO373" i="5" s="1"/>
  <c r="G373" i="5"/>
  <c r="H373" i="5" s="1"/>
  <c r="I373" i="5"/>
  <c r="K373" i="5"/>
  <c r="L373" i="5"/>
  <c r="M373" i="5" s="1"/>
  <c r="B374" i="5"/>
  <c r="C374" i="5" s="1"/>
  <c r="D374" i="5"/>
  <c r="E374" i="5"/>
  <c r="F374" i="5" s="1"/>
  <c r="G374" i="5"/>
  <c r="H374" i="5" s="1"/>
  <c r="I374" i="5"/>
  <c r="K374" i="5"/>
  <c r="L374" i="5"/>
  <c r="M374" i="5" s="1"/>
  <c r="AY374" i="5" s="1"/>
  <c r="B375" i="5"/>
  <c r="C375" i="5" s="1"/>
  <c r="AF375" i="5" s="1"/>
  <c r="D375" i="5"/>
  <c r="E375" i="5"/>
  <c r="F375" i="5" s="1"/>
  <c r="G375" i="5"/>
  <c r="H375" i="5" s="1"/>
  <c r="I375" i="5"/>
  <c r="K375" i="5"/>
  <c r="L375" i="5"/>
  <c r="M375" i="5" s="1"/>
  <c r="BE375" i="5" s="1"/>
  <c r="B376" i="5"/>
  <c r="C376" i="5" s="1"/>
  <c r="AF376" i="5" s="1"/>
  <c r="D376" i="5"/>
  <c r="E376" i="5"/>
  <c r="F376" i="5" s="1"/>
  <c r="G376" i="5"/>
  <c r="H376" i="5" s="1"/>
  <c r="I376" i="5"/>
  <c r="K376" i="5"/>
  <c r="R376" i="5" s="1"/>
  <c r="L376" i="5"/>
  <c r="M376" i="5" s="1"/>
  <c r="B377" i="5"/>
  <c r="C377" i="5" s="1"/>
  <c r="D377" i="5"/>
  <c r="E377" i="5"/>
  <c r="F377" i="5" s="1"/>
  <c r="G377" i="5"/>
  <c r="H377" i="5" s="1"/>
  <c r="I377" i="5"/>
  <c r="K377" i="5"/>
  <c r="S377" i="5" s="1"/>
  <c r="L377" i="5"/>
  <c r="M377" i="5" s="1"/>
  <c r="B378" i="5"/>
  <c r="C378" i="5" s="1"/>
  <c r="AF378" i="5" s="1"/>
  <c r="D378" i="5"/>
  <c r="E378" i="5"/>
  <c r="F378" i="5" s="1"/>
  <c r="G378" i="5"/>
  <c r="H378" i="5" s="1"/>
  <c r="I378" i="5"/>
  <c r="K378" i="5"/>
  <c r="S378" i="5" s="1"/>
  <c r="L378" i="5"/>
  <c r="M378" i="5" s="1"/>
  <c r="BH378" i="5" s="1"/>
  <c r="B379" i="5"/>
  <c r="C379" i="5" s="1"/>
  <c r="D379" i="5"/>
  <c r="E379" i="5"/>
  <c r="F379" i="5" s="1"/>
  <c r="G379" i="5"/>
  <c r="H379" i="5" s="1"/>
  <c r="I379" i="5"/>
  <c r="K379" i="5"/>
  <c r="N379" i="5" s="1"/>
  <c r="L379" i="5"/>
  <c r="M379" i="5" s="1"/>
  <c r="B380" i="5"/>
  <c r="C380" i="5" s="1"/>
  <c r="D380" i="5"/>
  <c r="E380" i="5"/>
  <c r="F380" i="5" s="1"/>
  <c r="G380" i="5"/>
  <c r="H380" i="5" s="1"/>
  <c r="I380" i="5"/>
  <c r="K380" i="5"/>
  <c r="L380" i="5"/>
  <c r="M380" i="5" s="1"/>
  <c r="BF380" i="5" s="1"/>
  <c r="B381" i="5"/>
  <c r="C381" i="5" s="1"/>
  <c r="AF381" i="5" s="1"/>
  <c r="D381" i="5"/>
  <c r="E381" i="5"/>
  <c r="F381" i="5" s="1"/>
  <c r="AQ381" i="5" s="1"/>
  <c r="G381" i="5"/>
  <c r="H381" i="5" s="1"/>
  <c r="I381" i="5"/>
  <c r="K381" i="5"/>
  <c r="S381" i="5" s="1"/>
  <c r="L381" i="5"/>
  <c r="M381" i="5" s="1"/>
  <c r="BC381" i="5" s="1"/>
  <c r="B382" i="5"/>
  <c r="C382" i="5" s="1"/>
  <c r="AF382" i="5" s="1"/>
  <c r="D382" i="5"/>
  <c r="E382" i="5"/>
  <c r="F382" i="5" s="1"/>
  <c r="AL382" i="5" s="1"/>
  <c r="G382" i="5"/>
  <c r="H382" i="5" s="1"/>
  <c r="I382" i="5"/>
  <c r="K382" i="5"/>
  <c r="N382" i="5" s="1"/>
  <c r="O382" i="5" s="1"/>
  <c r="CG382" i="5" s="1"/>
  <c r="CH382" i="5" s="1"/>
  <c r="L382" i="5"/>
  <c r="M382" i="5" s="1"/>
  <c r="B383" i="5"/>
  <c r="C383" i="5" s="1"/>
  <c r="D383" i="5"/>
  <c r="E383" i="5"/>
  <c r="F383" i="5" s="1"/>
  <c r="G383" i="5"/>
  <c r="H383" i="5" s="1"/>
  <c r="I383" i="5"/>
  <c r="K383" i="5"/>
  <c r="N383" i="5" s="1"/>
  <c r="O383" i="5" s="1"/>
  <c r="CG383" i="5" s="1"/>
  <c r="CH383" i="5" s="1"/>
  <c r="L383" i="5"/>
  <c r="M383" i="5" s="1"/>
  <c r="BD383" i="5" s="1"/>
  <c r="B384" i="5"/>
  <c r="C384" i="5" s="1"/>
  <c r="D384" i="5"/>
  <c r="E384" i="5"/>
  <c r="F384" i="5" s="1"/>
  <c r="AP384" i="5" s="1"/>
  <c r="G384" i="5"/>
  <c r="H384" i="5" s="1"/>
  <c r="I384" i="5"/>
  <c r="K384" i="5"/>
  <c r="L384" i="5"/>
  <c r="M384" i="5" s="1"/>
  <c r="B385" i="5"/>
  <c r="C385" i="5" s="1"/>
  <c r="AF385" i="5" s="1"/>
  <c r="D385" i="5"/>
  <c r="E385" i="5"/>
  <c r="F385" i="5" s="1"/>
  <c r="AO385" i="5" s="1"/>
  <c r="G385" i="5"/>
  <c r="H385" i="5" s="1"/>
  <c r="I385" i="5"/>
  <c r="K385" i="5"/>
  <c r="N385" i="5" s="1"/>
  <c r="O385" i="5" s="1"/>
  <c r="CG385" i="5" s="1"/>
  <c r="CH385" i="5" s="1"/>
  <c r="L385" i="5"/>
  <c r="M385" i="5" s="1"/>
  <c r="B386" i="5"/>
  <c r="C386" i="5" s="1"/>
  <c r="D386" i="5"/>
  <c r="E386" i="5"/>
  <c r="F386" i="5" s="1"/>
  <c r="G386" i="5"/>
  <c r="H386" i="5" s="1"/>
  <c r="I386" i="5"/>
  <c r="K386" i="5"/>
  <c r="R386" i="5" s="1"/>
  <c r="L386" i="5"/>
  <c r="M386" i="5" s="1"/>
  <c r="B387" i="5"/>
  <c r="C387" i="5" s="1"/>
  <c r="AF387" i="5" s="1"/>
  <c r="D387" i="5"/>
  <c r="E387" i="5"/>
  <c r="F387" i="5" s="1"/>
  <c r="G387" i="5"/>
  <c r="H387" i="5" s="1"/>
  <c r="I387" i="5"/>
  <c r="K387" i="5"/>
  <c r="N387" i="5" s="1"/>
  <c r="O387" i="5" s="1"/>
  <c r="CG387" i="5" s="1"/>
  <c r="CH387" i="5" s="1"/>
  <c r="L387" i="5"/>
  <c r="M387" i="5" s="1"/>
  <c r="AZ387" i="5" s="1"/>
  <c r="B388" i="5"/>
  <c r="C388" i="5" s="1"/>
  <c r="D388" i="5"/>
  <c r="E388" i="5"/>
  <c r="F388" i="5" s="1"/>
  <c r="G388" i="5"/>
  <c r="H388" i="5" s="1"/>
  <c r="I388" i="5"/>
  <c r="K388" i="5"/>
  <c r="L388" i="5"/>
  <c r="M388" i="5" s="1"/>
  <c r="B389" i="5"/>
  <c r="C389" i="5" s="1"/>
  <c r="D389" i="5"/>
  <c r="E389" i="5"/>
  <c r="F389" i="5" s="1"/>
  <c r="G389" i="5"/>
  <c r="H389" i="5" s="1"/>
  <c r="I389" i="5"/>
  <c r="K389" i="5"/>
  <c r="N389" i="5" s="1"/>
  <c r="L389" i="5"/>
  <c r="M389" i="5" s="1"/>
  <c r="BJ389" i="5" s="1"/>
  <c r="B390" i="5"/>
  <c r="C390" i="5" s="1"/>
  <c r="AG390" i="5" s="1"/>
  <c r="D390" i="5"/>
  <c r="E390" i="5"/>
  <c r="F390" i="5" s="1"/>
  <c r="AP390" i="5" s="1"/>
  <c r="G390" i="5"/>
  <c r="H390" i="5" s="1"/>
  <c r="I390" i="5"/>
  <c r="K390" i="5"/>
  <c r="R390" i="5" s="1"/>
  <c r="L390" i="5"/>
  <c r="M390" i="5" s="1"/>
  <c r="B391" i="5"/>
  <c r="C391" i="5" s="1"/>
  <c r="AF391" i="5" s="1"/>
  <c r="D391" i="5"/>
  <c r="E391" i="5"/>
  <c r="F391" i="5" s="1"/>
  <c r="AP391" i="5" s="1"/>
  <c r="G391" i="5"/>
  <c r="H391" i="5" s="1"/>
  <c r="I391" i="5"/>
  <c r="K391" i="5"/>
  <c r="N391" i="5" s="1"/>
  <c r="O391" i="5" s="1"/>
  <c r="CG391" i="5" s="1"/>
  <c r="CH391" i="5" s="1"/>
  <c r="L391" i="5"/>
  <c r="M391" i="5" s="1"/>
  <c r="B392" i="5"/>
  <c r="C392" i="5" s="1"/>
  <c r="D392" i="5"/>
  <c r="E392" i="5"/>
  <c r="F392" i="5" s="1"/>
  <c r="G392" i="5"/>
  <c r="H392" i="5" s="1"/>
  <c r="I392" i="5"/>
  <c r="K392" i="5"/>
  <c r="L392" i="5"/>
  <c r="M392" i="5" s="1"/>
  <c r="B393" i="5"/>
  <c r="C393" i="5" s="1"/>
  <c r="AF393" i="5" s="1"/>
  <c r="D393" i="5"/>
  <c r="E393" i="5"/>
  <c r="F393" i="5" s="1"/>
  <c r="G393" i="5"/>
  <c r="H393" i="5" s="1"/>
  <c r="I393" i="5"/>
  <c r="K393" i="5"/>
  <c r="N393" i="5" s="1"/>
  <c r="L393" i="5"/>
  <c r="M393" i="5" s="1"/>
  <c r="BC393" i="5" s="1"/>
  <c r="B394" i="5"/>
  <c r="C394" i="5" s="1"/>
  <c r="AG394" i="5" s="1"/>
  <c r="D394" i="5"/>
  <c r="E394" i="5"/>
  <c r="F394" i="5" s="1"/>
  <c r="AM394" i="5" s="1"/>
  <c r="G394" i="5"/>
  <c r="H394" i="5" s="1"/>
  <c r="I394" i="5"/>
  <c r="K394" i="5"/>
  <c r="R394" i="5" s="1"/>
  <c r="L394" i="5"/>
  <c r="M394" i="5" s="1"/>
  <c r="B395" i="5"/>
  <c r="C395" i="5" s="1"/>
  <c r="D395" i="5"/>
  <c r="E395" i="5"/>
  <c r="F395" i="5" s="1"/>
  <c r="G395" i="5"/>
  <c r="H395" i="5" s="1"/>
  <c r="I395" i="5"/>
  <c r="K395" i="5"/>
  <c r="N395" i="5" s="1"/>
  <c r="O395" i="5" s="1"/>
  <c r="CG395" i="5" s="1"/>
  <c r="CH395" i="5" s="1"/>
  <c r="L395" i="5"/>
  <c r="M395" i="5" s="1"/>
  <c r="BA395" i="5" s="1"/>
  <c r="B396" i="5"/>
  <c r="C396" i="5" s="1"/>
  <c r="D396" i="5"/>
  <c r="E396" i="5"/>
  <c r="F396" i="5" s="1"/>
  <c r="AP396" i="5" s="1"/>
  <c r="G396" i="5"/>
  <c r="H396" i="5" s="1"/>
  <c r="I396" i="5"/>
  <c r="K396" i="5"/>
  <c r="L396" i="5"/>
  <c r="M396" i="5" s="1"/>
  <c r="B397" i="5"/>
  <c r="C397" i="5" s="1"/>
  <c r="AF397" i="5" s="1"/>
  <c r="D397" i="5"/>
  <c r="E397" i="5"/>
  <c r="F397" i="5" s="1"/>
  <c r="AO397" i="5" s="1"/>
  <c r="G397" i="5"/>
  <c r="H397" i="5" s="1"/>
  <c r="I397" i="5"/>
  <c r="K397" i="5"/>
  <c r="N397" i="5" s="1"/>
  <c r="L397" i="5"/>
  <c r="M397" i="5" s="1"/>
  <c r="B398" i="5"/>
  <c r="C398" i="5" s="1"/>
  <c r="D398" i="5"/>
  <c r="E398" i="5"/>
  <c r="F398" i="5" s="1"/>
  <c r="G398" i="5"/>
  <c r="H398" i="5" s="1"/>
  <c r="I398" i="5"/>
  <c r="K398" i="5"/>
  <c r="R398" i="5" s="1"/>
  <c r="L398" i="5"/>
  <c r="M398" i="5" s="1"/>
  <c r="BD398" i="5" s="1"/>
  <c r="B399" i="5"/>
  <c r="C399" i="5" s="1"/>
  <c r="D399" i="5"/>
  <c r="E399" i="5"/>
  <c r="F399" i="5" s="1"/>
  <c r="G399" i="5"/>
  <c r="H399" i="5" s="1"/>
  <c r="I399" i="5"/>
  <c r="K399" i="5"/>
  <c r="N399" i="5" s="1"/>
  <c r="O399" i="5" s="1"/>
  <c r="CG399" i="5" s="1"/>
  <c r="CH399" i="5" s="1"/>
  <c r="L399" i="5"/>
  <c r="M399" i="5" s="1"/>
  <c r="B400" i="5"/>
  <c r="C400" i="5" s="1"/>
  <c r="AF400" i="5" s="1"/>
  <c r="D400" i="5"/>
  <c r="E400" i="5"/>
  <c r="F400" i="5" s="1"/>
  <c r="G400" i="5"/>
  <c r="H400" i="5" s="1"/>
  <c r="I400" i="5"/>
  <c r="K400" i="5"/>
  <c r="L400" i="5"/>
  <c r="M400" i="5" s="1"/>
  <c r="B401" i="5"/>
  <c r="C401" i="5" s="1"/>
  <c r="D401" i="5"/>
  <c r="E401" i="5"/>
  <c r="F401" i="5" s="1"/>
  <c r="G401" i="5"/>
  <c r="H401" i="5" s="1"/>
  <c r="I401" i="5"/>
  <c r="K401" i="5"/>
  <c r="N401" i="5" s="1"/>
  <c r="L401" i="5"/>
  <c r="M401" i="5" s="1"/>
  <c r="BJ401" i="5" s="1"/>
  <c r="B402" i="5"/>
  <c r="C402" i="5" s="1"/>
  <c r="AG402" i="5" s="1"/>
  <c r="D402" i="5"/>
  <c r="E402" i="5"/>
  <c r="F402" i="5" s="1"/>
  <c r="AL402" i="5" s="1"/>
  <c r="G402" i="5"/>
  <c r="H402" i="5" s="1"/>
  <c r="I402" i="5"/>
  <c r="K402" i="5"/>
  <c r="R402" i="5" s="1"/>
  <c r="L402" i="5"/>
  <c r="M402" i="5" s="1"/>
  <c r="B403" i="5"/>
  <c r="C403" i="5" s="1"/>
  <c r="D403" i="5"/>
  <c r="E403" i="5"/>
  <c r="F403" i="5" s="1"/>
  <c r="G403" i="5"/>
  <c r="H403" i="5" s="1"/>
  <c r="I403" i="5"/>
  <c r="K403" i="5"/>
  <c r="S403" i="5" s="1"/>
  <c r="L403" i="5"/>
  <c r="M403" i="5" s="1"/>
  <c r="B404" i="5"/>
  <c r="C404" i="5" s="1"/>
  <c r="D404" i="5"/>
  <c r="E404" i="5"/>
  <c r="F404" i="5" s="1"/>
  <c r="G404" i="5"/>
  <c r="H404" i="5" s="1"/>
  <c r="I404" i="5"/>
  <c r="K404" i="5"/>
  <c r="L404" i="5"/>
  <c r="M404" i="5" s="1"/>
  <c r="BH404" i="5" s="1"/>
  <c r="B405" i="5"/>
  <c r="C405" i="5" s="1"/>
  <c r="D405" i="5"/>
  <c r="E405" i="5"/>
  <c r="F405" i="5" s="1"/>
  <c r="G405" i="5"/>
  <c r="H405" i="5" s="1"/>
  <c r="I405" i="5"/>
  <c r="K405" i="5"/>
  <c r="N405" i="5" s="1"/>
  <c r="L405" i="5"/>
  <c r="M405" i="5" s="1"/>
  <c r="B406" i="5"/>
  <c r="C406" i="5" s="1"/>
  <c r="AF406" i="5" s="1"/>
  <c r="D406" i="5"/>
  <c r="E406" i="5"/>
  <c r="F406" i="5" s="1"/>
  <c r="AM406" i="5" s="1"/>
  <c r="G406" i="5"/>
  <c r="H406" i="5" s="1"/>
  <c r="I406" i="5"/>
  <c r="K406" i="5"/>
  <c r="R406" i="5" s="1"/>
  <c r="L406" i="5"/>
  <c r="M406" i="5" s="1"/>
  <c r="B407" i="5"/>
  <c r="C407" i="5" s="1"/>
  <c r="AF407" i="5" s="1"/>
  <c r="D407" i="5"/>
  <c r="E407" i="5"/>
  <c r="F407" i="5" s="1"/>
  <c r="G407" i="5"/>
  <c r="H407" i="5" s="1"/>
  <c r="I407" i="5"/>
  <c r="K407" i="5"/>
  <c r="S407" i="5" s="1"/>
  <c r="L407" i="5"/>
  <c r="M407" i="5" s="1"/>
  <c r="BH407" i="5" s="1"/>
  <c r="B408" i="5"/>
  <c r="C408" i="5" s="1"/>
  <c r="AG408" i="5" s="1"/>
  <c r="D408" i="5"/>
  <c r="E408" i="5"/>
  <c r="F408" i="5" s="1"/>
  <c r="AL408" i="5" s="1"/>
  <c r="G408" i="5"/>
  <c r="H408" i="5" s="1"/>
  <c r="I408" i="5"/>
  <c r="K408" i="5"/>
  <c r="R408" i="5" s="1"/>
  <c r="L408" i="5"/>
  <c r="M408" i="5" s="1"/>
  <c r="B409" i="5"/>
  <c r="C409" i="5" s="1"/>
  <c r="AF409" i="5" s="1"/>
  <c r="D409" i="5"/>
  <c r="E409" i="5"/>
  <c r="F409" i="5" s="1"/>
  <c r="G409" i="5"/>
  <c r="H409" i="5" s="1"/>
  <c r="I409" i="5"/>
  <c r="K409" i="5"/>
  <c r="N409" i="5" s="1"/>
  <c r="O409" i="5" s="1"/>
  <c r="CG409" i="5" s="1"/>
  <c r="CH409" i="5" s="1"/>
  <c r="L409" i="5"/>
  <c r="M409" i="5" s="1"/>
  <c r="B410" i="5"/>
  <c r="C410" i="5" s="1"/>
  <c r="D410" i="5"/>
  <c r="E410" i="5"/>
  <c r="F410" i="5" s="1"/>
  <c r="G410" i="5"/>
  <c r="H410" i="5" s="1"/>
  <c r="I410" i="5"/>
  <c r="K410" i="5"/>
  <c r="R410" i="5" s="1"/>
  <c r="L410" i="5"/>
  <c r="M410" i="5" s="1"/>
  <c r="B411" i="5"/>
  <c r="C411" i="5" s="1"/>
  <c r="AF411" i="5" s="1"/>
  <c r="D411" i="5"/>
  <c r="E411" i="5"/>
  <c r="F411" i="5" s="1"/>
  <c r="G411" i="5"/>
  <c r="H411" i="5" s="1"/>
  <c r="I411" i="5"/>
  <c r="K411" i="5"/>
  <c r="N411" i="5" s="1"/>
  <c r="O411" i="5" s="1"/>
  <c r="CG411" i="5" s="1"/>
  <c r="CH411" i="5" s="1"/>
  <c r="L411" i="5"/>
  <c r="M411" i="5" s="1"/>
  <c r="B412" i="5"/>
  <c r="C412" i="5" s="1"/>
  <c r="D412" i="5"/>
  <c r="E412" i="5"/>
  <c r="F412" i="5" s="1"/>
  <c r="AL412" i="5" s="1"/>
  <c r="G412" i="5"/>
  <c r="H412" i="5" s="1"/>
  <c r="I412" i="5"/>
  <c r="K412" i="5"/>
  <c r="L412" i="5"/>
  <c r="M412" i="5" s="1"/>
  <c r="AY412" i="5" s="1"/>
  <c r="B413" i="5"/>
  <c r="C413" i="5" s="1"/>
  <c r="D413" i="5"/>
  <c r="E413" i="5"/>
  <c r="F413" i="5" s="1"/>
  <c r="G413" i="5"/>
  <c r="H413" i="5" s="1"/>
  <c r="I413" i="5"/>
  <c r="K413" i="5"/>
  <c r="L413" i="5"/>
  <c r="M413" i="5" s="1"/>
  <c r="BF413" i="5" s="1"/>
  <c r="B414" i="5"/>
  <c r="C414" i="5" s="1"/>
  <c r="D414" i="5"/>
  <c r="E414" i="5"/>
  <c r="F414" i="5" s="1"/>
  <c r="AL414" i="5" s="1"/>
  <c r="G414" i="5"/>
  <c r="H414" i="5" s="1"/>
  <c r="I414" i="5"/>
  <c r="K414" i="5"/>
  <c r="L414" i="5"/>
  <c r="M414" i="5" s="1"/>
  <c r="BG414" i="5" s="1"/>
  <c r="B415" i="5"/>
  <c r="C415" i="5" s="1"/>
  <c r="AF415" i="5" s="1"/>
  <c r="D415" i="5"/>
  <c r="E415" i="5"/>
  <c r="F415" i="5" s="1"/>
  <c r="G415" i="5"/>
  <c r="H415" i="5" s="1"/>
  <c r="I415" i="5"/>
  <c r="K415" i="5"/>
  <c r="L415" i="5"/>
  <c r="M415" i="5" s="1"/>
  <c r="B416" i="5"/>
  <c r="C416" i="5" s="1"/>
  <c r="D416" i="5"/>
  <c r="E416" i="5"/>
  <c r="F416" i="5" s="1"/>
  <c r="G416" i="5"/>
  <c r="H416" i="5" s="1"/>
  <c r="I416" i="5"/>
  <c r="K416" i="5"/>
  <c r="S416" i="5" s="1"/>
  <c r="L416" i="5"/>
  <c r="M416" i="5" s="1"/>
  <c r="B417" i="5"/>
  <c r="C417" i="5" s="1"/>
  <c r="AF417" i="5" s="1"/>
  <c r="D417" i="5"/>
  <c r="E417" i="5"/>
  <c r="F417" i="5" s="1"/>
  <c r="AL417" i="5" s="1"/>
  <c r="G417" i="5"/>
  <c r="H417" i="5" s="1"/>
  <c r="I417" i="5"/>
  <c r="K417" i="5"/>
  <c r="N417" i="5" s="1"/>
  <c r="L417" i="5"/>
  <c r="M417" i="5" s="1"/>
  <c r="BF417" i="5" s="1"/>
  <c r="B418" i="5"/>
  <c r="C418" i="5" s="1"/>
  <c r="AF418" i="5" s="1"/>
  <c r="D418" i="5"/>
  <c r="E418" i="5"/>
  <c r="F418" i="5" s="1"/>
  <c r="AN418" i="5" s="1"/>
  <c r="G418" i="5"/>
  <c r="H418" i="5" s="1"/>
  <c r="I418" i="5"/>
  <c r="K418" i="5"/>
  <c r="L418" i="5"/>
  <c r="M418" i="5" s="1"/>
  <c r="B419" i="5"/>
  <c r="C419" i="5" s="1"/>
  <c r="AG419" i="5" s="1"/>
  <c r="D419" i="5"/>
  <c r="E419" i="5"/>
  <c r="F419" i="5" s="1"/>
  <c r="G419" i="5"/>
  <c r="H419" i="5" s="1"/>
  <c r="I419" i="5"/>
  <c r="K419" i="5"/>
  <c r="R419" i="5" s="1"/>
  <c r="L419" i="5"/>
  <c r="M419" i="5" s="1"/>
  <c r="BF419" i="5" s="1"/>
  <c r="B420" i="5"/>
  <c r="C420" i="5" s="1"/>
  <c r="AG420" i="5" s="1"/>
  <c r="D420" i="5"/>
  <c r="E420" i="5"/>
  <c r="F420" i="5" s="1"/>
  <c r="G420" i="5"/>
  <c r="H420" i="5" s="1"/>
  <c r="I420" i="5"/>
  <c r="K420" i="5"/>
  <c r="N420" i="5" s="1"/>
  <c r="L420" i="5"/>
  <c r="M420" i="5" s="1"/>
  <c r="B421" i="5"/>
  <c r="C421" i="5" s="1"/>
  <c r="AF421" i="5" s="1"/>
  <c r="D421" i="5"/>
  <c r="E421" i="5"/>
  <c r="F421" i="5" s="1"/>
  <c r="AL421" i="5" s="1"/>
  <c r="G421" i="5"/>
  <c r="H421" i="5" s="1"/>
  <c r="I421" i="5"/>
  <c r="K421" i="5"/>
  <c r="R421" i="5" s="1"/>
  <c r="L421" i="5"/>
  <c r="M421" i="5" s="1"/>
  <c r="B422" i="5"/>
  <c r="C422" i="5" s="1"/>
  <c r="D422" i="5"/>
  <c r="E422" i="5"/>
  <c r="F422" i="5" s="1"/>
  <c r="G422" i="5"/>
  <c r="H422" i="5" s="1"/>
  <c r="I422" i="5"/>
  <c r="K422" i="5"/>
  <c r="N422" i="5" s="1"/>
  <c r="L422" i="5"/>
  <c r="M422" i="5" s="1"/>
  <c r="AY422" i="5" s="1"/>
  <c r="B423" i="5"/>
  <c r="C423" i="5" s="1"/>
  <c r="D423" i="5"/>
  <c r="E423" i="5"/>
  <c r="F423" i="5" s="1"/>
  <c r="AM423" i="5" s="1"/>
  <c r="G423" i="5"/>
  <c r="H423" i="5" s="1"/>
  <c r="I423" i="5"/>
  <c r="K423" i="5"/>
  <c r="R423" i="5" s="1"/>
  <c r="L423" i="5"/>
  <c r="M423" i="5" s="1"/>
  <c r="B424" i="5"/>
  <c r="C424" i="5" s="1"/>
  <c r="AF424" i="5" s="1"/>
  <c r="D424" i="5"/>
  <c r="E424" i="5"/>
  <c r="F424" i="5" s="1"/>
  <c r="G424" i="5"/>
  <c r="H424" i="5" s="1"/>
  <c r="I424" i="5"/>
  <c r="K424" i="5"/>
  <c r="N424" i="5" s="1"/>
  <c r="L424" i="5"/>
  <c r="M424" i="5" s="1"/>
  <c r="B425" i="5"/>
  <c r="C425" i="5" s="1"/>
  <c r="D425" i="5"/>
  <c r="E425" i="5"/>
  <c r="F425" i="5" s="1"/>
  <c r="G425" i="5"/>
  <c r="H425" i="5" s="1"/>
  <c r="I425" i="5"/>
  <c r="K425" i="5"/>
  <c r="N425" i="5" s="1"/>
  <c r="O425" i="5" s="1"/>
  <c r="CG425" i="5" s="1"/>
  <c r="CH425" i="5" s="1"/>
  <c r="L425" i="5"/>
  <c r="M425" i="5" s="1"/>
  <c r="B426" i="5"/>
  <c r="C426" i="5" s="1"/>
  <c r="D426" i="5"/>
  <c r="E426" i="5"/>
  <c r="F426" i="5" s="1"/>
  <c r="AN426" i="5" s="1"/>
  <c r="G426" i="5"/>
  <c r="H426" i="5" s="1"/>
  <c r="I426" i="5"/>
  <c r="K426" i="5"/>
  <c r="N426" i="5" s="1"/>
  <c r="L426" i="5"/>
  <c r="M426" i="5" s="1"/>
  <c r="B427" i="5"/>
  <c r="C427" i="5" s="1"/>
  <c r="D427" i="5"/>
  <c r="E427" i="5"/>
  <c r="F427" i="5" s="1"/>
  <c r="G427" i="5"/>
  <c r="H427" i="5" s="1"/>
  <c r="I427" i="5"/>
  <c r="K427" i="5"/>
  <c r="N427" i="5" s="1"/>
  <c r="L427" i="5"/>
  <c r="M427" i="5" s="1"/>
  <c r="AY427" i="5" s="1"/>
  <c r="B428" i="5"/>
  <c r="C428" i="5" s="1"/>
  <c r="D428" i="5"/>
  <c r="E428" i="5"/>
  <c r="F428" i="5" s="1"/>
  <c r="G428" i="5"/>
  <c r="H428" i="5" s="1"/>
  <c r="I428" i="5"/>
  <c r="K428" i="5"/>
  <c r="N428" i="5" s="1"/>
  <c r="L428" i="5"/>
  <c r="M428" i="5" s="1"/>
  <c r="BG428" i="5" s="1"/>
  <c r="B429" i="5"/>
  <c r="C429" i="5" s="1"/>
  <c r="D429" i="5"/>
  <c r="E429" i="5"/>
  <c r="F429" i="5" s="1"/>
  <c r="AN429" i="5" s="1"/>
  <c r="G429" i="5"/>
  <c r="H429" i="5" s="1"/>
  <c r="I429" i="5"/>
  <c r="K429" i="5"/>
  <c r="R429" i="5" s="1"/>
  <c r="L429" i="5"/>
  <c r="M429" i="5" s="1"/>
  <c r="B430" i="5"/>
  <c r="C430" i="5" s="1"/>
  <c r="AF430" i="5" s="1"/>
  <c r="D430" i="5"/>
  <c r="E430" i="5"/>
  <c r="F430" i="5" s="1"/>
  <c r="AN430" i="5" s="1"/>
  <c r="G430" i="5"/>
  <c r="H430" i="5" s="1"/>
  <c r="I430" i="5"/>
  <c r="K430" i="5"/>
  <c r="N430" i="5" s="1"/>
  <c r="L430" i="5"/>
  <c r="M430" i="5" s="1"/>
  <c r="BH430" i="5" s="1"/>
  <c r="B431" i="5"/>
  <c r="C431" i="5" s="1"/>
  <c r="D431" i="5"/>
  <c r="E431" i="5"/>
  <c r="F431" i="5" s="1"/>
  <c r="G431" i="5"/>
  <c r="H431" i="5" s="1"/>
  <c r="I431" i="5"/>
  <c r="K431" i="5"/>
  <c r="R431" i="5" s="1"/>
  <c r="L431" i="5"/>
  <c r="M431" i="5" s="1"/>
  <c r="B432" i="5"/>
  <c r="C432" i="5" s="1"/>
  <c r="AG432" i="5" s="1"/>
  <c r="D432" i="5"/>
  <c r="E432" i="5"/>
  <c r="F432" i="5" s="1"/>
  <c r="AQ432" i="5" s="1"/>
  <c r="G432" i="5"/>
  <c r="H432" i="5" s="1"/>
  <c r="I432" i="5"/>
  <c r="K432" i="5"/>
  <c r="N432" i="5" s="1"/>
  <c r="L432" i="5"/>
  <c r="M432" i="5" s="1"/>
  <c r="B433" i="5"/>
  <c r="C433" i="5" s="1"/>
  <c r="AF433" i="5" s="1"/>
  <c r="D433" i="5"/>
  <c r="E433" i="5"/>
  <c r="F433" i="5" s="1"/>
  <c r="G433" i="5"/>
  <c r="H433" i="5" s="1"/>
  <c r="I433" i="5"/>
  <c r="K433" i="5"/>
  <c r="R433" i="5" s="1"/>
  <c r="L433" i="5"/>
  <c r="M433" i="5" s="1"/>
  <c r="BC433" i="5" s="1"/>
  <c r="B434" i="5"/>
  <c r="C434" i="5" s="1"/>
  <c r="D434" i="5"/>
  <c r="E434" i="5"/>
  <c r="F434" i="5" s="1"/>
  <c r="G434" i="5"/>
  <c r="H434" i="5" s="1"/>
  <c r="I434" i="5"/>
  <c r="K434" i="5"/>
  <c r="N434" i="5" s="1"/>
  <c r="L434" i="5"/>
  <c r="M434" i="5" s="1"/>
  <c r="BI434" i="5" s="1"/>
  <c r="B435" i="5"/>
  <c r="C435" i="5" s="1"/>
  <c r="AF435" i="5" s="1"/>
  <c r="D435" i="5"/>
  <c r="E435" i="5"/>
  <c r="F435" i="5" s="1"/>
  <c r="AL435" i="5" s="1"/>
  <c r="G435" i="5"/>
  <c r="H435" i="5" s="1"/>
  <c r="I435" i="5"/>
  <c r="K435" i="5"/>
  <c r="R435" i="5" s="1"/>
  <c r="L435" i="5"/>
  <c r="M435" i="5" s="1"/>
  <c r="BC435" i="5" s="1"/>
  <c r="B436" i="5"/>
  <c r="C436" i="5" s="1"/>
  <c r="D436" i="5"/>
  <c r="E436" i="5"/>
  <c r="F436" i="5" s="1"/>
  <c r="AN436" i="5" s="1"/>
  <c r="G436" i="5"/>
  <c r="H436" i="5" s="1"/>
  <c r="I436" i="5"/>
  <c r="K436" i="5"/>
  <c r="N436" i="5" s="1"/>
  <c r="L436" i="5"/>
  <c r="M436" i="5" s="1"/>
  <c r="B437" i="5"/>
  <c r="C437" i="5" s="1"/>
  <c r="D437" i="5"/>
  <c r="E437" i="5"/>
  <c r="F437" i="5" s="1"/>
  <c r="G437" i="5"/>
  <c r="H437" i="5" s="1"/>
  <c r="I437" i="5"/>
  <c r="K437" i="5"/>
  <c r="L437" i="5"/>
  <c r="M437" i="5" s="1"/>
  <c r="AY437" i="5" s="1"/>
  <c r="B438" i="5"/>
  <c r="C438" i="5" s="1"/>
  <c r="AG438" i="5" s="1"/>
  <c r="D438" i="5"/>
  <c r="E438" i="5"/>
  <c r="F438" i="5" s="1"/>
  <c r="AM438" i="5" s="1"/>
  <c r="G438" i="5"/>
  <c r="H438" i="5" s="1"/>
  <c r="I438" i="5"/>
  <c r="K438" i="5"/>
  <c r="N438" i="5" s="1"/>
  <c r="L438" i="5"/>
  <c r="M438" i="5" s="1"/>
  <c r="B439" i="5"/>
  <c r="C439" i="5" s="1"/>
  <c r="AF439" i="5" s="1"/>
  <c r="D439" i="5"/>
  <c r="E439" i="5"/>
  <c r="F439" i="5" s="1"/>
  <c r="AP439" i="5" s="1"/>
  <c r="G439" i="5"/>
  <c r="H439" i="5" s="1"/>
  <c r="I439" i="5"/>
  <c r="K439" i="5"/>
  <c r="N439" i="5" s="1"/>
  <c r="L439" i="5"/>
  <c r="M439" i="5" s="1"/>
  <c r="B440" i="5"/>
  <c r="C440" i="5" s="1"/>
  <c r="D440" i="5"/>
  <c r="E440" i="5"/>
  <c r="F440" i="5" s="1"/>
  <c r="G440" i="5"/>
  <c r="H440" i="5" s="1"/>
  <c r="I440" i="5"/>
  <c r="K440" i="5"/>
  <c r="N440" i="5" s="1"/>
  <c r="O440" i="5" s="1"/>
  <c r="CG440" i="5" s="1"/>
  <c r="CH440" i="5" s="1"/>
  <c r="L440" i="5"/>
  <c r="M440" i="5" s="1"/>
  <c r="BA440" i="5" s="1"/>
  <c r="B441" i="5"/>
  <c r="C441" i="5" s="1"/>
  <c r="D441" i="5"/>
  <c r="E441" i="5"/>
  <c r="F441" i="5" s="1"/>
  <c r="G441" i="5"/>
  <c r="H441" i="5" s="1"/>
  <c r="I441" i="5"/>
  <c r="K441" i="5"/>
  <c r="R441" i="5" s="1"/>
  <c r="L441" i="5"/>
  <c r="M441" i="5" s="1"/>
  <c r="BD441" i="5" s="1"/>
  <c r="B442" i="5"/>
  <c r="C442" i="5" s="1"/>
  <c r="AG442" i="5" s="1"/>
  <c r="D442" i="5"/>
  <c r="E442" i="5"/>
  <c r="F442" i="5" s="1"/>
  <c r="G442" i="5"/>
  <c r="H442" i="5" s="1"/>
  <c r="I442" i="5"/>
  <c r="K442" i="5"/>
  <c r="L442" i="5"/>
  <c r="M442" i="5" s="1"/>
  <c r="B443" i="5"/>
  <c r="C443" i="5" s="1"/>
  <c r="D443" i="5"/>
  <c r="E443" i="5"/>
  <c r="F443" i="5" s="1"/>
  <c r="G443" i="5"/>
  <c r="H443" i="5" s="1"/>
  <c r="I443" i="5"/>
  <c r="K443" i="5"/>
  <c r="N443" i="5" s="1"/>
  <c r="L443" i="5"/>
  <c r="M443" i="5" s="1"/>
  <c r="AY443" i="5" s="1"/>
  <c r="B444" i="5"/>
  <c r="C444" i="5" s="1"/>
  <c r="D444" i="5"/>
  <c r="E444" i="5"/>
  <c r="F444" i="5" s="1"/>
  <c r="G444" i="5"/>
  <c r="H444" i="5" s="1"/>
  <c r="I444" i="5"/>
  <c r="K444" i="5"/>
  <c r="N444" i="5" s="1"/>
  <c r="O444" i="5" s="1"/>
  <c r="CG444" i="5" s="1"/>
  <c r="CH444" i="5" s="1"/>
  <c r="L444" i="5"/>
  <c r="M444" i="5" s="1"/>
  <c r="B445" i="5"/>
  <c r="C445" i="5" s="1"/>
  <c r="AF445" i="5" s="1"/>
  <c r="D445" i="5"/>
  <c r="E445" i="5"/>
  <c r="F445" i="5" s="1"/>
  <c r="AO445" i="5" s="1"/>
  <c r="G445" i="5"/>
  <c r="H445" i="5" s="1"/>
  <c r="I445" i="5"/>
  <c r="K445" i="5"/>
  <c r="S445" i="5" s="1"/>
  <c r="L445" i="5"/>
  <c r="M445" i="5" s="1"/>
  <c r="BA445" i="5" s="1"/>
  <c r="B446" i="5"/>
  <c r="C446" i="5" s="1"/>
  <c r="D446" i="5"/>
  <c r="E446" i="5"/>
  <c r="F446" i="5" s="1"/>
  <c r="G446" i="5"/>
  <c r="H446" i="5" s="1"/>
  <c r="I446" i="5"/>
  <c r="K446" i="5"/>
  <c r="L446" i="5"/>
  <c r="M446" i="5" s="1"/>
  <c r="AZ446" i="5" s="1"/>
  <c r="B447" i="5"/>
  <c r="C447" i="5" s="1"/>
  <c r="AF447" i="5" s="1"/>
  <c r="D447" i="5"/>
  <c r="E447" i="5"/>
  <c r="F447" i="5" s="1"/>
  <c r="AM447" i="5" s="1"/>
  <c r="G447" i="5"/>
  <c r="H447" i="5" s="1"/>
  <c r="I447" i="5"/>
  <c r="K447" i="5"/>
  <c r="N447" i="5" s="1"/>
  <c r="O447" i="5" s="1"/>
  <c r="CG447" i="5" s="1"/>
  <c r="CH447" i="5" s="1"/>
  <c r="L447" i="5"/>
  <c r="M447" i="5" s="1"/>
  <c r="B448" i="5"/>
  <c r="C448" i="5" s="1"/>
  <c r="AF448" i="5" s="1"/>
  <c r="D448" i="5"/>
  <c r="E448" i="5"/>
  <c r="F448" i="5" s="1"/>
  <c r="AP448" i="5" s="1"/>
  <c r="G448" i="5"/>
  <c r="H448" i="5" s="1"/>
  <c r="I448" i="5"/>
  <c r="K448" i="5"/>
  <c r="S448" i="5" s="1"/>
  <c r="L448" i="5"/>
  <c r="M448" i="5" s="1"/>
  <c r="B449" i="5"/>
  <c r="C449" i="5" s="1"/>
  <c r="AF449" i="5" s="1"/>
  <c r="D449" i="5"/>
  <c r="E449" i="5"/>
  <c r="F449" i="5" s="1"/>
  <c r="G449" i="5"/>
  <c r="H449" i="5" s="1"/>
  <c r="I449" i="5"/>
  <c r="K449" i="5"/>
  <c r="S449" i="5" s="1"/>
  <c r="L449" i="5"/>
  <c r="M449" i="5" s="1"/>
  <c r="BJ449" i="5" s="1"/>
  <c r="B450" i="5"/>
  <c r="C450" i="5" s="1"/>
  <c r="AF450" i="5" s="1"/>
  <c r="D450" i="5"/>
  <c r="E450" i="5"/>
  <c r="F450" i="5" s="1"/>
  <c r="AM450" i="5" s="1"/>
  <c r="G450" i="5"/>
  <c r="H450" i="5" s="1"/>
  <c r="I450" i="5"/>
  <c r="K450" i="5"/>
  <c r="S450" i="5" s="1"/>
  <c r="L450" i="5"/>
  <c r="M450" i="5" s="1"/>
  <c r="AY450" i="5" s="1"/>
  <c r="B451" i="5"/>
  <c r="C451" i="5" s="1"/>
  <c r="D451" i="5"/>
  <c r="E451" i="5"/>
  <c r="F451" i="5" s="1"/>
  <c r="G451" i="5"/>
  <c r="H451" i="5" s="1"/>
  <c r="I451" i="5"/>
  <c r="K451" i="5"/>
  <c r="N451" i="5" s="1"/>
  <c r="O451" i="5" s="1"/>
  <c r="CG451" i="5" s="1"/>
  <c r="CH451" i="5" s="1"/>
  <c r="L451" i="5"/>
  <c r="M451" i="5" s="1"/>
  <c r="B452" i="5"/>
  <c r="C452" i="5" s="1"/>
  <c r="D452" i="5"/>
  <c r="E452" i="5"/>
  <c r="F452" i="5" s="1"/>
  <c r="G452" i="5"/>
  <c r="H452" i="5" s="1"/>
  <c r="I452" i="5"/>
  <c r="K452" i="5"/>
  <c r="S452" i="5" s="1"/>
  <c r="L452" i="5"/>
  <c r="M452" i="5" s="1"/>
  <c r="BH452" i="5" s="1"/>
  <c r="B453" i="5"/>
  <c r="C453" i="5" s="1"/>
  <c r="AF453" i="5" s="1"/>
  <c r="D453" i="5"/>
  <c r="E453" i="5"/>
  <c r="F453" i="5" s="1"/>
  <c r="AN453" i="5" s="1"/>
  <c r="G453" i="5"/>
  <c r="H453" i="5" s="1"/>
  <c r="I453" i="5"/>
  <c r="K453" i="5"/>
  <c r="S453" i="5" s="1"/>
  <c r="L453" i="5"/>
  <c r="M453" i="5" s="1"/>
  <c r="BE453" i="5" s="1"/>
  <c r="B454" i="5"/>
  <c r="C454" i="5" s="1"/>
  <c r="AF454" i="5" s="1"/>
  <c r="D454" i="5"/>
  <c r="E454" i="5"/>
  <c r="F454" i="5" s="1"/>
  <c r="G454" i="5"/>
  <c r="H454" i="5" s="1"/>
  <c r="I454" i="5"/>
  <c r="K454" i="5"/>
  <c r="S454" i="5" s="1"/>
  <c r="L454" i="5"/>
  <c r="M454" i="5" s="1"/>
  <c r="B455" i="5"/>
  <c r="C455" i="5" s="1"/>
  <c r="D455" i="5"/>
  <c r="E455" i="5"/>
  <c r="F455" i="5" s="1"/>
  <c r="G455" i="5"/>
  <c r="H455" i="5" s="1"/>
  <c r="I455" i="5"/>
  <c r="K455" i="5"/>
  <c r="R455" i="5" s="1"/>
  <c r="L455" i="5"/>
  <c r="M455" i="5" s="1"/>
  <c r="AY455" i="5" s="1"/>
  <c r="B456" i="5"/>
  <c r="C456" i="5" s="1"/>
  <c r="D456" i="5"/>
  <c r="E456" i="5"/>
  <c r="F456" i="5" s="1"/>
  <c r="G456" i="5"/>
  <c r="H456" i="5" s="1"/>
  <c r="I456" i="5"/>
  <c r="K456" i="5"/>
  <c r="S456" i="5" s="1"/>
  <c r="L456" i="5"/>
  <c r="M456" i="5" s="1"/>
  <c r="BD456" i="5" s="1"/>
  <c r="B457" i="5"/>
  <c r="C457" i="5" s="1"/>
  <c r="AF457" i="5" s="1"/>
  <c r="D457" i="5"/>
  <c r="E457" i="5"/>
  <c r="F457" i="5" s="1"/>
  <c r="AP457" i="5" s="1"/>
  <c r="G457" i="5"/>
  <c r="H457" i="5" s="1"/>
  <c r="I457" i="5"/>
  <c r="K457" i="5"/>
  <c r="S457" i="5" s="1"/>
  <c r="L457" i="5"/>
  <c r="M457" i="5" s="1"/>
  <c r="BJ457" i="5" s="1"/>
  <c r="B458" i="5"/>
  <c r="C458" i="5" s="1"/>
  <c r="D458" i="5"/>
  <c r="E458" i="5"/>
  <c r="F458" i="5" s="1"/>
  <c r="G458" i="5"/>
  <c r="H458" i="5" s="1"/>
  <c r="I458" i="5"/>
  <c r="K458" i="5"/>
  <c r="S458" i="5" s="1"/>
  <c r="L458" i="5"/>
  <c r="M458" i="5" s="1"/>
  <c r="BD458" i="5" s="1"/>
  <c r="B459" i="5"/>
  <c r="C459" i="5" s="1"/>
  <c r="AF459" i="5" s="1"/>
  <c r="D459" i="5"/>
  <c r="E459" i="5"/>
  <c r="F459" i="5" s="1"/>
  <c r="AQ459" i="5" s="1"/>
  <c r="G459" i="5"/>
  <c r="H459" i="5" s="1"/>
  <c r="I459" i="5"/>
  <c r="K459" i="5"/>
  <c r="N459" i="5" s="1"/>
  <c r="O459" i="5" s="1"/>
  <c r="CG459" i="5" s="1"/>
  <c r="CH459" i="5" s="1"/>
  <c r="L459" i="5"/>
  <c r="M459" i="5" s="1"/>
  <c r="BJ459" i="5" s="1"/>
  <c r="B460" i="5"/>
  <c r="C460" i="5" s="1"/>
  <c r="D460" i="5"/>
  <c r="E460" i="5"/>
  <c r="F460" i="5" s="1"/>
  <c r="AN460" i="5" s="1"/>
  <c r="G460" i="5"/>
  <c r="H460" i="5" s="1"/>
  <c r="I460" i="5"/>
  <c r="K460" i="5"/>
  <c r="S460" i="5" s="1"/>
  <c r="L460" i="5"/>
  <c r="M460" i="5" s="1"/>
  <c r="B461" i="5"/>
  <c r="C461" i="5" s="1"/>
  <c r="D461" i="5"/>
  <c r="E461" i="5"/>
  <c r="F461" i="5" s="1"/>
  <c r="G461" i="5"/>
  <c r="H461" i="5" s="1"/>
  <c r="I461" i="5"/>
  <c r="K461" i="5"/>
  <c r="S461" i="5" s="1"/>
  <c r="L461" i="5"/>
  <c r="M461" i="5" s="1"/>
  <c r="BJ461" i="5" s="1"/>
  <c r="B462" i="5"/>
  <c r="C462" i="5" s="1"/>
  <c r="D462" i="5"/>
  <c r="E462" i="5"/>
  <c r="F462" i="5" s="1"/>
  <c r="AL462" i="5" s="1"/>
  <c r="G462" i="5"/>
  <c r="H462" i="5" s="1"/>
  <c r="I462" i="5"/>
  <c r="K462" i="5"/>
  <c r="S462" i="5" s="1"/>
  <c r="L462" i="5"/>
  <c r="M462" i="5" s="1"/>
  <c r="BG462" i="5" s="1"/>
  <c r="B463" i="5"/>
  <c r="C463" i="5" s="1"/>
  <c r="AF463" i="5" s="1"/>
  <c r="D463" i="5"/>
  <c r="E463" i="5"/>
  <c r="F463" i="5" s="1"/>
  <c r="AP463" i="5" s="1"/>
  <c r="G463" i="5"/>
  <c r="H463" i="5" s="1"/>
  <c r="I463" i="5"/>
  <c r="K463" i="5"/>
  <c r="N463" i="5" s="1"/>
  <c r="O463" i="5" s="1"/>
  <c r="CG463" i="5" s="1"/>
  <c r="CH463" i="5" s="1"/>
  <c r="L463" i="5"/>
  <c r="M463" i="5" s="1"/>
  <c r="B464" i="5"/>
  <c r="C464" i="5" s="1"/>
  <c r="D464" i="5"/>
  <c r="E464" i="5"/>
  <c r="F464" i="5" s="1"/>
  <c r="G464" i="5"/>
  <c r="H464" i="5" s="1"/>
  <c r="I464" i="5"/>
  <c r="K464" i="5"/>
  <c r="S464" i="5" s="1"/>
  <c r="L464" i="5"/>
  <c r="M464" i="5" s="1"/>
  <c r="BE464" i="5" s="1"/>
  <c r="B465" i="5"/>
  <c r="C465" i="5" s="1"/>
  <c r="AF465" i="5" s="1"/>
  <c r="D465" i="5"/>
  <c r="E465" i="5"/>
  <c r="F465" i="5" s="1"/>
  <c r="AM465" i="5" s="1"/>
  <c r="G465" i="5"/>
  <c r="H465" i="5" s="1"/>
  <c r="I465" i="5"/>
  <c r="K465" i="5"/>
  <c r="S465" i="5" s="1"/>
  <c r="L465" i="5"/>
  <c r="M465" i="5" s="1"/>
  <c r="BG465" i="5" s="1"/>
  <c r="B466" i="5"/>
  <c r="C466" i="5" s="1"/>
  <c r="AF466" i="5" s="1"/>
  <c r="D466" i="5"/>
  <c r="E466" i="5"/>
  <c r="F466" i="5" s="1"/>
  <c r="AN466" i="5" s="1"/>
  <c r="G466" i="5"/>
  <c r="H466" i="5" s="1"/>
  <c r="I466" i="5"/>
  <c r="K466" i="5"/>
  <c r="S466" i="5" s="1"/>
  <c r="L466" i="5"/>
  <c r="M466" i="5" s="1"/>
  <c r="AY466" i="5" s="1"/>
  <c r="B467" i="5"/>
  <c r="C467" i="5" s="1"/>
  <c r="D467" i="5"/>
  <c r="E467" i="5"/>
  <c r="F467" i="5" s="1"/>
  <c r="G467" i="5"/>
  <c r="H467" i="5" s="1"/>
  <c r="I467" i="5"/>
  <c r="K467" i="5"/>
  <c r="N467" i="5" s="1"/>
  <c r="O467" i="5" s="1"/>
  <c r="CG467" i="5" s="1"/>
  <c r="CH467" i="5" s="1"/>
  <c r="L467" i="5"/>
  <c r="M467" i="5" s="1"/>
  <c r="B468" i="5"/>
  <c r="C468" i="5" s="1"/>
  <c r="AG468" i="5" s="1"/>
  <c r="D468" i="5"/>
  <c r="E468" i="5"/>
  <c r="F468" i="5" s="1"/>
  <c r="AQ468" i="5" s="1"/>
  <c r="G468" i="5"/>
  <c r="H468" i="5" s="1"/>
  <c r="I468" i="5"/>
  <c r="K468" i="5"/>
  <c r="S468" i="5" s="1"/>
  <c r="L468" i="5"/>
  <c r="M468" i="5" s="1"/>
  <c r="B469" i="5"/>
  <c r="C469" i="5" s="1"/>
  <c r="AF469" i="5" s="1"/>
  <c r="D469" i="5"/>
  <c r="E469" i="5"/>
  <c r="F469" i="5" s="1"/>
  <c r="AO469" i="5" s="1"/>
  <c r="G469" i="5"/>
  <c r="H469" i="5" s="1"/>
  <c r="I469" i="5"/>
  <c r="K469" i="5"/>
  <c r="S469" i="5" s="1"/>
  <c r="L469" i="5"/>
  <c r="M469" i="5" s="1"/>
  <c r="AY469" i="5" s="1"/>
  <c r="B470" i="5"/>
  <c r="C470" i="5" s="1"/>
  <c r="D470" i="5"/>
  <c r="E470" i="5"/>
  <c r="F470" i="5" s="1"/>
  <c r="G470" i="5"/>
  <c r="H470" i="5" s="1"/>
  <c r="I470" i="5"/>
  <c r="K470" i="5"/>
  <c r="R470" i="5" s="1"/>
  <c r="L470" i="5"/>
  <c r="M470" i="5" s="1"/>
  <c r="BI470" i="5" s="1"/>
  <c r="B471" i="5"/>
  <c r="C471" i="5" s="1"/>
  <c r="D471" i="5"/>
  <c r="E471" i="5"/>
  <c r="F471" i="5" s="1"/>
  <c r="AQ471" i="5" s="1"/>
  <c r="G471" i="5"/>
  <c r="H471" i="5" s="1"/>
  <c r="I471" i="5"/>
  <c r="K471" i="5"/>
  <c r="N471" i="5" s="1"/>
  <c r="L471" i="5"/>
  <c r="M471" i="5" s="1"/>
  <c r="BF471" i="5" s="1"/>
  <c r="B472" i="5"/>
  <c r="C472" i="5" s="1"/>
  <c r="AF472" i="5" s="1"/>
  <c r="D472" i="5"/>
  <c r="E472" i="5"/>
  <c r="F472" i="5" s="1"/>
  <c r="G472" i="5"/>
  <c r="H472" i="5" s="1"/>
  <c r="I472" i="5"/>
  <c r="K472" i="5"/>
  <c r="N472" i="5" s="1"/>
  <c r="O472" i="5" s="1"/>
  <c r="CG472" i="5" s="1"/>
  <c r="CH472" i="5" s="1"/>
  <c r="L472" i="5"/>
  <c r="M472" i="5" s="1"/>
  <c r="AY472" i="5" s="1"/>
  <c r="B473" i="5"/>
  <c r="C473" i="5" s="1"/>
  <c r="D473" i="5"/>
  <c r="E473" i="5"/>
  <c r="F473" i="5" s="1"/>
  <c r="G473" i="5"/>
  <c r="H473" i="5" s="1"/>
  <c r="I473" i="5"/>
  <c r="K473" i="5"/>
  <c r="S473" i="5" s="1"/>
  <c r="L473" i="5"/>
  <c r="M473" i="5" s="1"/>
  <c r="B474" i="5"/>
  <c r="C474" i="5" s="1"/>
  <c r="AG474" i="5" s="1"/>
  <c r="D474" i="5"/>
  <c r="E474" i="5"/>
  <c r="F474" i="5" s="1"/>
  <c r="AQ474" i="5" s="1"/>
  <c r="G474" i="5"/>
  <c r="H474" i="5" s="1"/>
  <c r="I474" i="5"/>
  <c r="K474" i="5"/>
  <c r="R474" i="5" s="1"/>
  <c r="L474" i="5"/>
  <c r="M474" i="5" s="1"/>
  <c r="BG474" i="5" s="1"/>
  <c r="B475" i="5"/>
  <c r="C475" i="5" s="1"/>
  <c r="D475" i="5"/>
  <c r="E475" i="5"/>
  <c r="F475" i="5" s="1"/>
  <c r="AN475" i="5" s="1"/>
  <c r="G475" i="5"/>
  <c r="H475" i="5" s="1"/>
  <c r="I475" i="5"/>
  <c r="K475" i="5"/>
  <c r="S475" i="5" s="1"/>
  <c r="L475" i="5"/>
  <c r="M475" i="5" s="1"/>
  <c r="BG475" i="5" s="1"/>
  <c r="B476" i="5"/>
  <c r="C476" i="5" s="1"/>
  <c r="D476" i="5"/>
  <c r="E476" i="5"/>
  <c r="F476" i="5" s="1"/>
  <c r="G476" i="5"/>
  <c r="H476" i="5" s="1"/>
  <c r="I476" i="5"/>
  <c r="K476" i="5"/>
  <c r="S476" i="5" s="1"/>
  <c r="L476" i="5"/>
  <c r="M476" i="5" s="1"/>
  <c r="BJ476" i="5" s="1"/>
  <c r="B477" i="5"/>
  <c r="C477" i="5" s="1"/>
  <c r="D477" i="5"/>
  <c r="E477" i="5"/>
  <c r="F477" i="5" s="1"/>
  <c r="AP477" i="5" s="1"/>
  <c r="G477" i="5"/>
  <c r="H477" i="5" s="1"/>
  <c r="I477" i="5"/>
  <c r="K477" i="5"/>
  <c r="S477" i="5" s="1"/>
  <c r="L477" i="5"/>
  <c r="M477" i="5" s="1"/>
  <c r="AY477" i="5" s="1"/>
  <c r="B478" i="5"/>
  <c r="C478" i="5" s="1"/>
  <c r="AF478" i="5" s="1"/>
  <c r="D478" i="5"/>
  <c r="E478" i="5"/>
  <c r="F478" i="5" s="1"/>
  <c r="AN478" i="5" s="1"/>
  <c r="G478" i="5"/>
  <c r="H478" i="5" s="1"/>
  <c r="I478" i="5"/>
  <c r="K478" i="5"/>
  <c r="R478" i="5" s="1"/>
  <c r="L478" i="5"/>
  <c r="M478" i="5" s="1"/>
  <c r="B479" i="5"/>
  <c r="C479" i="5" s="1"/>
  <c r="D479" i="5"/>
  <c r="E479" i="5"/>
  <c r="F479" i="5" s="1"/>
  <c r="G479" i="5"/>
  <c r="H479" i="5" s="1"/>
  <c r="I479" i="5"/>
  <c r="K479" i="5"/>
  <c r="N479" i="5" s="1"/>
  <c r="L479" i="5"/>
  <c r="M479" i="5" s="1"/>
  <c r="BC479" i="5" s="1"/>
  <c r="B480" i="5"/>
  <c r="C480" i="5" s="1"/>
  <c r="AG480" i="5" s="1"/>
  <c r="D480" i="5"/>
  <c r="E480" i="5"/>
  <c r="F480" i="5" s="1"/>
  <c r="AQ480" i="5" s="1"/>
  <c r="G480" i="5"/>
  <c r="H480" i="5" s="1"/>
  <c r="I480" i="5"/>
  <c r="K480" i="5"/>
  <c r="N480" i="5" s="1"/>
  <c r="L480" i="5"/>
  <c r="M480" i="5" s="1"/>
  <c r="BI480" i="5" s="1"/>
  <c r="B481" i="5"/>
  <c r="C481" i="5" s="1"/>
  <c r="AF481" i="5" s="1"/>
  <c r="D481" i="5"/>
  <c r="E481" i="5"/>
  <c r="F481" i="5" s="1"/>
  <c r="G481" i="5"/>
  <c r="H481" i="5" s="1"/>
  <c r="I481" i="5"/>
  <c r="K481" i="5"/>
  <c r="N481" i="5" s="1"/>
  <c r="L481" i="5"/>
  <c r="M481" i="5" s="1"/>
  <c r="B482" i="5"/>
  <c r="C482" i="5" s="1"/>
  <c r="D482" i="5"/>
  <c r="E482" i="5"/>
  <c r="F482" i="5" s="1"/>
  <c r="G482" i="5"/>
  <c r="H482" i="5" s="1"/>
  <c r="I482" i="5"/>
  <c r="K482" i="5"/>
  <c r="R482" i="5" s="1"/>
  <c r="L482" i="5"/>
  <c r="M482" i="5" s="1"/>
  <c r="B483" i="5"/>
  <c r="C483" i="5" s="1"/>
  <c r="D483" i="5"/>
  <c r="E483" i="5"/>
  <c r="F483" i="5" s="1"/>
  <c r="AN483" i="5" s="1"/>
  <c r="G483" i="5"/>
  <c r="H483" i="5" s="1"/>
  <c r="I483" i="5"/>
  <c r="K483" i="5"/>
  <c r="N483" i="5" s="1"/>
  <c r="L483" i="5"/>
  <c r="M483" i="5" s="1"/>
  <c r="BC483" i="5" s="1"/>
  <c r="B484" i="5"/>
  <c r="C484" i="5" s="1"/>
  <c r="D484" i="5"/>
  <c r="E484" i="5"/>
  <c r="F484" i="5" s="1"/>
  <c r="AP484" i="5" s="1"/>
  <c r="G484" i="5"/>
  <c r="H484" i="5" s="1"/>
  <c r="I484" i="5"/>
  <c r="K484" i="5"/>
  <c r="N484" i="5" s="1"/>
  <c r="O484" i="5" s="1"/>
  <c r="CG484" i="5" s="1"/>
  <c r="CH484" i="5" s="1"/>
  <c r="L484" i="5"/>
  <c r="M484" i="5" s="1"/>
  <c r="BG484" i="5" s="1"/>
  <c r="B485" i="5"/>
  <c r="C485" i="5" s="1"/>
  <c r="D485" i="5"/>
  <c r="E485" i="5"/>
  <c r="F485" i="5" s="1"/>
  <c r="G485" i="5"/>
  <c r="H485" i="5" s="1"/>
  <c r="I485" i="5"/>
  <c r="K485" i="5"/>
  <c r="R485" i="5" s="1"/>
  <c r="L485" i="5"/>
  <c r="M485" i="5" s="1"/>
  <c r="BH485" i="5" s="1"/>
  <c r="B486" i="5"/>
  <c r="C486" i="5" s="1"/>
  <c r="D486" i="5"/>
  <c r="E486" i="5"/>
  <c r="F486" i="5" s="1"/>
  <c r="AL486" i="5" s="1"/>
  <c r="G486" i="5"/>
  <c r="H486" i="5" s="1"/>
  <c r="I486" i="5"/>
  <c r="K486" i="5"/>
  <c r="R486" i="5" s="1"/>
  <c r="L486" i="5"/>
  <c r="M486" i="5" s="1"/>
  <c r="B487" i="5"/>
  <c r="C487" i="5" s="1"/>
  <c r="AF487" i="5" s="1"/>
  <c r="D487" i="5"/>
  <c r="E487" i="5"/>
  <c r="F487" i="5" s="1"/>
  <c r="G487" i="5"/>
  <c r="H487" i="5" s="1"/>
  <c r="I487" i="5"/>
  <c r="K487" i="5"/>
  <c r="N487" i="5" s="1"/>
  <c r="L487" i="5"/>
  <c r="M487" i="5" s="1"/>
  <c r="AY487" i="5" s="1"/>
  <c r="B488" i="5"/>
  <c r="C488" i="5" s="1"/>
  <c r="D488" i="5"/>
  <c r="E488" i="5"/>
  <c r="F488" i="5" s="1"/>
  <c r="G488" i="5"/>
  <c r="H488" i="5" s="1"/>
  <c r="I488" i="5"/>
  <c r="K488" i="5"/>
  <c r="R488" i="5" s="1"/>
  <c r="L488" i="5"/>
  <c r="M488" i="5" s="1"/>
  <c r="B489" i="5"/>
  <c r="C489" i="5" s="1"/>
  <c r="AF489" i="5" s="1"/>
  <c r="D489" i="5"/>
  <c r="E489" i="5"/>
  <c r="F489" i="5" s="1"/>
  <c r="AQ489" i="5" s="1"/>
  <c r="G489" i="5"/>
  <c r="H489" i="5" s="1"/>
  <c r="I489" i="5"/>
  <c r="K489" i="5"/>
  <c r="N489" i="5" s="1"/>
  <c r="L489" i="5"/>
  <c r="M489" i="5" s="1"/>
  <c r="BB489" i="5" s="1"/>
  <c r="B490" i="5"/>
  <c r="C490" i="5" s="1"/>
  <c r="AF490" i="5" s="1"/>
  <c r="D490" i="5"/>
  <c r="E490" i="5"/>
  <c r="F490" i="5" s="1"/>
  <c r="G490" i="5"/>
  <c r="H490" i="5" s="1"/>
  <c r="I490" i="5"/>
  <c r="K490" i="5"/>
  <c r="R490" i="5" s="1"/>
  <c r="L490" i="5"/>
  <c r="M490" i="5" s="1"/>
  <c r="BH490" i="5" s="1"/>
  <c r="B491" i="5"/>
  <c r="C491" i="5" s="1"/>
  <c r="D491" i="5"/>
  <c r="E491" i="5"/>
  <c r="F491" i="5" s="1"/>
  <c r="G491" i="5"/>
  <c r="H491" i="5" s="1"/>
  <c r="I491" i="5"/>
  <c r="K491" i="5"/>
  <c r="S491" i="5" s="1"/>
  <c r="L491" i="5"/>
  <c r="M491" i="5" s="1"/>
  <c r="B492" i="5"/>
  <c r="C492" i="5" s="1"/>
  <c r="AF492" i="5" s="1"/>
  <c r="D492" i="5"/>
  <c r="E492" i="5"/>
  <c r="F492" i="5" s="1"/>
  <c r="AN492" i="5" s="1"/>
  <c r="G492" i="5"/>
  <c r="H492" i="5" s="1"/>
  <c r="I492" i="5"/>
  <c r="K492" i="5"/>
  <c r="N492" i="5" s="1"/>
  <c r="O492" i="5" s="1"/>
  <c r="CG492" i="5" s="1"/>
  <c r="CH492" i="5" s="1"/>
  <c r="L492" i="5"/>
  <c r="M492" i="5" s="1"/>
  <c r="AY492" i="5" s="1"/>
  <c r="B493" i="5"/>
  <c r="C493" i="5" s="1"/>
  <c r="AF493" i="5" s="1"/>
  <c r="D493" i="5"/>
  <c r="E493" i="5"/>
  <c r="F493" i="5" s="1"/>
  <c r="AN493" i="5" s="1"/>
  <c r="G493" i="5"/>
  <c r="H493" i="5" s="1"/>
  <c r="I493" i="5"/>
  <c r="K493" i="5"/>
  <c r="N493" i="5" s="1"/>
  <c r="O493" i="5" s="1"/>
  <c r="CG493" i="5" s="1"/>
  <c r="CH493" i="5" s="1"/>
  <c r="L493" i="5"/>
  <c r="M493" i="5" s="1"/>
  <c r="AY493" i="5" s="1"/>
  <c r="B494" i="5"/>
  <c r="C494" i="5" s="1"/>
  <c r="D494" i="5"/>
  <c r="E494" i="5"/>
  <c r="F494" i="5" s="1"/>
  <c r="G494" i="5"/>
  <c r="H494" i="5" s="1"/>
  <c r="I494" i="5"/>
  <c r="K494" i="5"/>
  <c r="R494" i="5" s="1"/>
  <c r="L494" i="5"/>
  <c r="M494" i="5" s="1"/>
  <c r="BD494" i="5" s="1"/>
  <c r="B495" i="5"/>
  <c r="C495" i="5" s="1"/>
  <c r="AF495" i="5" s="1"/>
  <c r="D495" i="5"/>
  <c r="E495" i="5"/>
  <c r="F495" i="5" s="1"/>
  <c r="AQ495" i="5" s="1"/>
  <c r="G495" i="5"/>
  <c r="H495" i="5" s="1"/>
  <c r="I495" i="5"/>
  <c r="K495" i="5"/>
  <c r="N495" i="5" s="1"/>
  <c r="L495" i="5"/>
  <c r="M495" i="5" s="1"/>
  <c r="BF495" i="5" s="1"/>
  <c r="B496" i="5"/>
  <c r="C496" i="5" s="1"/>
  <c r="AF496" i="5" s="1"/>
  <c r="D496" i="5"/>
  <c r="E496" i="5"/>
  <c r="F496" i="5" s="1"/>
  <c r="AQ496" i="5" s="1"/>
  <c r="G496" i="5"/>
  <c r="H496" i="5" s="1"/>
  <c r="I496" i="5"/>
  <c r="K496" i="5"/>
  <c r="L496" i="5"/>
  <c r="M496" i="5" s="1"/>
  <c r="BG496" i="5" s="1"/>
  <c r="B497" i="5"/>
  <c r="C497" i="5" s="1"/>
  <c r="D497" i="5"/>
  <c r="E497" i="5"/>
  <c r="F497" i="5" s="1"/>
  <c r="G497" i="5"/>
  <c r="H497" i="5" s="1"/>
  <c r="I497" i="5"/>
  <c r="K497" i="5"/>
  <c r="N497" i="5" s="1"/>
  <c r="L497" i="5"/>
  <c r="M497" i="5" s="1"/>
  <c r="BC497" i="5" s="1"/>
  <c r="B498" i="5"/>
  <c r="C498" i="5" s="1"/>
  <c r="D498" i="5"/>
  <c r="E498" i="5"/>
  <c r="F498" i="5" s="1"/>
  <c r="AQ498" i="5" s="1"/>
  <c r="G498" i="5"/>
  <c r="H498" i="5" s="1"/>
  <c r="I498" i="5"/>
  <c r="K498" i="5"/>
  <c r="R498" i="5" s="1"/>
  <c r="L498" i="5"/>
  <c r="M498" i="5" s="1"/>
  <c r="AZ498" i="5" s="1"/>
  <c r="B499" i="5"/>
  <c r="C499" i="5" s="1"/>
  <c r="D499" i="5"/>
  <c r="E499" i="5"/>
  <c r="F499" i="5" s="1"/>
  <c r="AO499" i="5" s="1"/>
  <c r="G499" i="5"/>
  <c r="H499" i="5" s="1"/>
  <c r="I499" i="5"/>
  <c r="K499" i="5"/>
  <c r="S499" i="5" s="1"/>
  <c r="L499" i="5"/>
  <c r="M499" i="5" s="1"/>
  <c r="BA499" i="5" s="1"/>
  <c r="B500" i="5"/>
  <c r="C500" i="5" s="1"/>
  <c r="D500" i="5"/>
  <c r="E500" i="5"/>
  <c r="F500" i="5" s="1"/>
  <c r="G500" i="5"/>
  <c r="H500" i="5" s="1"/>
  <c r="I500" i="5"/>
  <c r="K500" i="5"/>
  <c r="S500" i="5" s="1"/>
  <c r="L500" i="5"/>
  <c r="M500" i="5" s="1"/>
  <c r="BD500" i="5" s="1"/>
  <c r="L8" i="5"/>
  <c r="M8" i="5" s="1"/>
  <c r="L9" i="5"/>
  <c r="M9" i="5" s="1"/>
  <c r="L10" i="5"/>
  <c r="M10" i="5" s="1"/>
  <c r="L11" i="5"/>
  <c r="M11" i="5" s="1"/>
  <c r="AZ11" i="5" s="1"/>
  <c r="L12" i="5"/>
  <c r="M12" i="5" s="1"/>
  <c r="L13" i="5"/>
  <c r="M13" i="5" s="1"/>
  <c r="L14" i="5"/>
  <c r="M14" i="5" s="1"/>
  <c r="L15" i="5"/>
  <c r="M15" i="5" s="1"/>
  <c r="BC15" i="5" s="1"/>
  <c r="L16" i="5"/>
  <c r="M16" i="5" s="1"/>
  <c r="L17" i="5"/>
  <c r="M17" i="5" s="1"/>
  <c r="L18" i="5"/>
  <c r="M18" i="5" s="1"/>
  <c r="L19" i="5"/>
  <c r="M19" i="5" s="1"/>
  <c r="BI19" i="5" s="1"/>
  <c r="L20" i="5"/>
  <c r="M20" i="5" s="1"/>
  <c r="BI20" i="5" s="1"/>
  <c r="I8" i="5"/>
  <c r="K8" i="5"/>
  <c r="N8" i="5" s="1"/>
  <c r="I9" i="5"/>
  <c r="K9" i="5"/>
  <c r="R9" i="5" s="1"/>
  <c r="I10" i="5"/>
  <c r="K10" i="5"/>
  <c r="I11" i="5"/>
  <c r="K11" i="5"/>
  <c r="N11" i="5" s="1"/>
  <c r="I12" i="5"/>
  <c r="K12" i="5"/>
  <c r="N12" i="5" s="1"/>
  <c r="I13" i="5"/>
  <c r="K13" i="5"/>
  <c r="R13" i="5" s="1"/>
  <c r="I14" i="5"/>
  <c r="K14" i="5"/>
  <c r="N14" i="5" s="1"/>
  <c r="I15" i="5"/>
  <c r="K15" i="5"/>
  <c r="N15" i="5" s="1"/>
  <c r="I16" i="5"/>
  <c r="K16" i="5"/>
  <c r="N16" i="5" s="1"/>
  <c r="I17" i="5"/>
  <c r="K17" i="5"/>
  <c r="R17" i="5" s="1"/>
  <c r="I18" i="5"/>
  <c r="K18" i="5"/>
  <c r="N18" i="5" s="1"/>
  <c r="I19" i="5"/>
  <c r="K19" i="5"/>
  <c r="N19" i="5" s="1"/>
  <c r="I20" i="5"/>
  <c r="K20" i="5"/>
  <c r="N20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E8" i="5"/>
  <c r="F8" i="5" s="1"/>
  <c r="E9" i="5"/>
  <c r="F9" i="5" s="1"/>
  <c r="E10" i="5"/>
  <c r="F10" i="5" s="1"/>
  <c r="DB10" i="5" s="1"/>
  <c r="E11" i="5"/>
  <c r="F11" i="5" s="1"/>
  <c r="E12" i="5"/>
  <c r="F12" i="5" s="1"/>
  <c r="E13" i="5"/>
  <c r="F13" i="5" s="1"/>
  <c r="E14" i="5"/>
  <c r="F14" i="5" s="1"/>
  <c r="AO14" i="5" s="1"/>
  <c r="E15" i="5"/>
  <c r="F15" i="5" s="1"/>
  <c r="AO15" i="5" s="1"/>
  <c r="E16" i="5"/>
  <c r="F16" i="5" s="1"/>
  <c r="E17" i="5"/>
  <c r="F17" i="5" s="1"/>
  <c r="AO17" i="5" s="1"/>
  <c r="E18" i="5"/>
  <c r="F18" i="5" s="1"/>
  <c r="E19" i="5"/>
  <c r="F19" i="5" s="1"/>
  <c r="E20" i="5"/>
  <c r="F20" i="5" s="1"/>
  <c r="B8" i="5"/>
  <c r="C8" i="5" s="1"/>
  <c r="B9" i="5"/>
  <c r="C9" i="5" s="1"/>
  <c r="B10" i="5"/>
  <c r="C10" i="5" s="1"/>
  <c r="B11" i="5"/>
  <c r="C11" i="5" s="1"/>
  <c r="B12" i="5"/>
  <c r="C12" i="5" s="1"/>
  <c r="AF12" i="5" s="1"/>
  <c r="B13" i="5"/>
  <c r="C13" i="5" s="1"/>
  <c r="AG13" i="5" s="1"/>
  <c r="B14" i="5"/>
  <c r="C14" i="5" s="1"/>
  <c r="AF14" i="5" s="1"/>
  <c r="B15" i="5"/>
  <c r="C15" i="5" s="1"/>
  <c r="AF15" i="5" s="1"/>
  <c r="B16" i="5"/>
  <c r="C16" i="5" s="1"/>
  <c r="AF16" i="5" s="1"/>
  <c r="B17" i="5"/>
  <c r="C17" i="5" s="1"/>
  <c r="AG17" i="5" s="1"/>
  <c r="B18" i="5"/>
  <c r="C18" i="5" s="1"/>
  <c r="B19" i="5"/>
  <c r="C19" i="5" s="1"/>
  <c r="B20" i="5"/>
  <c r="C20" i="5" s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L7" i="5"/>
  <c r="M7" i="5" s="1"/>
  <c r="AY7" i="5" s="1"/>
  <c r="K7" i="5"/>
  <c r="N7" i="5" s="1"/>
  <c r="O7" i="5" s="1"/>
  <c r="I7" i="5"/>
  <c r="G7" i="5"/>
  <c r="H7" i="5" s="1"/>
  <c r="E7" i="5"/>
  <c r="F7" i="5" s="1"/>
  <c r="D7" i="5"/>
  <c r="B7" i="5"/>
  <c r="C7" i="5" s="1"/>
  <c r="AF7" i="5" s="1"/>
  <c r="AL7" i="5" l="1"/>
  <c r="CR137" i="5"/>
  <c r="CP473" i="5"/>
  <c r="DG9" i="5"/>
  <c r="CU27" i="5"/>
  <c r="CP191" i="5"/>
  <c r="CP117" i="5"/>
  <c r="CU63" i="5"/>
  <c r="CX171" i="5"/>
  <c r="CO167" i="5"/>
  <c r="CO315" i="5"/>
  <c r="CS369" i="5"/>
  <c r="CO43" i="5"/>
  <c r="DF201" i="5"/>
  <c r="CO135" i="5"/>
  <c r="DB441" i="5"/>
  <c r="DF93" i="5"/>
  <c r="DG231" i="5"/>
  <c r="CZ388" i="5"/>
  <c r="DG127" i="5"/>
  <c r="DC189" i="5"/>
  <c r="CO482" i="5"/>
  <c r="DG470" i="5"/>
  <c r="CO83" i="5"/>
  <c r="DB257" i="5"/>
  <c r="DB232" i="5"/>
  <c r="DG339" i="5"/>
  <c r="DF79" i="5"/>
  <c r="DG65" i="5"/>
  <c r="DG434" i="5"/>
  <c r="CO131" i="5"/>
  <c r="DB176" i="5"/>
  <c r="CO69" i="5"/>
  <c r="DC369" i="5"/>
  <c r="DF55" i="5"/>
  <c r="DF133" i="5"/>
  <c r="DE331" i="5"/>
  <c r="DE476" i="5"/>
  <c r="CZ448" i="5"/>
  <c r="CP121" i="5"/>
  <c r="CR32" i="5"/>
  <c r="CW382" i="5"/>
  <c r="CO59" i="5"/>
  <c r="CO168" i="5"/>
  <c r="CX491" i="5"/>
  <c r="CO71" i="5"/>
  <c r="CO201" i="5"/>
  <c r="CU57" i="5"/>
  <c r="DB194" i="5"/>
  <c r="CZ436" i="5"/>
  <c r="DB193" i="5"/>
  <c r="CR140" i="5"/>
  <c r="DB119" i="5"/>
  <c r="CO444" i="5"/>
  <c r="DD136" i="5"/>
  <c r="DB277" i="5"/>
  <c r="CS365" i="5"/>
  <c r="DF461" i="5"/>
  <c r="DC500" i="5"/>
  <c r="DB458" i="5"/>
  <c r="DB171" i="5"/>
  <c r="DF442" i="5"/>
  <c r="DB23" i="5"/>
  <c r="DD30" i="5"/>
  <c r="CO194" i="5"/>
  <c r="DC88" i="5"/>
  <c r="DB456" i="5"/>
  <c r="DD143" i="5"/>
  <c r="DB84" i="5"/>
  <c r="DE346" i="5"/>
  <c r="DB51" i="5"/>
  <c r="DC61" i="5"/>
  <c r="DD323" i="5"/>
  <c r="DD268" i="5"/>
  <c r="DF387" i="5"/>
  <c r="CP347" i="5"/>
  <c r="CO311" i="5"/>
  <c r="DG207" i="5"/>
  <c r="CO16" i="5"/>
  <c r="DB389" i="5"/>
  <c r="DG388" i="5"/>
  <c r="CT288" i="5"/>
  <c r="DD490" i="5"/>
  <c r="DE454" i="5"/>
  <c r="DB58" i="5"/>
  <c r="DC78" i="5"/>
  <c r="DB376" i="5"/>
  <c r="DF230" i="5"/>
  <c r="DG112" i="5"/>
  <c r="DB156" i="5"/>
  <c r="DF425" i="5"/>
  <c r="CP107" i="5"/>
  <c r="CO158" i="5"/>
  <c r="DB131" i="5"/>
  <c r="DE422" i="5"/>
  <c r="DF374" i="5"/>
  <c r="DB444" i="5"/>
  <c r="CO335" i="5"/>
  <c r="DE366" i="5"/>
  <c r="DF265" i="5"/>
  <c r="CO206" i="5"/>
  <c r="DF352" i="5"/>
  <c r="CV192" i="5"/>
  <c r="DG283" i="5"/>
  <c r="DB293" i="5"/>
  <c r="CO35" i="5"/>
  <c r="DF124" i="5"/>
  <c r="DB16" i="5"/>
  <c r="DC240" i="5"/>
  <c r="CW342" i="5"/>
  <c r="DB121" i="5"/>
  <c r="DD299" i="5"/>
  <c r="DG482" i="5"/>
  <c r="DB278" i="5"/>
  <c r="DC206" i="5"/>
  <c r="DC368" i="5"/>
  <c r="DC320" i="5"/>
  <c r="DD56" i="5"/>
  <c r="DG32" i="5"/>
  <c r="DE234" i="5"/>
  <c r="DB309" i="5"/>
  <c r="DD386" i="5"/>
  <c r="DB362" i="5"/>
  <c r="DC134" i="5"/>
  <c r="DB497" i="5"/>
  <c r="DB365" i="5"/>
  <c r="DB341" i="5"/>
  <c r="DG317" i="5"/>
  <c r="CV213" i="5"/>
  <c r="CO189" i="5"/>
  <c r="DB141" i="5"/>
  <c r="CP123" i="5"/>
  <c r="CP75" i="5"/>
  <c r="DB43" i="5"/>
  <c r="DB31" i="5"/>
  <c r="CZ188" i="5"/>
  <c r="DD137" i="5"/>
  <c r="DD437" i="5"/>
  <c r="DG358" i="5"/>
  <c r="DC178" i="5"/>
  <c r="DB70" i="5"/>
  <c r="DB473" i="5"/>
  <c r="DB20" i="5"/>
  <c r="DB304" i="5"/>
  <c r="DG280" i="5"/>
  <c r="DD172" i="5"/>
  <c r="DC160" i="5"/>
  <c r="DD148" i="5"/>
  <c r="DF28" i="5"/>
  <c r="DG182" i="5"/>
  <c r="CP231" i="5"/>
  <c r="DG329" i="5"/>
  <c r="DB269" i="5"/>
  <c r="DF197" i="5"/>
  <c r="DB409" i="5"/>
  <c r="DB289" i="5"/>
  <c r="DG11" i="5"/>
  <c r="DB455" i="5"/>
  <c r="DD167" i="5"/>
  <c r="DB83" i="5"/>
  <c r="DB427" i="5"/>
  <c r="DF204" i="5"/>
  <c r="DC144" i="5"/>
  <c r="DB36" i="5"/>
  <c r="DG214" i="5"/>
  <c r="CU64" i="5"/>
  <c r="DB37" i="5"/>
  <c r="DB102" i="5"/>
  <c r="CP451" i="5"/>
  <c r="DF472" i="5"/>
  <c r="DD424" i="5"/>
  <c r="DB328" i="5"/>
  <c r="DB208" i="5"/>
  <c r="DB64" i="5"/>
  <c r="DG295" i="5"/>
  <c r="DB300" i="5"/>
  <c r="DC120" i="5"/>
  <c r="DB488" i="5"/>
  <c r="DC48" i="5"/>
  <c r="DD361" i="5"/>
  <c r="DB241" i="5"/>
  <c r="DE378" i="5"/>
  <c r="DD479" i="5"/>
  <c r="DE71" i="5"/>
  <c r="DE175" i="5"/>
  <c r="DB312" i="5"/>
  <c r="DF68" i="5"/>
  <c r="DF349" i="5"/>
  <c r="DB109" i="5"/>
  <c r="DC25" i="5"/>
  <c r="DG330" i="5"/>
  <c r="DB66" i="5"/>
  <c r="DF443" i="5"/>
  <c r="DD407" i="5"/>
  <c r="DB347" i="5"/>
  <c r="DF263" i="5"/>
  <c r="DB170" i="5"/>
  <c r="DB146" i="5"/>
  <c r="DD343" i="5"/>
  <c r="DE115" i="5"/>
  <c r="DB420" i="5"/>
  <c r="CP392" i="5"/>
  <c r="DC301" i="5"/>
  <c r="DF97" i="5"/>
  <c r="DG431" i="5"/>
  <c r="DB107" i="5"/>
  <c r="DF59" i="5"/>
  <c r="DD40" i="5"/>
  <c r="DB410" i="5"/>
  <c r="DB326" i="5"/>
  <c r="DB96" i="5"/>
  <c r="DB60" i="5"/>
  <c r="DB440" i="5"/>
  <c r="CV249" i="5"/>
  <c r="DB145" i="5"/>
  <c r="DC8" i="5"/>
  <c r="DC491" i="5"/>
  <c r="DD419" i="5"/>
  <c r="DB203" i="5"/>
  <c r="DF179" i="5"/>
  <c r="DG110" i="5"/>
  <c r="DG98" i="5"/>
  <c r="DB451" i="5"/>
  <c r="DE379" i="5"/>
  <c r="DC163" i="5"/>
  <c r="DB139" i="5"/>
  <c r="DB180" i="5"/>
  <c r="DC72" i="5"/>
  <c r="CW350" i="5"/>
  <c r="DE138" i="5"/>
  <c r="DC467" i="5"/>
  <c r="DB383" i="5"/>
  <c r="DD287" i="5"/>
  <c r="DB191" i="5"/>
  <c r="DB95" i="5"/>
  <c r="DB415" i="5"/>
  <c r="DE403" i="5"/>
  <c r="DG319" i="5"/>
  <c r="CO416" i="5"/>
  <c r="CP481" i="5"/>
  <c r="DB449" i="5"/>
  <c r="DD401" i="5"/>
  <c r="DG377" i="5"/>
  <c r="CS229" i="5"/>
  <c r="DB485" i="5"/>
  <c r="DG399" i="5"/>
  <c r="DB291" i="5"/>
  <c r="DB147" i="5"/>
  <c r="DC452" i="5"/>
  <c r="DB256" i="5"/>
  <c r="DF413" i="5"/>
  <c r="DF305" i="5"/>
  <c r="DB233" i="5"/>
  <c r="DB209" i="5"/>
  <c r="DB113" i="5"/>
  <c r="CP85" i="5"/>
  <c r="DC428" i="5"/>
  <c r="DB404" i="5"/>
  <c r="DB272" i="5"/>
  <c r="DF224" i="5"/>
  <c r="DC200" i="5"/>
  <c r="DC116" i="5"/>
  <c r="DC174" i="5"/>
  <c r="DD371" i="5"/>
  <c r="DB400" i="5"/>
  <c r="CU442" i="5"/>
  <c r="DB50" i="5"/>
  <c r="DB228" i="5"/>
  <c r="DF34" i="5"/>
  <c r="CQ386" i="5"/>
  <c r="DB251" i="5"/>
  <c r="DE261" i="5"/>
  <c r="DB237" i="5"/>
  <c r="DC69" i="5"/>
  <c r="DB103" i="5"/>
  <c r="CO99" i="5"/>
  <c r="DF91" i="5"/>
  <c r="DB353" i="5"/>
  <c r="DG77" i="5"/>
  <c r="DB327" i="5"/>
  <c r="DG303" i="5"/>
  <c r="DB279" i="5"/>
  <c r="DC380" i="5"/>
  <c r="DB332" i="5"/>
  <c r="DB260" i="5"/>
  <c r="DF164" i="5"/>
  <c r="DF433" i="5"/>
  <c r="DB313" i="5"/>
  <c r="CP285" i="5"/>
  <c r="DB157" i="5"/>
  <c r="DC85" i="5"/>
  <c r="DB213" i="5"/>
  <c r="DB350" i="5"/>
  <c r="DB254" i="5"/>
  <c r="DF487" i="5"/>
  <c r="CO243" i="5"/>
  <c r="DE211" i="5"/>
  <c r="DE187" i="5"/>
  <c r="DE151" i="5"/>
  <c r="DE140" i="5"/>
  <c r="DF481" i="5"/>
  <c r="DF306" i="5"/>
  <c r="DF186" i="5"/>
  <c r="DF395" i="5"/>
  <c r="CP235" i="5"/>
  <c r="DF155" i="5"/>
  <c r="DD220" i="5"/>
  <c r="DB196" i="5"/>
  <c r="DC398" i="5"/>
  <c r="DB158" i="5"/>
  <c r="DB168" i="5"/>
  <c r="DG130" i="5"/>
  <c r="DG12" i="5"/>
  <c r="DG351" i="5"/>
  <c r="DF195" i="5"/>
  <c r="DB183" i="5"/>
  <c r="DB416" i="5"/>
  <c r="DB248" i="5"/>
  <c r="CS415" i="5"/>
  <c r="DG19" i="5"/>
  <c r="DG338" i="5"/>
  <c r="DB74" i="5"/>
  <c r="DB38" i="5"/>
  <c r="DG161" i="5"/>
  <c r="DB101" i="5"/>
  <c r="DE13" i="5"/>
  <c r="DC94" i="5"/>
  <c r="DG427" i="5"/>
  <c r="DG139" i="5"/>
  <c r="DF18" i="5"/>
  <c r="DF405" i="5"/>
  <c r="DG415" i="5"/>
  <c r="DG271" i="5"/>
  <c r="DF494" i="5"/>
  <c r="DG62" i="5"/>
  <c r="DB26" i="5"/>
  <c r="DG403" i="5"/>
  <c r="DG259" i="5"/>
  <c r="DG115" i="5"/>
  <c r="DD283" i="5"/>
  <c r="DB127" i="5"/>
  <c r="DG391" i="5"/>
  <c r="DG247" i="5"/>
  <c r="DG103" i="5"/>
  <c r="DG379" i="5"/>
  <c r="DG235" i="5"/>
  <c r="DG91" i="5"/>
  <c r="DF125" i="5"/>
  <c r="DG367" i="5"/>
  <c r="DG223" i="5"/>
  <c r="DG79" i="5"/>
  <c r="DG166" i="5"/>
  <c r="DC46" i="5"/>
  <c r="DG499" i="5"/>
  <c r="DG355" i="5"/>
  <c r="DG211" i="5"/>
  <c r="DG67" i="5"/>
  <c r="DB411" i="5"/>
  <c r="DG375" i="5"/>
  <c r="DF363" i="5"/>
  <c r="DB27" i="5"/>
  <c r="DG487" i="5"/>
  <c r="DG343" i="5"/>
  <c r="DG199" i="5"/>
  <c r="DG55" i="5"/>
  <c r="DB464" i="5"/>
  <c r="DB392" i="5"/>
  <c r="DB356" i="5"/>
  <c r="DC344" i="5"/>
  <c r="DE284" i="5"/>
  <c r="DG475" i="5"/>
  <c r="DG331" i="5"/>
  <c r="DG187" i="5"/>
  <c r="DG43" i="5"/>
  <c r="DG463" i="5"/>
  <c r="DG175" i="5"/>
  <c r="DG31" i="5"/>
  <c r="DG451" i="5"/>
  <c r="DG307" i="5"/>
  <c r="DG163" i="5"/>
  <c r="DG439" i="5"/>
  <c r="DG151" i="5"/>
  <c r="DF359" i="5"/>
  <c r="DF335" i="5"/>
  <c r="DG498" i="5"/>
  <c r="DG486" i="5"/>
  <c r="DG474" i="5"/>
  <c r="DG462" i="5"/>
  <c r="DG450" i="5"/>
  <c r="DG438" i="5"/>
  <c r="DG426" i="5"/>
  <c r="DG414" i="5"/>
  <c r="DG402" i="5"/>
  <c r="DG390" i="5"/>
  <c r="DG378" i="5"/>
  <c r="DG366" i="5"/>
  <c r="DG354" i="5"/>
  <c r="DG342" i="5"/>
  <c r="DG318" i="5"/>
  <c r="DG306" i="5"/>
  <c r="DG294" i="5"/>
  <c r="DG282" i="5"/>
  <c r="DG270" i="5"/>
  <c r="DG258" i="5"/>
  <c r="DG246" i="5"/>
  <c r="DG234" i="5"/>
  <c r="DG222" i="5"/>
  <c r="DG210" i="5"/>
  <c r="DG198" i="5"/>
  <c r="DG186" i="5"/>
  <c r="DG174" i="5"/>
  <c r="DG162" i="5"/>
  <c r="DG150" i="5"/>
  <c r="DG138" i="5"/>
  <c r="DG126" i="5"/>
  <c r="DG114" i="5"/>
  <c r="DG102" i="5"/>
  <c r="DG90" i="5"/>
  <c r="DG78" i="5"/>
  <c r="DG66" i="5"/>
  <c r="DG54" i="5"/>
  <c r="DG42" i="5"/>
  <c r="DG30" i="5"/>
  <c r="DG18" i="5"/>
  <c r="DG497" i="5"/>
  <c r="DG485" i="5"/>
  <c r="DG473" i="5"/>
  <c r="DG461" i="5"/>
  <c r="DG449" i="5"/>
  <c r="DG437" i="5"/>
  <c r="DG425" i="5"/>
  <c r="DG413" i="5"/>
  <c r="DG401" i="5"/>
  <c r="DG389" i="5"/>
  <c r="DG365" i="5"/>
  <c r="DG353" i="5"/>
  <c r="DG341" i="5"/>
  <c r="DG305" i="5"/>
  <c r="DG293" i="5"/>
  <c r="DG281" i="5"/>
  <c r="DG269" i="5"/>
  <c r="DG257" i="5"/>
  <c r="DG245" i="5"/>
  <c r="DG233" i="5"/>
  <c r="DG221" i="5"/>
  <c r="DG209" i="5"/>
  <c r="DG197" i="5"/>
  <c r="DG185" i="5"/>
  <c r="DG173" i="5"/>
  <c r="DG149" i="5"/>
  <c r="DG137" i="5"/>
  <c r="DG125" i="5"/>
  <c r="DG113" i="5"/>
  <c r="DG101" i="5"/>
  <c r="DG89" i="5"/>
  <c r="DG53" i="5"/>
  <c r="DG41" i="5"/>
  <c r="DG29" i="5"/>
  <c r="DG17" i="5"/>
  <c r="DB393" i="5"/>
  <c r="DB225" i="5"/>
  <c r="DG496" i="5"/>
  <c r="DG484" i="5"/>
  <c r="DG472" i="5"/>
  <c r="DG460" i="5"/>
  <c r="DG448" i="5"/>
  <c r="DG436" i="5"/>
  <c r="DG424" i="5"/>
  <c r="DG412" i="5"/>
  <c r="DG400" i="5"/>
  <c r="DG376" i="5"/>
  <c r="DG364" i="5"/>
  <c r="DG352" i="5"/>
  <c r="DG340" i="5"/>
  <c r="DG328" i="5"/>
  <c r="DG316" i="5"/>
  <c r="DG304" i="5"/>
  <c r="DG292" i="5"/>
  <c r="DG268" i="5"/>
  <c r="DG256" i="5"/>
  <c r="DG244" i="5"/>
  <c r="DG232" i="5"/>
  <c r="DG220" i="5"/>
  <c r="DG208" i="5"/>
  <c r="DG196" i="5"/>
  <c r="DG184" i="5"/>
  <c r="DG172" i="5"/>
  <c r="DG160" i="5"/>
  <c r="DG148" i="5"/>
  <c r="DG136" i="5"/>
  <c r="DG124" i="5"/>
  <c r="DG100" i="5"/>
  <c r="DG88" i="5"/>
  <c r="DG76" i="5"/>
  <c r="DG64" i="5"/>
  <c r="DG52" i="5"/>
  <c r="DG40" i="5"/>
  <c r="DG28" i="5"/>
  <c r="DG16" i="5"/>
  <c r="DF446" i="5"/>
  <c r="DB86" i="5"/>
  <c r="DG495" i="5"/>
  <c r="DG483" i="5"/>
  <c r="DG471" i="5"/>
  <c r="DG459" i="5"/>
  <c r="DG447" i="5"/>
  <c r="DG435" i="5"/>
  <c r="DG423" i="5"/>
  <c r="DG411" i="5"/>
  <c r="DG387" i="5"/>
  <c r="DG363" i="5"/>
  <c r="DG327" i="5"/>
  <c r="DG315" i="5"/>
  <c r="DG291" i="5"/>
  <c r="DG279" i="5"/>
  <c r="DG267" i="5"/>
  <c r="DG255" i="5"/>
  <c r="DG243" i="5"/>
  <c r="DG219" i="5"/>
  <c r="DG195" i="5"/>
  <c r="DG183" i="5"/>
  <c r="DG171" i="5"/>
  <c r="DG159" i="5"/>
  <c r="DG147" i="5"/>
  <c r="DG135" i="5"/>
  <c r="DG123" i="5"/>
  <c r="DG111" i="5"/>
  <c r="DG99" i="5"/>
  <c r="DG87" i="5"/>
  <c r="DG75" i="5"/>
  <c r="DG63" i="5"/>
  <c r="DG51" i="5"/>
  <c r="DG39" i="5"/>
  <c r="DG27" i="5"/>
  <c r="DG15" i="5"/>
  <c r="CO399" i="5"/>
  <c r="DB319" i="5"/>
  <c r="DB295" i="5"/>
  <c r="DG494" i="5"/>
  <c r="DG458" i="5"/>
  <c r="DG446" i="5"/>
  <c r="DG422" i="5"/>
  <c r="DG410" i="5"/>
  <c r="DG398" i="5"/>
  <c r="DG386" i="5"/>
  <c r="DG374" i="5"/>
  <c r="DG362" i="5"/>
  <c r="DG350" i="5"/>
  <c r="DG326" i="5"/>
  <c r="DG314" i="5"/>
  <c r="DG302" i="5"/>
  <c r="DG290" i="5"/>
  <c r="DG278" i="5"/>
  <c r="DG266" i="5"/>
  <c r="DG254" i="5"/>
  <c r="DG242" i="5"/>
  <c r="DG230" i="5"/>
  <c r="DG218" i="5"/>
  <c r="DG206" i="5"/>
  <c r="DG194" i="5"/>
  <c r="DG170" i="5"/>
  <c r="DG158" i="5"/>
  <c r="DG146" i="5"/>
  <c r="DG134" i="5"/>
  <c r="DG122" i="5"/>
  <c r="DG86" i="5"/>
  <c r="DG74" i="5"/>
  <c r="DG50" i="5"/>
  <c r="DG38" i="5"/>
  <c r="DG26" i="5"/>
  <c r="DG14" i="5"/>
  <c r="DB24" i="5"/>
  <c r="DG493" i="5"/>
  <c r="DG481" i="5"/>
  <c r="DG469" i="5"/>
  <c r="DG457" i="5"/>
  <c r="DG445" i="5"/>
  <c r="DG433" i="5"/>
  <c r="DG421" i="5"/>
  <c r="DG409" i="5"/>
  <c r="DG397" i="5"/>
  <c r="DG385" i="5"/>
  <c r="DG373" i="5"/>
  <c r="DG361" i="5"/>
  <c r="DG349" i="5"/>
  <c r="DG337" i="5"/>
  <c r="DG325" i="5"/>
  <c r="DG313" i="5"/>
  <c r="DG301" i="5"/>
  <c r="DG289" i="5"/>
  <c r="DG277" i="5"/>
  <c r="DG265" i="5"/>
  <c r="DG253" i="5"/>
  <c r="DG241" i="5"/>
  <c r="DG229" i="5"/>
  <c r="DG217" i="5"/>
  <c r="DG205" i="5"/>
  <c r="DG193" i="5"/>
  <c r="DG181" i="5"/>
  <c r="DG169" i="5"/>
  <c r="DG157" i="5"/>
  <c r="DG145" i="5"/>
  <c r="DG133" i="5"/>
  <c r="DG121" i="5"/>
  <c r="DG109" i="5"/>
  <c r="DG97" i="5"/>
  <c r="DG85" i="5"/>
  <c r="DG73" i="5"/>
  <c r="DG61" i="5"/>
  <c r="DG49" i="5"/>
  <c r="DG37" i="5"/>
  <c r="DG25" i="5"/>
  <c r="DG13" i="5"/>
  <c r="DG492" i="5"/>
  <c r="DG480" i="5"/>
  <c r="DG468" i="5"/>
  <c r="DG456" i="5"/>
  <c r="DG444" i="5"/>
  <c r="DG432" i="5"/>
  <c r="DG420" i="5"/>
  <c r="DG408" i="5"/>
  <c r="DG396" i="5"/>
  <c r="DG384" i="5"/>
  <c r="DG372" i="5"/>
  <c r="DG360" i="5"/>
  <c r="DG348" i="5"/>
  <c r="DG336" i="5"/>
  <c r="DG324" i="5"/>
  <c r="DG312" i="5"/>
  <c r="DG300" i="5"/>
  <c r="DG288" i="5"/>
  <c r="DG276" i="5"/>
  <c r="DG264" i="5"/>
  <c r="DG252" i="5"/>
  <c r="DG240" i="5"/>
  <c r="DG228" i="5"/>
  <c r="DG216" i="5"/>
  <c r="DG204" i="5"/>
  <c r="DG192" i="5"/>
  <c r="DG180" i="5"/>
  <c r="DG168" i="5"/>
  <c r="DG156" i="5"/>
  <c r="DG144" i="5"/>
  <c r="DG132" i="5"/>
  <c r="DG120" i="5"/>
  <c r="DG108" i="5"/>
  <c r="DG96" i="5"/>
  <c r="DG84" i="5"/>
  <c r="DG72" i="5"/>
  <c r="DG60" i="5"/>
  <c r="DG48" i="5"/>
  <c r="DG36" i="5"/>
  <c r="DG24" i="5"/>
  <c r="DF274" i="5"/>
  <c r="DB154" i="5"/>
  <c r="DF106" i="5"/>
  <c r="DF439" i="5"/>
  <c r="DG491" i="5"/>
  <c r="DG479" i="5"/>
  <c r="DG467" i="5"/>
  <c r="DG455" i="5"/>
  <c r="DG443" i="5"/>
  <c r="DG419" i="5"/>
  <c r="DG407" i="5"/>
  <c r="DG395" i="5"/>
  <c r="DG383" i="5"/>
  <c r="DG371" i="5"/>
  <c r="DG359" i="5"/>
  <c r="DG347" i="5"/>
  <c r="DG335" i="5"/>
  <c r="DG323" i="5"/>
  <c r="DG311" i="5"/>
  <c r="DG299" i="5"/>
  <c r="DG287" i="5"/>
  <c r="DG275" i="5"/>
  <c r="DG263" i="5"/>
  <c r="DG251" i="5"/>
  <c r="DG239" i="5"/>
  <c r="DG227" i="5"/>
  <c r="DG215" i="5"/>
  <c r="DG203" i="5"/>
  <c r="DG191" i="5"/>
  <c r="DG179" i="5"/>
  <c r="DG167" i="5"/>
  <c r="DG155" i="5"/>
  <c r="DG143" i="5"/>
  <c r="DG131" i="5"/>
  <c r="DG119" i="5"/>
  <c r="DG107" i="5"/>
  <c r="DG95" i="5"/>
  <c r="DG83" i="5"/>
  <c r="DG71" i="5"/>
  <c r="DG59" i="5"/>
  <c r="DG47" i="5"/>
  <c r="DG35" i="5"/>
  <c r="DG23" i="5"/>
  <c r="DC12" i="5"/>
  <c r="CO467" i="5"/>
  <c r="DB399" i="5"/>
  <c r="DB303" i="5"/>
  <c r="DB207" i="5"/>
  <c r="DF295" i="5"/>
  <c r="DG490" i="5"/>
  <c r="DG478" i="5"/>
  <c r="DG466" i="5"/>
  <c r="DG454" i="5"/>
  <c r="DG442" i="5"/>
  <c r="DG430" i="5"/>
  <c r="DG418" i="5"/>
  <c r="DG406" i="5"/>
  <c r="DG394" i="5"/>
  <c r="DG382" i="5"/>
  <c r="DG370" i="5"/>
  <c r="DG346" i="5"/>
  <c r="DG334" i="5"/>
  <c r="DG322" i="5"/>
  <c r="DG310" i="5"/>
  <c r="DG298" i="5"/>
  <c r="DG286" i="5"/>
  <c r="DG274" i="5"/>
  <c r="DG262" i="5"/>
  <c r="DG250" i="5"/>
  <c r="DG238" i="5"/>
  <c r="DG226" i="5"/>
  <c r="DG202" i="5"/>
  <c r="DG190" i="5"/>
  <c r="DG178" i="5"/>
  <c r="DG154" i="5"/>
  <c r="DG142" i="5"/>
  <c r="DG118" i="5"/>
  <c r="DG106" i="5"/>
  <c r="DG94" i="5"/>
  <c r="DG82" i="5"/>
  <c r="DG70" i="5"/>
  <c r="DG58" i="5"/>
  <c r="DG46" i="5"/>
  <c r="DG34" i="5"/>
  <c r="DG22" i="5"/>
  <c r="DG10" i="5"/>
  <c r="DB236" i="5"/>
  <c r="DB128" i="5"/>
  <c r="DB104" i="5"/>
  <c r="DB92" i="5"/>
  <c r="DF80" i="5"/>
  <c r="DC44" i="5"/>
  <c r="DF151" i="5"/>
  <c r="DG489" i="5"/>
  <c r="DG477" i="5"/>
  <c r="DG465" i="5"/>
  <c r="DG453" i="5"/>
  <c r="DG441" i="5"/>
  <c r="DG429" i="5"/>
  <c r="DG417" i="5"/>
  <c r="DG405" i="5"/>
  <c r="DG393" i="5"/>
  <c r="DG381" i="5"/>
  <c r="DG369" i="5"/>
  <c r="DG357" i="5"/>
  <c r="DG345" i="5"/>
  <c r="DG333" i="5"/>
  <c r="DG321" i="5"/>
  <c r="DG309" i="5"/>
  <c r="DG297" i="5"/>
  <c r="DG285" i="5"/>
  <c r="DG273" i="5"/>
  <c r="DG261" i="5"/>
  <c r="DG249" i="5"/>
  <c r="DG237" i="5"/>
  <c r="DG225" i="5"/>
  <c r="DG213" i="5"/>
  <c r="DG201" i="5"/>
  <c r="DG189" i="5"/>
  <c r="DG177" i="5"/>
  <c r="DG165" i="5"/>
  <c r="DG153" i="5"/>
  <c r="DG141" i="5"/>
  <c r="DG129" i="5"/>
  <c r="DG117" i="5"/>
  <c r="DG105" i="5"/>
  <c r="DG93" i="5"/>
  <c r="DG81" i="5"/>
  <c r="DG69" i="5"/>
  <c r="DG57" i="5"/>
  <c r="DG45" i="5"/>
  <c r="DG33" i="5"/>
  <c r="DG21" i="5"/>
  <c r="CO309" i="5"/>
  <c r="DG500" i="5"/>
  <c r="DG488" i="5"/>
  <c r="DG476" i="5"/>
  <c r="DG464" i="5"/>
  <c r="DG452" i="5"/>
  <c r="DG440" i="5"/>
  <c r="DG428" i="5"/>
  <c r="DG416" i="5"/>
  <c r="DG404" i="5"/>
  <c r="DG392" i="5"/>
  <c r="DG380" i="5"/>
  <c r="DG368" i="5"/>
  <c r="DG356" i="5"/>
  <c r="DG344" i="5"/>
  <c r="DG332" i="5"/>
  <c r="DG320" i="5"/>
  <c r="DG308" i="5"/>
  <c r="DG296" i="5"/>
  <c r="DG284" i="5"/>
  <c r="DG272" i="5"/>
  <c r="DG260" i="5"/>
  <c r="DG248" i="5"/>
  <c r="DG236" i="5"/>
  <c r="DG224" i="5"/>
  <c r="DG212" i="5"/>
  <c r="DG200" i="5"/>
  <c r="DG188" i="5"/>
  <c r="DG176" i="5"/>
  <c r="DG164" i="5"/>
  <c r="DG152" i="5"/>
  <c r="DG140" i="5"/>
  <c r="DG128" i="5"/>
  <c r="DG116" i="5"/>
  <c r="DG104" i="5"/>
  <c r="DG92" i="5"/>
  <c r="DG80" i="5"/>
  <c r="DG68" i="5"/>
  <c r="DG56" i="5"/>
  <c r="DG44" i="5"/>
  <c r="DG20" i="5"/>
  <c r="DG8" i="5"/>
  <c r="DD19" i="5"/>
  <c r="DB388" i="5"/>
  <c r="DF280" i="5"/>
  <c r="DB112" i="5"/>
  <c r="DF427" i="5"/>
  <c r="DF283" i="5"/>
  <c r="DF139" i="5"/>
  <c r="DF415" i="5"/>
  <c r="DF271" i="5"/>
  <c r="DF127" i="5"/>
  <c r="DD482" i="5"/>
  <c r="DF470" i="5"/>
  <c r="DB434" i="5"/>
  <c r="DB338" i="5"/>
  <c r="DB182" i="5"/>
  <c r="DB110" i="5"/>
  <c r="DB98" i="5"/>
  <c r="DF62" i="5"/>
  <c r="DF403" i="5"/>
  <c r="DF259" i="5"/>
  <c r="DF115" i="5"/>
  <c r="DF391" i="5"/>
  <c r="DF247" i="5"/>
  <c r="DF103" i="5"/>
  <c r="DF379" i="5"/>
  <c r="DF235" i="5"/>
  <c r="DB377" i="5"/>
  <c r="DB329" i="5"/>
  <c r="DB317" i="5"/>
  <c r="DB161" i="5"/>
  <c r="DB77" i="5"/>
  <c r="DB65" i="5"/>
  <c r="DF367" i="5"/>
  <c r="DF223" i="5"/>
  <c r="DE358" i="5"/>
  <c r="DF214" i="5"/>
  <c r="DB166" i="5"/>
  <c r="DB130" i="5"/>
  <c r="DF499" i="5"/>
  <c r="DF355" i="5"/>
  <c r="DF211" i="5"/>
  <c r="DF67" i="5"/>
  <c r="DB375" i="5"/>
  <c r="DD351" i="5"/>
  <c r="DB339" i="5"/>
  <c r="DD231" i="5"/>
  <c r="DF343" i="5"/>
  <c r="DF199" i="5"/>
  <c r="DF475" i="5"/>
  <c r="DF331" i="5"/>
  <c r="DF187" i="5"/>
  <c r="DF43" i="5"/>
  <c r="DF463" i="5"/>
  <c r="DF319" i="5"/>
  <c r="DF175" i="5"/>
  <c r="DF31" i="5"/>
  <c r="DB9" i="5"/>
  <c r="DD330" i="5"/>
  <c r="DF451" i="5"/>
  <c r="DF307" i="5"/>
  <c r="DF163" i="5"/>
  <c r="DG7" i="5"/>
  <c r="DD32" i="5"/>
  <c r="DF498" i="5"/>
  <c r="DF486" i="5"/>
  <c r="DF474" i="5"/>
  <c r="DF462" i="5"/>
  <c r="DF450" i="5"/>
  <c r="DF438" i="5"/>
  <c r="DF426" i="5"/>
  <c r="DF414" i="5"/>
  <c r="DF402" i="5"/>
  <c r="DF390" i="5"/>
  <c r="DF378" i="5"/>
  <c r="DF366" i="5"/>
  <c r="DF354" i="5"/>
  <c r="DF342" i="5"/>
  <c r="DF330" i="5"/>
  <c r="DF318" i="5"/>
  <c r="DF294" i="5"/>
  <c r="DF282" i="5"/>
  <c r="DF270" i="5"/>
  <c r="DF258" i="5"/>
  <c r="DF246" i="5"/>
  <c r="DF234" i="5"/>
  <c r="DF222" i="5"/>
  <c r="DF210" i="5"/>
  <c r="DF198" i="5"/>
  <c r="DF174" i="5"/>
  <c r="DF162" i="5"/>
  <c r="DF150" i="5"/>
  <c r="DF138" i="5"/>
  <c r="DF126" i="5"/>
  <c r="DF114" i="5"/>
  <c r="DF102" i="5"/>
  <c r="DF90" i="5"/>
  <c r="DF78" i="5"/>
  <c r="DF66" i="5"/>
  <c r="DF54" i="5"/>
  <c r="DF42" i="5"/>
  <c r="DF30" i="5"/>
  <c r="DD11" i="5"/>
  <c r="DF497" i="5"/>
  <c r="DF485" i="5"/>
  <c r="DF473" i="5"/>
  <c r="DF449" i="5"/>
  <c r="DF437" i="5"/>
  <c r="DF401" i="5"/>
  <c r="DF389" i="5"/>
  <c r="DF377" i="5"/>
  <c r="DF365" i="5"/>
  <c r="DF353" i="5"/>
  <c r="DF341" i="5"/>
  <c r="DF329" i="5"/>
  <c r="DF317" i="5"/>
  <c r="DF293" i="5"/>
  <c r="DF281" i="5"/>
  <c r="DF269" i="5"/>
  <c r="DF257" i="5"/>
  <c r="DF245" i="5"/>
  <c r="DF233" i="5"/>
  <c r="DF221" i="5"/>
  <c r="DF209" i="5"/>
  <c r="DF185" i="5"/>
  <c r="DF173" i="5"/>
  <c r="DF161" i="5"/>
  <c r="DF149" i="5"/>
  <c r="DF137" i="5"/>
  <c r="DF113" i="5"/>
  <c r="DF101" i="5"/>
  <c r="DF89" i="5"/>
  <c r="DF77" i="5"/>
  <c r="DF65" i="5"/>
  <c r="DF53" i="5"/>
  <c r="DF41" i="5"/>
  <c r="DF29" i="5"/>
  <c r="DF17" i="5"/>
  <c r="DF19" i="5"/>
  <c r="DE306" i="5"/>
  <c r="DE186" i="5"/>
  <c r="DF496" i="5"/>
  <c r="DF484" i="5"/>
  <c r="DF460" i="5"/>
  <c r="DF448" i="5"/>
  <c r="DF436" i="5"/>
  <c r="DF424" i="5"/>
  <c r="DF412" i="5"/>
  <c r="DF400" i="5"/>
  <c r="DF388" i="5"/>
  <c r="DF376" i="5"/>
  <c r="DF364" i="5"/>
  <c r="DF340" i="5"/>
  <c r="DF328" i="5"/>
  <c r="DF316" i="5"/>
  <c r="DF304" i="5"/>
  <c r="DF292" i="5"/>
  <c r="DF268" i="5"/>
  <c r="DF256" i="5"/>
  <c r="DF244" i="5"/>
  <c r="DF232" i="5"/>
  <c r="DF220" i="5"/>
  <c r="DF208" i="5"/>
  <c r="DF196" i="5"/>
  <c r="DF184" i="5"/>
  <c r="DF172" i="5"/>
  <c r="DF160" i="5"/>
  <c r="DF148" i="5"/>
  <c r="DF136" i="5"/>
  <c r="DF112" i="5"/>
  <c r="DF100" i="5"/>
  <c r="DF88" i="5"/>
  <c r="DF76" i="5"/>
  <c r="DF64" i="5"/>
  <c r="DF52" i="5"/>
  <c r="DF40" i="5"/>
  <c r="DF16" i="5"/>
  <c r="DC431" i="5"/>
  <c r="DF495" i="5"/>
  <c r="DF483" i="5"/>
  <c r="DF471" i="5"/>
  <c r="DF459" i="5"/>
  <c r="DF447" i="5"/>
  <c r="DF435" i="5"/>
  <c r="DF423" i="5"/>
  <c r="DF411" i="5"/>
  <c r="DF399" i="5"/>
  <c r="DF375" i="5"/>
  <c r="DF351" i="5"/>
  <c r="DF339" i="5"/>
  <c r="DF327" i="5"/>
  <c r="DF315" i="5"/>
  <c r="DF303" i="5"/>
  <c r="DF291" i="5"/>
  <c r="DF279" i="5"/>
  <c r="DF267" i="5"/>
  <c r="DF255" i="5"/>
  <c r="DF243" i="5"/>
  <c r="DF231" i="5"/>
  <c r="DF219" i="5"/>
  <c r="DF207" i="5"/>
  <c r="DF183" i="5"/>
  <c r="DF171" i="5"/>
  <c r="DF159" i="5"/>
  <c r="DF147" i="5"/>
  <c r="DF135" i="5"/>
  <c r="DF123" i="5"/>
  <c r="DF111" i="5"/>
  <c r="DF99" i="5"/>
  <c r="DF87" i="5"/>
  <c r="DF75" i="5"/>
  <c r="DF63" i="5"/>
  <c r="DF51" i="5"/>
  <c r="DF39" i="5"/>
  <c r="DF27" i="5"/>
  <c r="DF15" i="5"/>
  <c r="DC472" i="5"/>
  <c r="DC352" i="5"/>
  <c r="DB280" i="5"/>
  <c r="DB124" i="5"/>
  <c r="DB28" i="5"/>
  <c r="DF482" i="5"/>
  <c r="DF458" i="5"/>
  <c r="DF434" i="5"/>
  <c r="DF422" i="5"/>
  <c r="DF410" i="5"/>
  <c r="DF398" i="5"/>
  <c r="DF386" i="5"/>
  <c r="DF362" i="5"/>
  <c r="DF350" i="5"/>
  <c r="DF338" i="5"/>
  <c r="DF326" i="5"/>
  <c r="DF314" i="5"/>
  <c r="DF302" i="5"/>
  <c r="DF290" i="5"/>
  <c r="DF278" i="5"/>
  <c r="DF266" i="5"/>
  <c r="DF254" i="5"/>
  <c r="DF242" i="5"/>
  <c r="DF218" i="5"/>
  <c r="DF206" i="5"/>
  <c r="DF194" i="5"/>
  <c r="DF182" i="5"/>
  <c r="DF170" i="5"/>
  <c r="DF158" i="5"/>
  <c r="DF146" i="5"/>
  <c r="DF134" i="5"/>
  <c r="DF122" i="5"/>
  <c r="DF110" i="5"/>
  <c r="DF98" i="5"/>
  <c r="DF86" i="5"/>
  <c r="DF74" i="5"/>
  <c r="DF50" i="5"/>
  <c r="DF38" i="5"/>
  <c r="DF26" i="5"/>
  <c r="DF14" i="5"/>
  <c r="DF493" i="5"/>
  <c r="DF469" i="5"/>
  <c r="DF457" i="5"/>
  <c r="DF445" i="5"/>
  <c r="DF421" i="5"/>
  <c r="DF409" i="5"/>
  <c r="DF397" i="5"/>
  <c r="DF385" i="5"/>
  <c r="DF373" i="5"/>
  <c r="DF361" i="5"/>
  <c r="DF337" i="5"/>
  <c r="DF325" i="5"/>
  <c r="DF313" i="5"/>
  <c r="DF301" i="5"/>
  <c r="DF289" i="5"/>
  <c r="DF277" i="5"/>
  <c r="DF253" i="5"/>
  <c r="DF241" i="5"/>
  <c r="DF229" i="5"/>
  <c r="DF217" i="5"/>
  <c r="DF205" i="5"/>
  <c r="DF193" i="5"/>
  <c r="DF181" i="5"/>
  <c r="DF169" i="5"/>
  <c r="DF157" i="5"/>
  <c r="DF145" i="5"/>
  <c r="DF121" i="5"/>
  <c r="DF109" i="5"/>
  <c r="DF85" i="5"/>
  <c r="DF73" i="5"/>
  <c r="DF61" i="5"/>
  <c r="DF49" i="5"/>
  <c r="DF37" i="5"/>
  <c r="DF25" i="5"/>
  <c r="DF13" i="5"/>
  <c r="DB494" i="5"/>
  <c r="DB470" i="5"/>
  <c r="DE446" i="5"/>
  <c r="DB374" i="5"/>
  <c r="CO346" i="5"/>
  <c r="DB230" i="5"/>
  <c r="DB62" i="5"/>
  <c r="DF492" i="5"/>
  <c r="DF480" i="5"/>
  <c r="DF468" i="5"/>
  <c r="DF456" i="5"/>
  <c r="DF444" i="5"/>
  <c r="DF432" i="5"/>
  <c r="DF420" i="5"/>
  <c r="DF408" i="5"/>
  <c r="DF396" i="5"/>
  <c r="DF384" i="5"/>
  <c r="DF372" i="5"/>
  <c r="DF360" i="5"/>
  <c r="DF348" i="5"/>
  <c r="DF336" i="5"/>
  <c r="DF324" i="5"/>
  <c r="DF312" i="5"/>
  <c r="DF300" i="5"/>
  <c r="DF288" i="5"/>
  <c r="DF276" i="5"/>
  <c r="DF264" i="5"/>
  <c r="DF252" i="5"/>
  <c r="DF240" i="5"/>
  <c r="DF228" i="5"/>
  <c r="DF216" i="5"/>
  <c r="DF192" i="5"/>
  <c r="DF180" i="5"/>
  <c r="DF168" i="5"/>
  <c r="DF156" i="5"/>
  <c r="DF144" i="5"/>
  <c r="DF132" i="5"/>
  <c r="DF120" i="5"/>
  <c r="DF108" i="5"/>
  <c r="DF96" i="5"/>
  <c r="DF84" i="5"/>
  <c r="DF72" i="5"/>
  <c r="DF60" i="5"/>
  <c r="DF48" i="5"/>
  <c r="DF36" i="5"/>
  <c r="DF24" i="5"/>
  <c r="DF12" i="5"/>
  <c r="DF491" i="5"/>
  <c r="DF479" i="5"/>
  <c r="DF467" i="5"/>
  <c r="DF455" i="5"/>
  <c r="DF431" i="5"/>
  <c r="DF419" i="5"/>
  <c r="DF407" i="5"/>
  <c r="DF383" i="5"/>
  <c r="DF371" i="5"/>
  <c r="DF347" i="5"/>
  <c r="DF323" i="5"/>
  <c r="DF311" i="5"/>
  <c r="DF299" i="5"/>
  <c r="DF287" i="5"/>
  <c r="DF275" i="5"/>
  <c r="DF251" i="5"/>
  <c r="DF239" i="5"/>
  <c r="DF227" i="5"/>
  <c r="DF215" i="5"/>
  <c r="DF203" i="5"/>
  <c r="DF191" i="5"/>
  <c r="DF167" i="5"/>
  <c r="DF143" i="5"/>
  <c r="DF131" i="5"/>
  <c r="DF119" i="5"/>
  <c r="DF107" i="5"/>
  <c r="DF95" i="5"/>
  <c r="DF83" i="5"/>
  <c r="DF71" i="5"/>
  <c r="DF47" i="5"/>
  <c r="DF35" i="5"/>
  <c r="DF23" i="5"/>
  <c r="DF11" i="5"/>
  <c r="DC204" i="5"/>
  <c r="DF490" i="5"/>
  <c r="DF478" i="5"/>
  <c r="DF466" i="5"/>
  <c r="DF454" i="5"/>
  <c r="DF430" i="5"/>
  <c r="DF418" i="5"/>
  <c r="DF406" i="5"/>
  <c r="DF394" i="5"/>
  <c r="DF382" i="5"/>
  <c r="DF370" i="5"/>
  <c r="DF358" i="5"/>
  <c r="DF346" i="5"/>
  <c r="DF334" i="5"/>
  <c r="DF322" i="5"/>
  <c r="DF310" i="5"/>
  <c r="DF298" i="5"/>
  <c r="DF286" i="5"/>
  <c r="DF262" i="5"/>
  <c r="DF250" i="5"/>
  <c r="DF238" i="5"/>
  <c r="DF226" i="5"/>
  <c r="DF202" i="5"/>
  <c r="DF190" i="5"/>
  <c r="DF178" i="5"/>
  <c r="DF166" i="5"/>
  <c r="DF154" i="5"/>
  <c r="DF142" i="5"/>
  <c r="DF130" i="5"/>
  <c r="DF118" i="5"/>
  <c r="DF94" i="5"/>
  <c r="DF82" i="5"/>
  <c r="DF70" i="5"/>
  <c r="DF58" i="5"/>
  <c r="DF46" i="5"/>
  <c r="DF22" i="5"/>
  <c r="DF10" i="5"/>
  <c r="CP217" i="5"/>
  <c r="DB125" i="5"/>
  <c r="DF489" i="5"/>
  <c r="DF477" i="5"/>
  <c r="DF465" i="5"/>
  <c r="DF453" i="5"/>
  <c r="DF441" i="5"/>
  <c r="DF429" i="5"/>
  <c r="DF417" i="5"/>
  <c r="DF393" i="5"/>
  <c r="DF381" i="5"/>
  <c r="DF369" i="5"/>
  <c r="DF357" i="5"/>
  <c r="DF345" i="5"/>
  <c r="DF333" i="5"/>
  <c r="DF321" i="5"/>
  <c r="DF309" i="5"/>
  <c r="DF297" i="5"/>
  <c r="DF285" i="5"/>
  <c r="DF273" i="5"/>
  <c r="DF261" i="5"/>
  <c r="DF249" i="5"/>
  <c r="DF237" i="5"/>
  <c r="DF225" i="5"/>
  <c r="DF213" i="5"/>
  <c r="DF189" i="5"/>
  <c r="DF177" i="5"/>
  <c r="DF165" i="5"/>
  <c r="DF153" i="5"/>
  <c r="DF141" i="5"/>
  <c r="DF129" i="5"/>
  <c r="DF117" i="5"/>
  <c r="DF105" i="5"/>
  <c r="DF81" i="5"/>
  <c r="DF69" i="5"/>
  <c r="DF57" i="5"/>
  <c r="DF45" i="5"/>
  <c r="DF33" i="5"/>
  <c r="DF21" i="5"/>
  <c r="DF9" i="5"/>
  <c r="DE442" i="5"/>
  <c r="DE274" i="5"/>
  <c r="DB214" i="5"/>
  <c r="CP78" i="5"/>
  <c r="DF500" i="5"/>
  <c r="DF488" i="5"/>
  <c r="DF476" i="5"/>
  <c r="DF464" i="5"/>
  <c r="DF452" i="5"/>
  <c r="DF440" i="5"/>
  <c r="DF428" i="5"/>
  <c r="DF416" i="5"/>
  <c r="DF404" i="5"/>
  <c r="DF392" i="5"/>
  <c r="DF380" i="5"/>
  <c r="DF368" i="5"/>
  <c r="DF356" i="5"/>
  <c r="DF344" i="5"/>
  <c r="DF332" i="5"/>
  <c r="DF320" i="5"/>
  <c r="DF308" i="5"/>
  <c r="DF296" i="5"/>
  <c r="DF284" i="5"/>
  <c r="DF272" i="5"/>
  <c r="DF260" i="5"/>
  <c r="DF248" i="5"/>
  <c r="DF236" i="5"/>
  <c r="DF212" i="5"/>
  <c r="DF200" i="5"/>
  <c r="DF188" i="5"/>
  <c r="DF176" i="5"/>
  <c r="DF152" i="5"/>
  <c r="DF140" i="5"/>
  <c r="DF128" i="5"/>
  <c r="DF116" i="5"/>
  <c r="DF104" i="5"/>
  <c r="DF92" i="5"/>
  <c r="DF56" i="5"/>
  <c r="DF44" i="5"/>
  <c r="DF32" i="5"/>
  <c r="DF20" i="5"/>
  <c r="DF8" i="5"/>
  <c r="DE427" i="5"/>
  <c r="DE283" i="5"/>
  <c r="DE139" i="5"/>
  <c r="DD18" i="5"/>
  <c r="CO269" i="5"/>
  <c r="DE201" i="5"/>
  <c r="DE93" i="5"/>
  <c r="DE415" i="5"/>
  <c r="DE271" i="5"/>
  <c r="DE127" i="5"/>
  <c r="DE259" i="5"/>
  <c r="DD487" i="5"/>
  <c r="DB403" i="5"/>
  <c r="DD91" i="5"/>
  <c r="DB79" i="5"/>
  <c r="DD55" i="5"/>
  <c r="DE391" i="5"/>
  <c r="DE247" i="5"/>
  <c r="DE103" i="5"/>
  <c r="DE235" i="5"/>
  <c r="DE91" i="5"/>
  <c r="DB461" i="5"/>
  <c r="DB425" i="5"/>
  <c r="DB413" i="5"/>
  <c r="DB305" i="5"/>
  <c r="DB197" i="5"/>
  <c r="DE367" i="5"/>
  <c r="DE223" i="5"/>
  <c r="DE79" i="5"/>
  <c r="CZ390" i="5"/>
  <c r="DB106" i="5"/>
  <c r="DC34" i="5"/>
  <c r="DE499" i="5"/>
  <c r="DE355" i="5"/>
  <c r="DE67" i="5"/>
  <c r="DB387" i="5"/>
  <c r="DB363" i="5"/>
  <c r="CY323" i="5"/>
  <c r="DD195" i="5"/>
  <c r="DE487" i="5"/>
  <c r="DE343" i="5"/>
  <c r="DE199" i="5"/>
  <c r="DE55" i="5"/>
  <c r="DB224" i="5"/>
  <c r="DC164" i="5"/>
  <c r="DD80" i="5"/>
  <c r="DC68" i="5"/>
  <c r="DE475" i="5"/>
  <c r="DE43" i="5"/>
  <c r="DE463" i="5"/>
  <c r="DE319" i="5"/>
  <c r="DE31" i="5"/>
  <c r="DE451" i="5"/>
  <c r="DE307" i="5"/>
  <c r="DE163" i="5"/>
  <c r="DE19" i="5"/>
  <c r="DD443" i="5"/>
  <c r="DD263" i="5"/>
  <c r="DC59" i="5"/>
  <c r="CY31" i="5"/>
  <c r="DE439" i="5"/>
  <c r="DE295" i="5"/>
  <c r="DF7" i="5"/>
  <c r="DE498" i="5"/>
  <c r="DE486" i="5"/>
  <c r="DE474" i="5"/>
  <c r="DE462" i="5"/>
  <c r="DE450" i="5"/>
  <c r="DE438" i="5"/>
  <c r="DE426" i="5"/>
  <c r="DE414" i="5"/>
  <c r="DE402" i="5"/>
  <c r="DE390" i="5"/>
  <c r="DE354" i="5"/>
  <c r="DE342" i="5"/>
  <c r="DE330" i="5"/>
  <c r="DE318" i="5"/>
  <c r="DE294" i="5"/>
  <c r="DE282" i="5"/>
  <c r="DE270" i="5"/>
  <c r="DE258" i="5"/>
  <c r="DE246" i="5"/>
  <c r="DE222" i="5"/>
  <c r="DE210" i="5"/>
  <c r="DE198" i="5"/>
  <c r="DE174" i="5"/>
  <c r="DE162" i="5"/>
  <c r="DE150" i="5"/>
  <c r="DE126" i="5"/>
  <c r="DE114" i="5"/>
  <c r="DE102" i="5"/>
  <c r="DE90" i="5"/>
  <c r="DE78" i="5"/>
  <c r="DE66" i="5"/>
  <c r="DE54" i="5"/>
  <c r="DE42" i="5"/>
  <c r="DE30" i="5"/>
  <c r="DE18" i="5"/>
  <c r="DD481" i="5"/>
  <c r="DB433" i="5"/>
  <c r="DB349" i="5"/>
  <c r="DB265" i="5"/>
  <c r="DB133" i="5"/>
  <c r="DB97" i="5"/>
  <c r="DE497" i="5"/>
  <c r="DE485" i="5"/>
  <c r="DE473" i="5"/>
  <c r="DE461" i="5"/>
  <c r="DE449" i="5"/>
  <c r="DE437" i="5"/>
  <c r="DE425" i="5"/>
  <c r="DE413" i="5"/>
  <c r="DE401" i="5"/>
  <c r="DE389" i="5"/>
  <c r="DE377" i="5"/>
  <c r="DE365" i="5"/>
  <c r="DE353" i="5"/>
  <c r="DE341" i="5"/>
  <c r="DE329" i="5"/>
  <c r="DE317" i="5"/>
  <c r="DE305" i="5"/>
  <c r="DE293" i="5"/>
  <c r="DE281" i="5"/>
  <c r="DE269" i="5"/>
  <c r="DE257" i="5"/>
  <c r="DE245" i="5"/>
  <c r="DE233" i="5"/>
  <c r="DE221" i="5"/>
  <c r="DE209" i="5"/>
  <c r="DE197" i="5"/>
  <c r="DE185" i="5"/>
  <c r="DE173" i="5"/>
  <c r="DE161" i="5"/>
  <c r="DE149" i="5"/>
  <c r="DE137" i="5"/>
  <c r="DE125" i="5"/>
  <c r="DE113" i="5"/>
  <c r="DE101" i="5"/>
  <c r="DE89" i="5"/>
  <c r="DE77" i="5"/>
  <c r="DE65" i="5"/>
  <c r="DE53" i="5"/>
  <c r="DE41" i="5"/>
  <c r="DE29" i="5"/>
  <c r="DE17" i="5"/>
  <c r="DC366" i="5"/>
  <c r="DC306" i="5"/>
  <c r="DC234" i="5"/>
  <c r="DC186" i="5"/>
  <c r="DE496" i="5"/>
  <c r="DE484" i="5"/>
  <c r="DE472" i="5"/>
  <c r="DE460" i="5"/>
  <c r="DE448" i="5"/>
  <c r="DE436" i="5"/>
  <c r="DE424" i="5"/>
  <c r="DE412" i="5"/>
  <c r="DE400" i="5"/>
  <c r="DE388" i="5"/>
  <c r="DE376" i="5"/>
  <c r="DE364" i="5"/>
  <c r="DE352" i="5"/>
  <c r="DE340" i="5"/>
  <c r="DE328" i="5"/>
  <c r="DE316" i="5"/>
  <c r="DE304" i="5"/>
  <c r="DE292" i="5"/>
  <c r="DE280" i="5"/>
  <c r="DE268" i="5"/>
  <c r="DE256" i="5"/>
  <c r="DE244" i="5"/>
  <c r="DE232" i="5"/>
  <c r="DE220" i="5"/>
  <c r="DE208" i="5"/>
  <c r="DE196" i="5"/>
  <c r="DE184" i="5"/>
  <c r="DE172" i="5"/>
  <c r="DE160" i="5"/>
  <c r="DE148" i="5"/>
  <c r="DE136" i="5"/>
  <c r="DE124" i="5"/>
  <c r="DE112" i="5"/>
  <c r="DE100" i="5"/>
  <c r="DE88" i="5"/>
  <c r="DE76" i="5"/>
  <c r="DE64" i="5"/>
  <c r="DE52" i="5"/>
  <c r="DE40" i="5"/>
  <c r="DE28" i="5"/>
  <c r="DE16" i="5"/>
  <c r="DB395" i="5"/>
  <c r="DB359" i="5"/>
  <c r="DB335" i="5"/>
  <c r="DB179" i="5"/>
  <c r="DD155" i="5"/>
  <c r="DE495" i="5"/>
  <c r="DE483" i="5"/>
  <c r="DE471" i="5"/>
  <c r="DE459" i="5"/>
  <c r="DE447" i="5"/>
  <c r="DE435" i="5"/>
  <c r="DE423" i="5"/>
  <c r="DE411" i="5"/>
  <c r="DE399" i="5"/>
  <c r="DE387" i="5"/>
  <c r="DE375" i="5"/>
  <c r="DE363" i="5"/>
  <c r="DE351" i="5"/>
  <c r="DE339" i="5"/>
  <c r="DE327" i="5"/>
  <c r="DE315" i="5"/>
  <c r="DE303" i="5"/>
  <c r="DE291" i="5"/>
  <c r="DE279" i="5"/>
  <c r="DE267" i="5"/>
  <c r="DE255" i="5"/>
  <c r="DE243" i="5"/>
  <c r="DE231" i="5"/>
  <c r="DE219" i="5"/>
  <c r="DE207" i="5"/>
  <c r="DE195" i="5"/>
  <c r="DE183" i="5"/>
  <c r="DE171" i="5"/>
  <c r="DE159" i="5"/>
  <c r="DE147" i="5"/>
  <c r="DE135" i="5"/>
  <c r="DE123" i="5"/>
  <c r="DE111" i="5"/>
  <c r="DE99" i="5"/>
  <c r="DE87" i="5"/>
  <c r="DE75" i="5"/>
  <c r="DE63" i="5"/>
  <c r="DE51" i="5"/>
  <c r="DE39" i="5"/>
  <c r="DE27" i="5"/>
  <c r="DE15" i="5"/>
  <c r="DE494" i="5"/>
  <c r="DE482" i="5"/>
  <c r="DE470" i="5"/>
  <c r="DE458" i="5"/>
  <c r="DE434" i="5"/>
  <c r="DE410" i="5"/>
  <c r="DE398" i="5"/>
  <c r="DE386" i="5"/>
  <c r="DE374" i="5"/>
  <c r="DE362" i="5"/>
  <c r="DE350" i="5"/>
  <c r="DE338" i="5"/>
  <c r="DE326" i="5"/>
  <c r="DE314" i="5"/>
  <c r="DE302" i="5"/>
  <c r="DE290" i="5"/>
  <c r="DE278" i="5"/>
  <c r="DE266" i="5"/>
  <c r="DE254" i="5"/>
  <c r="DE242" i="5"/>
  <c r="DE230" i="5"/>
  <c r="DE218" i="5"/>
  <c r="DE206" i="5"/>
  <c r="DE194" i="5"/>
  <c r="DE182" i="5"/>
  <c r="DE170" i="5"/>
  <c r="DE158" i="5"/>
  <c r="DE146" i="5"/>
  <c r="DE134" i="5"/>
  <c r="DE122" i="5"/>
  <c r="DE110" i="5"/>
  <c r="DE98" i="5"/>
  <c r="DE86" i="5"/>
  <c r="DE74" i="5"/>
  <c r="DE62" i="5"/>
  <c r="DE50" i="5"/>
  <c r="DE38" i="5"/>
  <c r="DE26" i="5"/>
  <c r="DE14" i="5"/>
  <c r="DD405" i="5"/>
  <c r="DE493" i="5"/>
  <c r="DE481" i="5"/>
  <c r="DE469" i="5"/>
  <c r="DE457" i="5"/>
  <c r="DE445" i="5"/>
  <c r="DE433" i="5"/>
  <c r="DE421" i="5"/>
  <c r="DE409" i="5"/>
  <c r="DE397" i="5"/>
  <c r="DE385" i="5"/>
  <c r="DE373" i="5"/>
  <c r="DE361" i="5"/>
  <c r="DE349" i="5"/>
  <c r="DE337" i="5"/>
  <c r="DE325" i="5"/>
  <c r="DE313" i="5"/>
  <c r="DE301" i="5"/>
  <c r="DE289" i="5"/>
  <c r="DE277" i="5"/>
  <c r="DE265" i="5"/>
  <c r="DE253" i="5"/>
  <c r="DE241" i="5"/>
  <c r="DE229" i="5"/>
  <c r="DE217" i="5"/>
  <c r="DE205" i="5"/>
  <c r="DE193" i="5"/>
  <c r="DE181" i="5"/>
  <c r="DE169" i="5"/>
  <c r="DE157" i="5"/>
  <c r="DE145" i="5"/>
  <c r="DE133" i="5"/>
  <c r="DE121" i="5"/>
  <c r="DE109" i="5"/>
  <c r="DE97" i="5"/>
  <c r="DE85" i="5"/>
  <c r="DE73" i="5"/>
  <c r="DE61" i="5"/>
  <c r="DE49" i="5"/>
  <c r="DE37" i="5"/>
  <c r="DE25" i="5"/>
  <c r="DB446" i="5"/>
  <c r="DD422" i="5"/>
  <c r="DE492" i="5"/>
  <c r="DE480" i="5"/>
  <c r="DE468" i="5"/>
  <c r="DE456" i="5"/>
  <c r="DE444" i="5"/>
  <c r="DE432" i="5"/>
  <c r="DE420" i="5"/>
  <c r="DE408" i="5"/>
  <c r="DE396" i="5"/>
  <c r="DE384" i="5"/>
  <c r="DE372" i="5"/>
  <c r="DE360" i="5"/>
  <c r="DE348" i="5"/>
  <c r="DE336" i="5"/>
  <c r="DE324" i="5"/>
  <c r="DE312" i="5"/>
  <c r="DE300" i="5"/>
  <c r="DE288" i="5"/>
  <c r="DE276" i="5"/>
  <c r="DE264" i="5"/>
  <c r="DE252" i="5"/>
  <c r="DE240" i="5"/>
  <c r="DE228" i="5"/>
  <c r="DE216" i="5"/>
  <c r="DE204" i="5"/>
  <c r="DE192" i="5"/>
  <c r="DE180" i="5"/>
  <c r="DE168" i="5"/>
  <c r="DE156" i="5"/>
  <c r="DE144" i="5"/>
  <c r="DE132" i="5"/>
  <c r="DE120" i="5"/>
  <c r="DE108" i="5"/>
  <c r="DE96" i="5"/>
  <c r="DE84" i="5"/>
  <c r="DE72" i="5"/>
  <c r="DE60" i="5"/>
  <c r="DE48" i="5"/>
  <c r="DE36" i="5"/>
  <c r="DE24" i="5"/>
  <c r="DE12" i="5"/>
  <c r="DB331" i="5"/>
  <c r="DB211" i="5"/>
  <c r="DB187" i="5"/>
  <c r="DD151" i="5"/>
  <c r="DB115" i="5"/>
  <c r="DE491" i="5"/>
  <c r="DE479" i="5"/>
  <c r="DE467" i="5"/>
  <c r="DE455" i="5"/>
  <c r="DE443" i="5"/>
  <c r="DE431" i="5"/>
  <c r="DE419" i="5"/>
  <c r="DE407" i="5"/>
  <c r="DE395" i="5"/>
  <c r="DE383" i="5"/>
  <c r="DE371" i="5"/>
  <c r="DE359" i="5"/>
  <c r="DE347" i="5"/>
  <c r="DE335" i="5"/>
  <c r="DE323" i="5"/>
  <c r="DE311" i="5"/>
  <c r="DE299" i="5"/>
  <c r="DE287" i="5"/>
  <c r="DE275" i="5"/>
  <c r="DE263" i="5"/>
  <c r="DE251" i="5"/>
  <c r="DE239" i="5"/>
  <c r="DE227" i="5"/>
  <c r="DE215" i="5"/>
  <c r="DE203" i="5"/>
  <c r="DE191" i="5"/>
  <c r="DE179" i="5"/>
  <c r="DE167" i="5"/>
  <c r="DE155" i="5"/>
  <c r="DE143" i="5"/>
  <c r="DE131" i="5"/>
  <c r="DE119" i="5"/>
  <c r="DE107" i="5"/>
  <c r="DE95" i="5"/>
  <c r="DE83" i="5"/>
  <c r="DE59" i="5"/>
  <c r="DE47" i="5"/>
  <c r="DE35" i="5"/>
  <c r="DE23" i="5"/>
  <c r="DE11" i="5"/>
  <c r="DE490" i="5"/>
  <c r="DE478" i="5"/>
  <c r="DE466" i="5"/>
  <c r="DE430" i="5"/>
  <c r="DE418" i="5"/>
  <c r="DE406" i="5"/>
  <c r="DE394" i="5"/>
  <c r="DE382" i="5"/>
  <c r="DE370" i="5"/>
  <c r="DE334" i="5"/>
  <c r="DE322" i="5"/>
  <c r="DE310" i="5"/>
  <c r="DE298" i="5"/>
  <c r="DE286" i="5"/>
  <c r="DE262" i="5"/>
  <c r="DE250" i="5"/>
  <c r="DE238" i="5"/>
  <c r="DE226" i="5"/>
  <c r="DE214" i="5"/>
  <c r="DE202" i="5"/>
  <c r="DE190" i="5"/>
  <c r="DE178" i="5"/>
  <c r="DE166" i="5"/>
  <c r="DE154" i="5"/>
  <c r="DE142" i="5"/>
  <c r="DE130" i="5"/>
  <c r="DE118" i="5"/>
  <c r="DE106" i="5"/>
  <c r="DE94" i="5"/>
  <c r="DE82" i="5"/>
  <c r="DE70" i="5"/>
  <c r="DE58" i="5"/>
  <c r="DE46" i="5"/>
  <c r="DE34" i="5"/>
  <c r="DE22" i="5"/>
  <c r="DE10" i="5"/>
  <c r="DE489" i="5"/>
  <c r="DE477" i="5"/>
  <c r="DE465" i="5"/>
  <c r="DE453" i="5"/>
  <c r="DE441" i="5"/>
  <c r="DE429" i="5"/>
  <c r="DE417" i="5"/>
  <c r="DE405" i="5"/>
  <c r="DE393" i="5"/>
  <c r="DE381" i="5"/>
  <c r="DE369" i="5"/>
  <c r="DE357" i="5"/>
  <c r="DE345" i="5"/>
  <c r="DE333" i="5"/>
  <c r="DE321" i="5"/>
  <c r="DE309" i="5"/>
  <c r="DE297" i="5"/>
  <c r="DE285" i="5"/>
  <c r="DE273" i="5"/>
  <c r="DE249" i="5"/>
  <c r="DE237" i="5"/>
  <c r="DE225" i="5"/>
  <c r="DE213" i="5"/>
  <c r="DE189" i="5"/>
  <c r="DE177" i="5"/>
  <c r="DE165" i="5"/>
  <c r="DE153" i="5"/>
  <c r="DE141" i="5"/>
  <c r="DE129" i="5"/>
  <c r="DE117" i="5"/>
  <c r="DE105" i="5"/>
  <c r="DE81" i="5"/>
  <c r="DE69" i="5"/>
  <c r="DE57" i="5"/>
  <c r="DE45" i="5"/>
  <c r="DE33" i="5"/>
  <c r="DE21" i="5"/>
  <c r="DE9" i="5"/>
  <c r="DB454" i="5"/>
  <c r="DC442" i="5"/>
  <c r="DB358" i="5"/>
  <c r="DB346" i="5"/>
  <c r="DB274" i="5"/>
  <c r="DE500" i="5"/>
  <c r="DE488" i="5"/>
  <c r="DE464" i="5"/>
  <c r="DE452" i="5"/>
  <c r="DE440" i="5"/>
  <c r="DE428" i="5"/>
  <c r="DE416" i="5"/>
  <c r="DE404" i="5"/>
  <c r="DE392" i="5"/>
  <c r="DE380" i="5"/>
  <c r="DE368" i="5"/>
  <c r="DE356" i="5"/>
  <c r="DE344" i="5"/>
  <c r="DE332" i="5"/>
  <c r="DE320" i="5"/>
  <c r="DE308" i="5"/>
  <c r="DE296" i="5"/>
  <c r="DE272" i="5"/>
  <c r="DE260" i="5"/>
  <c r="DE248" i="5"/>
  <c r="DE236" i="5"/>
  <c r="DE224" i="5"/>
  <c r="DE212" i="5"/>
  <c r="DE200" i="5"/>
  <c r="DE188" i="5"/>
  <c r="DE176" i="5"/>
  <c r="DE164" i="5"/>
  <c r="DE152" i="5"/>
  <c r="DE128" i="5"/>
  <c r="DE116" i="5"/>
  <c r="DE104" i="5"/>
  <c r="DE92" i="5"/>
  <c r="DE80" i="5"/>
  <c r="DE68" i="5"/>
  <c r="DE56" i="5"/>
  <c r="DE44" i="5"/>
  <c r="DE32" i="5"/>
  <c r="DE20" i="5"/>
  <c r="DE8" i="5"/>
  <c r="DD427" i="5"/>
  <c r="DD139" i="5"/>
  <c r="DD415" i="5"/>
  <c r="DD271" i="5"/>
  <c r="DD127" i="5"/>
  <c r="CP406" i="5"/>
  <c r="DD403" i="5"/>
  <c r="DD259" i="5"/>
  <c r="DD115" i="5"/>
  <c r="DB379" i="5"/>
  <c r="DC175" i="5"/>
  <c r="DD391" i="5"/>
  <c r="DD247" i="5"/>
  <c r="DD103" i="5"/>
  <c r="DD379" i="5"/>
  <c r="DD235" i="5"/>
  <c r="DD367" i="5"/>
  <c r="DD223" i="5"/>
  <c r="DD79" i="5"/>
  <c r="DD499" i="5"/>
  <c r="DD355" i="5"/>
  <c r="DD211" i="5"/>
  <c r="DD67" i="5"/>
  <c r="DD199" i="5"/>
  <c r="DC476" i="5"/>
  <c r="DD284" i="5"/>
  <c r="DB140" i="5"/>
  <c r="DD475" i="5"/>
  <c r="DD331" i="5"/>
  <c r="DD187" i="5"/>
  <c r="DD43" i="5"/>
  <c r="DD463" i="5"/>
  <c r="DD319" i="5"/>
  <c r="DD175" i="5"/>
  <c r="DD31" i="5"/>
  <c r="DB378" i="5"/>
  <c r="DB138" i="5"/>
  <c r="DD451" i="5"/>
  <c r="DD307" i="5"/>
  <c r="DD163" i="5"/>
  <c r="DB13" i="5"/>
  <c r="DD439" i="5"/>
  <c r="DD295" i="5"/>
  <c r="DE7" i="5"/>
  <c r="DD498" i="5"/>
  <c r="DD486" i="5"/>
  <c r="DD474" i="5"/>
  <c r="DD462" i="5"/>
  <c r="DD450" i="5"/>
  <c r="DD438" i="5"/>
  <c r="DD426" i="5"/>
  <c r="DD414" i="5"/>
  <c r="DD402" i="5"/>
  <c r="DD390" i="5"/>
  <c r="DD378" i="5"/>
  <c r="DD366" i="5"/>
  <c r="DD354" i="5"/>
  <c r="DD342" i="5"/>
  <c r="DD318" i="5"/>
  <c r="DD306" i="5"/>
  <c r="DD294" i="5"/>
  <c r="DD282" i="5"/>
  <c r="DD270" i="5"/>
  <c r="DD258" i="5"/>
  <c r="DD246" i="5"/>
  <c r="DD234" i="5"/>
  <c r="DD222" i="5"/>
  <c r="DD210" i="5"/>
  <c r="DD198" i="5"/>
  <c r="DD186" i="5"/>
  <c r="DD174" i="5"/>
  <c r="DD162" i="5"/>
  <c r="DD150" i="5"/>
  <c r="DD138" i="5"/>
  <c r="DD126" i="5"/>
  <c r="DD114" i="5"/>
  <c r="DD102" i="5"/>
  <c r="DD90" i="5"/>
  <c r="DD78" i="5"/>
  <c r="DD66" i="5"/>
  <c r="DD54" i="5"/>
  <c r="DD42" i="5"/>
  <c r="DD497" i="5"/>
  <c r="DD485" i="5"/>
  <c r="DD473" i="5"/>
  <c r="DD461" i="5"/>
  <c r="DD449" i="5"/>
  <c r="DD425" i="5"/>
  <c r="DD413" i="5"/>
  <c r="DD389" i="5"/>
  <c r="DD377" i="5"/>
  <c r="DD365" i="5"/>
  <c r="DD353" i="5"/>
  <c r="DD341" i="5"/>
  <c r="DD329" i="5"/>
  <c r="DD317" i="5"/>
  <c r="DD305" i="5"/>
  <c r="DD293" i="5"/>
  <c r="DD281" i="5"/>
  <c r="DD269" i="5"/>
  <c r="DD257" i="5"/>
  <c r="DD245" i="5"/>
  <c r="DD233" i="5"/>
  <c r="DD221" i="5"/>
  <c r="DD209" i="5"/>
  <c r="DD197" i="5"/>
  <c r="DD185" i="5"/>
  <c r="DD173" i="5"/>
  <c r="DD161" i="5"/>
  <c r="DD149" i="5"/>
  <c r="DD125" i="5"/>
  <c r="DD113" i="5"/>
  <c r="DD101" i="5"/>
  <c r="DD89" i="5"/>
  <c r="DD77" i="5"/>
  <c r="DD65" i="5"/>
  <c r="DD53" i="5"/>
  <c r="DD41" i="5"/>
  <c r="DD29" i="5"/>
  <c r="DD17" i="5"/>
  <c r="DC330" i="5"/>
  <c r="DC30" i="5"/>
  <c r="DD496" i="5"/>
  <c r="DD484" i="5"/>
  <c r="DD472" i="5"/>
  <c r="DD460" i="5"/>
  <c r="DD448" i="5"/>
  <c r="DD436" i="5"/>
  <c r="DD412" i="5"/>
  <c r="DD400" i="5"/>
  <c r="DD388" i="5"/>
  <c r="DD376" i="5"/>
  <c r="DD364" i="5"/>
  <c r="DD352" i="5"/>
  <c r="DD340" i="5"/>
  <c r="DD328" i="5"/>
  <c r="DD316" i="5"/>
  <c r="DD304" i="5"/>
  <c r="DD292" i="5"/>
  <c r="DD280" i="5"/>
  <c r="DD256" i="5"/>
  <c r="DD244" i="5"/>
  <c r="DD232" i="5"/>
  <c r="DD208" i="5"/>
  <c r="DD196" i="5"/>
  <c r="DD184" i="5"/>
  <c r="DD160" i="5"/>
  <c r="DD124" i="5"/>
  <c r="DD112" i="5"/>
  <c r="DD100" i="5"/>
  <c r="DD88" i="5"/>
  <c r="DD76" i="5"/>
  <c r="DD64" i="5"/>
  <c r="DD52" i="5"/>
  <c r="DD28" i="5"/>
  <c r="DD16" i="5"/>
  <c r="DB71" i="5"/>
  <c r="DD495" i="5"/>
  <c r="DD483" i="5"/>
  <c r="DD471" i="5"/>
  <c r="DD459" i="5"/>
  <c r="DD447" i="5"/>
  <c r="DD435" i="5"/>
  <c r="DD423" i="5"/>
  <c r="DD411" i="5"/>
  <c r="DD399" i="5"/>
  <c r="DD387" i="5"/>
  <c r="DD375" i="5"/>
  <c r="DD363" i="5"/>
  <c r="DD339" i="5"/>
  <c r="DD327" i="5"/>
  <c r="DD315" i="5"/>
  <c r="DD303" i="5"/>
  <c r="DD291" i="5"/>
  <c r="DD279" i="5"/>
  <c r="DD267" i="5"/>
  <c r="DD255" i="5"/>
  <c r="DD243" i="5"/>
  <c r="DD219" i="5"/>
  <c r="DD207" i="5"/>
  <c r="DD183" i="5"/>
  <c r="DD171" i="5"/>
  <c r="DD159" i="5"/>
  <c r="DD147" i="5"/>
  <c r="DD135" i="5"/>
  <c r="DD123" i="5"/>
  <c r="DD111" i="5"/>
  <c r="DD99" i="5"/>
  <c r="DD87" i="5"/>
  <c r="DD75" i="5"/>
  <c r="DD63" i="5"/>
  <c r="DD51" i="5"/>
  <c r="DD39" i="5"/>
  <c r="DD27" i="5"/>
  <c r="DD15" i="5"/>
  <c r="DC424" i="5"/>
  <c r="DB172" i="5"/>
  <c r="DC148" i="5"/>
  <c r="DB40" i="5"/>
  <c r="DD494" i="5"/>
  <c r="DD470" i="5"/>
  <c r="DD458" i="5"/>
  <c r="DD446" i="5"/>
  <c r="DD434" i="5"/>
  <c r="DD410" i="5"/>
  <c r="DD398" i="5"/>
  <c r="DD374" i="5"/>
  <c r="DD362" i="5"/>
  <c r="DD350" i="5"/>
  <c r="DD338" i="5"/>
  <c r="DD326" i="5"/>
  <c r="DD314" i="5"/>
  <c r="DD302" i="5"/>
  <c r="DD290" i="5"/>
  <c r="DD278" i="5"/>
  <c r="DD266" i="5"/>
  <c r="DD254" i="5"/>
  <c r="DD242" i="5"/>
  <c r="DD230" i="5"/>
  <c r="DD218" i="5"/>
  <c r="DD206" i="5"/>
  <c r="DD194" i="5"/>
  <c r="DD182" i="5"/>
  <c r="DD170" i="5"/>
  <c r="DD158" i="5"/>
  <c r="DD146" i="5"/>
  <c r="DD134" i="5"/>
  <c r="DD122" i="5"/>
  <c r="DD110" i="5"/>
  <c r="DD98" i="5"/>
  <c r="DD86" i="5"/>
  <c r="DD74" i="5"/>
  <c r="DD62" i="5"/>
  <c r="DD50" i="5"/>
  <c r="DD38" i="5"/>
  <c r="DD26" i="5"/>
  <c r="DD14" i="5"/>
  <c r="DB261" i="5"/>
  <c r="DB201" i="5"/>
  <c r="DB93" i="5"/>
  <c r="DD493" i="5"/>
  <c r="DD469" i="5"/>
  <c r="DD457" i="5"/>
  <c r="DD445" i="5"/>
  <c r="DD433" i="5"/>
  <c r="DD421" i="5"/>
  <c r="DD409" i="5"/>
  <c r="DD397" i="5"/>
  <c r="DD385" i="5"/>
  <c r="DD373" i="5"/>
  <c r="DD349" i="5"/>
  <c r="DD337" i="5"/>
  <c r="DD325" i="5"/>
  <c r="DD313" i="5"/>
  <c r="DD301" i="5"/>
  <c r="DD289" i="5"/>
  <c r="DD277" i="5"/>
  <c r="DD265" i="5"/>
  <c r="DD253" i="5"/>
  <c r="DD241" i="5"/>
  <c r="DD229" i="5"/>
  <c r="DD217" i="5"/>
  <c r="DD205" i="5"/>
  <c r="DD193" i="5"/>
  <c r="DD181" i="5"/>
  <c r="DD169" i="5"/>
  <c r="DD157" i="5"/>
  <c r="DD145" i="5"/>
  <c r="DD133" i="5"/>
  <c r="DD121" i="5"/>
  <c r="DD109" i="5"/>
  <c r="DD97" i="5"/>
  <c r="DD85" i="5"/>
  <c r="DD73" i="5"/>
  <c r="DD61" i="5"/>
  <c r="DD49" i="5"/>
  <c r="DD37" i="5"/>
  <c r="DD25" i="5"/>
  <c r="DD13" i="5"/>
  <c r="DB482" i="5"/>
  <c r="DB422" i="5"/>
  <c r="DB386" i="5"/>
  <c r="DD492" i="5"/>
  <c r="DD480" i="5"/>
  <c r="DD468" i="5"/>
  <c r="DD456" i="5"/>
  <c r="DD444" i="5"/>
  <c r="DD432" i="5"/>
  <c r="DD420" i="5"/>
  <c r="DD408" i="5"/>
  <c r="DD396" i="5"/>
  <c r="DD384" i="5"/>
  <c r="DD372" i="5"/>
  <c r="DD360" i="5"/>
  <c r="DD348" i="5"/>
  <c r="DD336" i="5"/>
  <c r="DD324" i="5"/>
  <c r="DD312" i="5"/>
  <c r="DD300" i="5"/>
  <c r="DD288" i="5"/>
  <c r="DD276" i="5"/>
  <c r="DD264" i="5"/>
  <c r="DD252" i="5"/>
  <c r="DD240" i="5"/>
  <c r="DD228" i="5"/>
  <c r="DD216" i="5"/>
  <c r="DD204" i="5"/>
  <c r="DD192" i="5"/>
  <c r="DD180" i="5"/>
  <c r="DD168" i="5"/>
  <c r="DD156" i="5"/>
  <c r="DD144" i="5"/>
  <c r="DD132" i="5"/>
  <c r="DD120" i="5"/>
  <c r="DD108" i="5"/>
  <c r="DD96" i="5"/>
  <c r="DD84" i="5"/>
  <c r="DD72" i="5"/>
  <c r="DD60" i="5"/>
  <c r="DD48" i="5"/>
  <c r="DD36" i="5"/>
  <c r="DD24" i="5"/>
  <c r="DD12" i="5"/>
  <c r="DB487" i="5"/>
  <c r="DB343" i="5"/>
  <c r="DC283" i="5"/>
  <c r="DB151" i="5"/>
  <c r="DB91" i="5"/>
  <c r="DB55" i="5"/>
  <c r="DD491" i="5"/>
  <c r="DD467" i="5"/>
  <c r="DD455" i="5"/>
  <c r="DD431" i="5"/>
  <c r="DD395" i="5"/>
  <c r="DD383" i="5"/>
  <c r="DD359" i="5"/>
  <c r="DD347" i="5"/>
  <c r="DD335" i="5"/>
  <c r="DD311" i="5"/>
  <c r="DD275" i="5"/>
  <c r="DD251" i="5"/>
  <c r="DD239" i="5"/>
  <c r="DD227" i="5"/>
  <c r="DD215" i="5"/>
  <c r="DD203" i="5"/>
  <c r="DD191" i="5"/>
  <c r="DD179" i="5"/>
  <c r="DD131" i="5"/>
  <c r="DD119" i="5"/>
  <c r="DD107" i="5"/>
  <c r="DD95" i="5"/>
  <c r="DD83" i="5"/>
  <c r="DD71" i="5"/>
  <c r="DD59" i="5"/>
  <c r="DD47" i="5"/>
  <c r="DD35" i="5"/>
  <c r="DD23" i="5"/>
  <c r="DD478" i="5"/>
  <c r="DD466" i="5"/>
  <c r="DD454" i="5"/>
  <c r="DD442" i="5"/>
  <c r="DD430" i="5"/>
  <c r="DD418" i="5"/>
  <c r="DD406" i="5"/>
  <c r="DD394" i="5"/>
  <c r="DD382" i="5"/>
  <c r="DD370" i="5"/>
  <c r="DD358" i="5"/>
  <c r="DD346" i="5"/>
  <c r="DD334" i="5"/>
  <c r="DD322" i="5"/>
  <c r="DD310" i="5"/>
  <c r="DD298" i="5"/>
  <c r="DD286" i="5"/>
  <c r="DD274" i="5"/>
  <c r="DD262" i="5"/>
  <c r="DD250" i="5"/>
  <c r="DD238" i="5"/>
  <c r="DD226" i="5"/>
  <c r="DD214" i="5"/>
  <c r="DD202" i="5"/>
  <c r="DD190" i="5"/>
  <c r="DD178" i="5"/>
  <c r="DD166" i="5"/>
  <c r="DD154" i="5"/>
  <c r="DD142" i="5"/>
  <c r="DD130" i="5"/>
  <c r="DD118" i="5"/>
  <c r="DD106" i="5"/>
  <c r="DD94" i="5"/>
  <c r="DD82" i="5"/>
  <c r="DD70" i="5"/>
  <c r="DD58" i="5"/>
  <c r="DD46" i="5"/>
  <c r="DD34" i="5"/>
  <c r="DD22" i="5"/>
  <c r="DD10" i="5"/>
  <c r="DB437" i="5"/>
  <c r="DB401" i="5"/>
  <c r="DB137" i="5"/>
  <c r="DD489" i="5"/>
  <c r="DD477" i="5"/>
  <c r="DD465" i="5"/>
  <c r="DD453" i="5"/>
  <c r="DD441" i="5"/>
  <c r="DD429" i="5"/>
  <c r="DD417" i="5"/>
  <c r="DD393" i="5"/>
  <c r="DD381" i="5"/>
  <c r="DD369" i="5"/>
  <c r="DD357" i="5"/>
  <c r="DD345" i="5"/>
  <c r="DD333" i="5"/>
  <c r="DD321" i="5"/>
  <c r="DD309" i="5"/>
  <c r="DD297" i="5"/>
  <c r="DD285" i="5"/>
  <c r="DD273" i="5"/>
  <c r="DD261" i="5"/>
  <c r="DD249" i="5"/>
  <c r="DD237" i="5"/>
  <c r="DD225" i="5"/>
  <c r="DD213" i="5"/>
  <c r="DD201" i="5"/>
  <c r="DD189" i="5"/>
  <c r="DD177" i="5"/>
  <c r="DD165" i="5"/>
  <c r="DD153" i="5"/>
  <c r="DD141" i="5"/>
  <c r="DD129" i="5"/>
  <c r="DD117" i="5"/>
  <c r="DD105" i="5"/>
  <c r="DD93" i="5"/>
  <c r="DD81" i="5"/>
  <c r="DD69" i="5"/>
  <c r="DD57" i="5"/>
  <c r="DD45" i="5"/>
  <c r="DD33" i="5"/>
  <c r="DD21" i="5"/>
  <c r="DD9" i="5"/>
  <c r="DB490" i="5"/>
  <c r="DD500" i="5"/>
  <c r="DD488" i="5"/>
  <c r="DD476" i="5"/>
  <c r="DD464" i="5"/>
  <c r="DD452" i="5"/>
  <c r="DD440" i="5"/>
  <c r="DD428" i="5"/>
  <c r="DD416" i="5"/>
  <c r="DD404" i="5"/>
  <c r="DD392" i="5"/>
  <c r="DD380" i="5"/>
  <c r="DD368" i="5"/>
  <c r="DD356" i="5"/>
  <c r="DD344" i="5"/>
  <c r="DD332" i="5"/>
  <c r="DD320" i="5"/>
  <c r="DD308" i="5"/>
  <c r="DD296" i="5"/>
  <c r="DD272" i="5"/>
  <c r="DD260" i="5"/>
  <c r="DD248" i="5"/>
  <c r="DD236" i="5"/>
  <c r="DD224" i="5"/>
  <c r="DD212" i="5"/>
  <c r="DD200" i="5"/>
  <c r="DD188" i="5"/>
  <c r="DD176" i="5"/>
  <c r="DD164" i="5"/>
  <c r="DD152" i="5"/>
  <c r="DD140" i="5"/>
  <c r="DD128" i="5"/>
  <c r="DD116" i="5"/>
  <c r="DD104" i="5"/>
  <c r="DD92" i="5"/>
  <c r="DD68" i="5"/>
  <c r="DD44" i="5"/>
  <c r="DD20" i="5"/>
  <c r="DD8" i="5"/>
  <c r="DB19" i="5"/>
  <c r="CS396" i="5"/>
  <c r="DC268" i="5"/>
  <c r="DB220" i="5"/>
  <c r="DB136" i="5"/>
  <c r="DC427" i="5"/>
  <c r="DC139" i="5"/>
  <c r="DB405" i="5"/>
  <c r="DC415" i="5"/>
  <c r="DC271" i="5"/>
  <c r="DC127" i="5"/>
  <c r="DB18" i="5"/>
  <c r="CO310" i="5"/>
  <c r="DC403" i="5"/>
  <c r="DC259" i="5"/>
  <c r="DC115" i="5"/>
  <c r="CU279" i="5"/>
  <c r="DC391" i="5"/>
  <c r="DC247" i="5"/>
  <c r="DC103" i="5"/>
  <c r="DC379" i="5"/>
  <c r="DC235" i="5"/>
  <c r="DC91" i="5"/>
  <c r="DC367" i="5"/>
  <c r="DC223" i="5"/>
  <c r="DC79" i="5"/>
  <c r="DC499" i="5"/>
  <c r="DC355" i="5"/>
  <c r="DC211" i="5"/>
  <c r="DC67" i="5"/>
  <c r="DB351" i="5"/>
  <c r="DB231" i="5"/>
  <c r="DB195" i="5"/>
  <c r="DC487" i="5"/>
  <c r="DC343" i="5"/>
  <c r="DC199" i="5"/>
  <c r="DC55" i="5"/>
  <c r="DC475" i="5"/>
  <c r="DC331" i="5"/>
  <c r="DC187" i="5"/>
  <c r="DC43" i="5"/>
  <c r="DB361" i="5"/>
  <c r="DC463" i="5"/>
  <c r="DC319" i="5"/>
  <c r="DC31" i="5"/>
  <c r="DC451" i="5"/>
  <c r="DC307" i="5"/>
  <c r="DC19" i="5"/>
  <c r="DB407" i="5"/>
  <c r="DB323" i="5"/>
  <c r="DB287" i="5"/>
  <c r="DC143" i="5"/>
  <c r="DC439" i="5"/>
  <c r="DC295" i="5"/>
  <c r="DC151" i="5"/>
  <c r="DD7" i="5"/>
  <c r="DB284" i="5"/>
  <c r="DB80" i="5"/>
  <c r="DB56" i="5"/>
  <c r="DB32" i="5"/>
  <c r="DC498" i="5"/>
  <c r="DC486" i="5"/>
  <c r="DC474" i="5"/>
  <c r="DC462" i="5"/>
  <c r="DC450" i="5"/>
  <c r="DC438" i="5"/>
  <c r="DC426" i="5"/>
  <c r="DC414" i="5"/>
  <c r="DC402" i="5"/>
  <c r="DC390" i="5"/>
  <c r="DC378" i="5"/>
  <c r="DC354" i="5"/>
  <c r="DC342" i="5"/>
  <c r="DC318" i="5"/>
  <c r="DC294" i="5"/>
  <c r="DC282" i="5"/>
  <c r="DC270" i="5"/>
  <c r="DC258" i="5"/>
  <c r="DC246" i="5"/>
  <c r="DC222" i="5"/>
  <c r="DC210" i="5"/>
  <c r="DC198" i="5"/>
  <c r="DC162" i="5"/>
  <c r="DC150" i="5"/>
  <c r="DC138" i="5"/>
  <c r="DC126" i="5"/>
  <c r="DC114" i="5"/>
  <c r="DC102" i="5"/>
  <c r="DC90" i="5"/>
  <c r="DC66" i="5"/>
  <c r="DC54" i="5"/>
  <c r="DC42" i="5"/>
  <c r="DC18" i="5"/>
  <c r="DC497" i="5"/>
  <c r="DC485" i="5"/>
  <c r="DC473" i="5"/>
  <c r="DC461" i="5"/>
  <c r="DC449" i="5"/>
  <c r="DC437" i="5"/>
  <c r="DC425" i="5"/>
  <c r="DC413" i="5"/>
  <c r="DC401" i="5"/>
  <c r="DC389" i="5"/>
  <c r="DC377" i="5"/>
  <c r="DC365" i="5"/>
  <c r="DC353" i="5"/>
  <c r="DC341" i="5"/>
  <c r="DC329" i="5"/>
  <c r="DC317" i="5"/>
  <c r="DC305" i="5"/>
  <c r="DC293" i="5"/>
  <c r="DC281" i="5"/>
  <c r="DC269" i="5"/>
  <c r="DC257" i="5"/>
  <c r="DC245" i="5"/>
  <c r="DC233" i="5"/>
  <c r="DC221" i="5"/>
  <c r="DC209" i="5"/>
  <c r="DC197" i="5"/>
  <c r="DC185" i="5"/>
  <c r="DC173" i="5"/>
  <c r="DC161" i="5"/>
  <c r="DC149" i="5"/>
  <c r="DC137" i="5"/>
  <c r="DC125" i="5"/>
  <c r="DC113" i="5"/>
  <c r="DC101" i="5"/>
  <c r="DC89" i="5"/>
  <c r="DC77" i="5"/>
  <c r="DC65" i="5"/>
  <c r="DC53" i="5"/>
  <c r="DC41" i="5"/>
  <c r="DC29" i="5"/>
  <c r="DC17" i="5"/>
  <c r="DB11" i="5"/>
  <c r="DB481" i="5"/>
  <c r="DB366" i="5"/>
  <c r="DC496" i="5"/>
  <c r="DC484" i="5"/>
  <c r="DC460" i="5"/>
  <c r="DC448" i="5"/>
  <c r="DC436" i="5"/>
  <c r="DC412" i="5"/>
  <c r="DC400" i="5"/>
  <c r="DC388" i="5"/>
  <c r="DC376" i="5"/>
  <c r="DC364" i="5"/>
  <c r="DC340" i="5"/>
  <c r="DC328" i="5"/>
  <c r="DC316" i="5"/>
  <c r="DC304" i="5"/>
  <c r="DC292" i="5"/>
  <c r="DC280" i="5"/>
  <c r="DC256" i="5"/>
  <c r="DC244" i="5"/>
  <c r="DC232" i="5"/>
  <c r="DC220" i="5"/>
  <c r="DC208" i="5"/>
  <c r="DC196" i="5"/>
  <c r="DC184" i="5"/>
  <c r="DC172" i="5"/>
  <c r="DC136" i="5"/>
  <c r="DC124" i="5"/>
  <c r="DC112" i="5"/>
  <c r="DC100" i="5"/>
  <c r="DC76" i="5"/>
  <c r="DC64" i="5"/>
  <c r="DC52" i="5"/>
  <c r="DC40" i="5"/>
  <c r="DC28" i="5"/>
  <c r="DC16" i="5"/>
  <c r="DB479" i="5"/>
  <c r="DB443" i="5"/>
  <c r="DB419" i="5"/>
  <c r="DB371" i="5"/>
  <c r="DB299" i="5"/>
  <c r="DB263" i="5"/>
  <c r="DB167" i="5"/>
  <c r="DB155" i="5"/>
  <c r="DC495" i="5"/>
  <c r="DC483" i="5"/>
  <c r="DC471" i="5"/>
  <c r="DC459" i="5"/>
  <c r="DC447" i="5"/>
  <c r="DC435" i="5"/>
  <c r="DC423" i="5"/>
  <c r="DC411" i="5"/>
  <c r="DC399" i="5"/>
  <c r="DC387" i="5"/>
  <c r="DC375" i="5"/>
  <c r="DC363" i="5"/>
  <c r="DC351" i="5"/>
  <c r="DC339" i="5"/>
  <c r="DC327" i="5"/>
  <c r="DC315" i="5"/>
  <c r="DC303" i="5"/>
  <c r="DC291" i="5"/>
  <c r="DC279" i="5"/>
  <c r="DC267" i="5"/>
  <c r="DC255" i="5"/>
  <c r="DC243" i="5"/>
  <c r="DC231" i="5"/>
  <c r="DC219" i="5"/>
  <c r="DC207" i="5"/>
  <c r="DC195" i="5"/>
  <c r="DC183" i="5"/>
  <c r="DC171" i="5"/>
  <c r="DC159" i="5"/>
  <c r="DC147" i="5"/>
  <c r="DC135" i="5"/>
  <c r="DC123" i="5"/>
  <c r="DC111" i="5"/>
  <c r="DC99" i="5"/>
  <c r="DC87" i="5"/>
  <c r="DC75" i="5"/>
  <c r="DC63" i="5"/>
  <c r="DC51" i="5"/>
  <c r="DC39" i="5"/>
  <c r="DC27" i="5"/>
  <c r="DC15" i="5"/>
  <c r="DB472" i="5"/>
  <c r="DB424" i="5"/>
  <c r="DB352" i="5"/>
  <c r="DB268" i="5"/>
  <c r="DB160" i="5"/>
  <c r="DB148" i="5"/>
  <c r="CO144" i="5"/>
  <c r="DB88" i="5"/>
  <c r="DC494" i="5"/>
  <c r="DC482" i="5"/>
  <c r="DC470" i="5"/>
  <c r="DC458" i="5"/>
  <c r="DC446" i="5"/>
  <c r="DC434" i="5"/>
  <c r="DC422" i="5"/>
  <c r="DC410" i="5"/>
  <c r="DC386" i="5"/>
  <c r="DC374" i="5"/>
  <c r="DC362" i="5"/>
  <c r="DC350" i="5"/>
  <c r="DC338" i="5"/>
  <c r="DC326" i="5"/>
  <c r="DC314" i="5"/>
  <c r="DC302" i="5"/>
  <c r="DC290" i="5"/>
  <c r="DC278" i="5"/>
  <c r="DC266" i="5"/>
  <c r="DC254" i="5"/>
  <c r="DC242" i="5"/>
  <c r="DC230" i="5"/>
  <c r="DC218" i="5"/>
  <c r="DC194" i="5"/>
  <c r="DC182" i="5"/>
  <c r="DC170" i="5"/>
  <c r="DC158" i="5"/>
  <c r="DC146" i="5"/>
  <c r="DC122" i="5"/>
  <c r="DC110" i="5"/>
  <c r="DC98" i="5"/>
  <c r="DC86" i="5"/>
  <c r="DC74" i="5"/>
  <c r="DC62" i="5"/>
  <c r="DC50" i="5"/>
  <c r="DC38" i="5"/>
  <c r="DC26" i="5"/>
  <c r="DC14" i="5"/>
  <c r="DC493" i="5"/>
  <c r="DC481" i="5"/>
  <c r="DC469" i="5"/>
  <c r="DC457" i="5"/>
  <c r="DC445" i="5"/>
  <c r="DC433" i="5"/>
  <c r="DC421" i="5"/>
  <c r="DC409" i="5"/>
  <c r="DC397" i="5"/>
  <c r="DC385" i="5"/>
  <c r="DC373" i="5"/>
  <c r="DC361" i="5"/>
  <c r="DC349" i="5"/>
  <c r="DC337" i="5"/>
  <c r="DC325" i="5"/>
  <c r="DC313" i="5"/>
  <c r="DC289" i="5"/>
  <c r="DC277" i="5"/>
  <c r="DC265" i="5"/>
  <c r="DC253" i="5"/>
  <c r="DC241" i="5"/>
  <c r="DC229" i="5"/>
  <c r="DC217" i="5"/>
  <c r="DC205" i="5"/>
  <c r="DC193" i="5"/>
  <c r="DC181" i="5"/>
  <c r="DC169" i="5"/>
  <c r="DC157" i="5"/>
  <c r="DC145" i="5"/>
  <c r="DC133" i="5"/>
  <c r="DC121" i="5"/>
  <c r="DC109" i="5"/>
  <c r="DC97" i="5"/>
  <c r="DC73" i="5"/>
  <c r="DC49" i="5"/>
  <c r="DC37" i="5"/>
  <c r="DC13" i="5"/>
  <c r="DC492" i="5"/>
  <c r="DC480" i="5"/>
  <c r="DC468" i="5"/>
  <c r="DC456" i="5"/>
  <c r="DC444" i="5"/>
  <c r="DC432" i="5"/>
  <c r="DC420" i="5"/>
  <c r="DC408" i="5"/>
  <c r="DC396" i="5"/>
  <c r="DC384" i="5"/>
  <c r="DC372" i="5"/>
  <c r="DC360" i="5"/>
  <c r="DC348" i="5"/>
  <c r="DC336" i="5"/>
  <c r="DC324" i="5"/>
  <c r="DC312" i="5"/>
  <c r="DC300" i="5"/>
  <c r="DC288" i="5"/>
  <c r="DC276" i="5"/>
  <c r="DC264" i="5"/>
  <c r="DC252" i="5"/>
  <c r="DC228" i="5"/>
  <c r="DC216" i="5"/>
  <c r="DC192" i="5"/>
  <c r="DC180" i="5"/>
  <c r="DC168" i="5"/>
  <c r="DC156" i="5"/>
  <c r="DC132" i="5"/>
  <c r="DC108" i="5"/>
  <c r="DC96" i="5"/>
  <c r="DC84" i="5"/>
  <c r="DC60" i="5"/>
  <c r="DC36" i="5"/>
  <c r="DC24" i="5"/>
  <c r="DB283" i="5"/>
  <c r="DB175" i="5"/>
  <c r="DB163" i="5"/>
  <c r="DC479" i="5"/>
  <c r="DC455" i="5"/>
  <c r="DC443" i="5"/>
  <c r="DC419" i="5"/>
  <c r="DC407" i="5"/>
  <c r="DC395" i="5"/>
  <c r="DC383" i="5"/>
  <c r="DC371" i="5"/>
  <c r="DC359" i="5"/>
  <c r="DC347" i="5"/>
  <c r="DC335" i="5"/>
  <c r="DC323" i="5"/>
  <c r="DC311" i="5"/>
  <c r="DC299" i="5"/>
  <c r="DC287" i="5"/>
  <c r="DC275" i="5"/>
  <c r="DC263" i="5"/>
  <c r="DC251" i="5"/>
  <c r="DC239" i="5"/>
  <c r="DC227" i="5"/>
  <c r="DC215" i="5"/>
  <c r="DC203" i="5"/>
  <c r="DC191" i="5"/>
  <c r="DC179" i="5"/>
  <c r="DC167" i="5"/>
  <c r="DC155" i="5"/>
  <c r="DC131" i="5"/>
  <c r="DC119" i="5"/>
  <c r="DC107" i="5"/>
  <c r="DC95" i="5"/>
  <c r="DC83" i="5"/>
  <c r="DC71" i="5"/>
  <c r="DC47" i="5"/>
  <c r="DC35" i="5"/>
  <c r="DC23" i="5"/>
  <c r="DC11" i="5"/>
  <c r="DB204" i="5"/>
  <c r="DB72" i="5"/>
  <c r="DB48" i="5"/>
  <c r="DC490" i="5"/>
  <c r="DC478" i="5"/>
  <c r="DC466" i="5"/>
  <c r="DC454" i="5"/>
  <c r="DC430" i="5"/>
  <c r="DC418" i="5"/>
  <c r="DC406" i="5"/>
  <c r="DC394" i="5"/>
  <c r="DC382" i="5"/>
  <c r="DC370" i="5"/>
  <c r="DC358" i="5"/>
  <c r="DC346" i="5"/>
  <c r="DC334" i="5"/>
  <c r="DC322" i="5"/>
  <c r="DC310" i="5"/>
  <c r="DC298" i="5"/>
  <c r="DC286" i="5"/>
  <c r="DC274" i="5"/>
  <c r="DC262" i="5"/>
  <c r="DC250" i="5"/>
  <c r="DC238" i="5"/>
  <c r="DC226" i="5"/>
  <c r="DC214" i="5"/>
  <c r="DC202" i="5"/>
  <c r="DC190" i="5"/>
  <c r="DC166" i="5"/>
  <c r="DC154" i="5"/>
  <c r="DC142" i="5"/>
  <c r="DC130" i="5"/>
  <c r="DC118" i="5"/>
  <c r="DC106" i="5"/>
  <c r="DC82" i="5"/>
  <c r="DC70" i="5"/>
  <c r="DC58" i="5"/>
  <c r="DC22" i="5"/>
  <c r="DC10" i="5"/>
  <c r="DC489" i="5"/>
  <c r="DC477" i="5"/>
  <c r="DC465" i="5"/>
  <c r="DC453" i="5"/>
  <c r="DC441" i="5"/>
  <c r="DC429" i="5"/>
  <c r="DC417" i="5"/>
  <c r="DC405" i="5"/>
  <c r="DC393" i="5"/>
  <c r="DC381" i="5"/>
  <c r="DC357" i="5"/>
  <c r="DC345" i="5"/>
  <c r="DC333" i="5"/>
  <c r="DC321" i="5"/>
  <c r="DC309" i="5"/>
  <c r="DC297" i="5"/>
  <c r="DC285" i="5"/>
  <c r="DC273" i="5"/>
  <c r="DC261" i="5"/>
  <c r="DC249" i="5"/>
  <c r="DC237" i="5"/>
  <c r="DC225" i="5"/>
  <c r="DC213" i="5"/>
  <c r="DC201" i="5"/>
  <c r="DC177" i="5"/>
  <c r="DC165" i="5"/>
  <c r="DC153" i="5"/>
  <c r="DC141" i="5"/>
  <c r="DC129" i="5"/>
  <c r="DC117" i="5"/>
  <c r="DC105" i="5"/>
  <c r="DC93" i="5"/>
  <c r="DC81" i="5"/>
  <c r="DC57" i="5"/>
  <c r="DC45" i="5"/>
  <c r="DC33" i="5"/>
  <c r="DC21" i="5"/>
  <c r="DC9" i="5"/>
  <c r="DB442" i="5"/>
  <c r="CW210" i="5"/>
  <c r="DC488" i="5"/>
  <c r="DC464" i="5"/>
  <c r="DC440" i="5"/>
  <c r="DC416" i="5"/>
  <c r="DC404" i="5"/>
  <c r="DC392" i="5"/>
  <c r="DC356" i="5"/>
  <c r="DC332" i="5"/>
  <c r="DC308" i="5"/>
  <c r="DC296" i="5"/>
  <c r="DC284" i="5"/>
  <c r="DC272" i="5"/>
  <c r="DC260" i="5"/>
  <c r="DC248" i="5"/>
  <c r="DC236" i="5"/>
  <c r="DC224" i="5"/>
  <c r="DC212" i="5"/>
  <c r="DC188" i="5"/>
  <c r="DC176" i="5"/>
  <c r="DC152" i="5"/>
  <c r="DC140" i="5"/>
  <c r="DC128" i="5"/>
  <c r="DC104" i="5"/>
  <c r="DC92" i="5"/>
  <c r="DC80" i="5"/>
  <c r="DC56" i="5"/>
  <c r="DC32" i="5"/>
  <c r="DC20" i="5"/>
  <c r="DB452" i="5"/>
  <c r="DB380" i="5"/>
  <c r="DB320" i="5"/>
  <c r="DB200" i="5"/>
  <c r="CO290" i="5"/>
  <c r="DB234" i="5"/>
  <c r="DB78" i="5"/>
  <c r="DB30" i="5"/>
  <c r="DB369" i="5"/>
  <c r="DB189" i="5"/>
  <c r="DB69" i="5"/>
  <c r="DB398" i="5"/>
  <c r="DB206" i="5"/>
  <c r="DB134" i="5"/>
  <c r="CP118" i="5"/>
  <c r="DB178" i="5"/>
  <c r="DB94" i="5"/>
  <c r="DB46" i="5"/>
  <c r="DB34" i="5"/>
  <c r="DC7" i="5"/>
  <c r="DB271" i="5"/>
  <c r="DB259" i="5"/>
  <c r="DB391" i="5"/>
  <c r="DB247" i="5"/>
  <c r="DB240" i="5"/>
  <c r="DB144" i="5"/>
  <c r="DB120" i="5"/>
  <c r="DB235" i="5"/>
  <c r="DB367" i="5"/>
  <c r="DB223" i="5"/>
  <c r="DB499" i="5"/>
  <c r="DB355" i="5"/>
  <c r="DB67" i="5"/>
  <c r="DB199" i="5"/>
  <c r="DB428" i="5"/>
  <c r="DB368" i="5"/>
  <c r="DB344" i="5"/>
  <c r="DB164" i="5"/>
  <c r="DB116" i="5"/>
  <c r="DB68" i="5"/>
  <c r="DB44" i="5"/>
  <c r="DB475" i="5"/>
  <c r="DB476" i="5"/>
  <c r="DB301" i="5"/>
  <c r="DB85" i="5"/>
  <c r="DB61" i="5"/>
  <c r="DB25" i="5"/>
  <c r="DB463" i="5"/>
  <c r="DB12" i="5"/>
  <c r="DB500" i="5"/>
  <c r="DB330" i="5"/>
  <c r="DB306" i="5"/>
  <c r="DB186" i="5"/>
  <c r="DB174" i="5"/>
  <c r="DB307" i="5"/>
  <c r="DB8" i="5"/>
  <c r="DB491" i="5"/>
  <c r="DB467" i="5"/>
  <c r="DB431" i="5"/>
  <c r="CT199" i="5"/>
  <c r="CY151" i="5"/>
  <c r="DB143" i="5"/>
  <c r="DB59" i="5"/>
  <c r="DB439" i="5"/>
  <c r="DB7" i="5"/>
  <c r="DB498" i="5"/>
  <c r="DB486" i="5"/>
  <c r="DB474" i="5"/>
  <c r="DB462" i="5"/>
  <c r="DB450" i="5"/>
  <c r="DB438" i="5"/>
  <c r="DB426" i="5"/>
  <c r="DB414" i="5"/>
  <c r="DB402" i="5"/>
  <c r="DB390" i="5"/>
  <c r="DB354" i="5"/>
  <c r="DB342" i="5"/>
  <c r="DB318" i="5"/>
  <c r="DB294" i="5"/>
  <c r="DB282" i="5"/>
  <c r="DB270" i="5"/>
  <c r="DB258" i="5"/>
  <c r="DB246" i="5"/>
  <c r="DB222" i="5"/>
  <c r="DB210" i="5"/>
  <c r="DB198" i="5"/>
  <c r="DB162" i="5"/>
  <c r="DB150" i="5"/>
  <c r="DB126" i="5"/>
  <c r="DB114" i="5"/>
  <c r="DB90" i="5"/>
  <c r="DB54" i="5"/>
  <c r="DB42" i="5"/>
  <c r="DB281" i="5"/>
  <c r="DB245" i="5"/>
  <c r="DB221" i="5"/>
  <c r="DB185" i="5"/>
  <c r="DB173" i="5"/>
  <c r="DB149" i="5"/>
  <c r="DB89" i="5"/>
  <c r="DB53" i="5"/>
  <c r="DB41" i="5"/>
  <c r="DB29" i="5"/>
  <c r="DB17" i="5"/>
  <c r="DB496" i="5"/>
  <c r="DB484" i="5"/>
  <c r="DB460" i="5"/>
  <c r="DB448" i="5"/>
  <c r="DB436" i="5"/>
  <c r="DB412" i="5"/>
  <c r="DB364" i="5"/>
  <c r="DB340" i="5"/>
  <c r="DB316" i="5"/>
  <c r="DB292" i="5"/>
  <c r="DB244" i="5"/>
  <c r="DB184" i="5"/>
  <c r="DB100" i="5"/>
  <c r="DB76" i="5"/>
  <c r="DB52" i="5"/>
  <c r="DB495" i="5"/>
  <c r="DB483" i="5"/>
  <c r="DB471" i="5"/>
  <c r="DB459" i="5"/>
  <c r="DB447" i="5"/>
  <c r="DB435" i="5"/>
  <c r="DB423" i="5"/>
  <c r="DB315" i="5"/>
  <c r="DB267" i="5"/>
  <c r="DB255" i="5"/>
  <c r="DB243" i="5"/>
  <c r="DB219" i="5"/>
  <c r="DB159" i="5"/>
  <c r="DB135" i="5"/>
  <c r="DB123" i="5"/>
  <c r="DB111" i="5"/>
  <c r="DB99" i="5"/>
  <c r="DB87" i="5"/>
  <c r="DB75" i="5"/>
  <c r="DB63" i="5"/>
  <c r="DB39" i="5"/>
  <c r="DB15" i="5"/>
  <c r="DB314" i="5"/>
  <c r="DB302" i="5"/>
  <c r="DB290" i="5"/>
  <c r="DB266" i="5"/>
  <c r="DB242" i="5"/>
  <c r="DB218" i="5"/>
  <c r="DB122" i="5"/>
  <c r="DB14" i="5"/>
  <c r="DB493" i="5"/>
  <c r="DB469" i="5"/>
  <c r="DB457" i="5"/>
  <c r="DB445" i="5"/>
  <c r="DB421" i="5"/>
  <c r="DB397" i="5"/>
  <c r="DB385" i="5"/>
  <c r="DB373" i="5"/>
  <c r="DB337" i="5"/>
  <c r="DB325" i="5"/>
  <c r="DB253" i="5"/>
  <c r="DB229" i="5"/>
  <c r="DB217" i="5"/>
  <c r="DB205" i="5"/>
  <c r="DB181" i="5"/>
  <c r="DB169" i="5"/>
  <c r="DB73" i="5"/>
  <c r="DB49" i="5"/>
  <c r="DB492" i="5"/>
  <c r="DB480" i="5"/>
  <c r="DB468" i="5"/>
  <c r="DB432" i="5"/>
  <c r="DB408" i="5"/>
  <c r="DB396" i="5"/>
  <c r="DB384" i="5"/>
  <c r="DB372" i="5"/>
  <c r="DB360" i="5"/>
  <c r="DB348" i="5"/>
  <c r="DB336" i="5"/>
  <c r="DB324" i="5"/>
  <c r="DB288" i="5"/>
  <c r="DB276" i="5"/>
  <c r="DB264" i="5"/>
  <c r="DB252" i="5"/>
  <c r="DB216" i="5"/>
  <c r="DB192" i="5"/>
  <c r="DB132" i="5"/>
  <c r="DB108" i="5"/>
  <c r="DB311" i="5"/>
  <c r="DB275" i="5"/>
  <c r="DB239" i="5"/>
  <c r="DB227" i="5"/>
  <c r="DB215" i="5"/>
  <c r="DB47" i="5"/>
  <c r="DB35" i="5"/>
  <c r="CT224" i="5"/>
  <c r="DB478" i="5"/>
  <c r="DB466" i="5"/>
  <c r="DB430" i="5"/>
  <c r="DB418" i="5"/>
  <c r="DB406" i="5"/>
  <c r="DB394" i="5"/>
  <c r="DB382" i="5"/>
  <c r="DB370" i="5"/>
  <c r="DB334" i="5"/>
  <c r="DB322" i="5"/>
  <c r="DB310" i="5"/>
  <c r="DB298" i="5"/>
  <c r="DB286" i="5"/>
  <c r="DB262" i="5"/>
  <c r="DB250" i="5"/>
  <c r="DB238" i="5"/>
  <c r="DB226" i="5"/>
  <c r="DB202" i="5"/>
  <c r="DB190" i="5"/>
  <c r="DB142" i="5"/>
  <c r="DB118" i="5"/>
  <c r="DB82" i="5"/>
  <c r="DB22" i="5"/>
  <c r="DB489" i="5"/>
  <c r="DB477" i="5"/>
  <c r="DB465" i="5"/>
  <c r="DB453" i="5"/>
  <c r="DB429" i="5"/>
  <c r="DB417" i="5"/>
  <c r="DB381" i="5"/>
  <c r="DB357" i="5"/>
  <c r="DB345" i="5"/>
  <c r="DB333" i="5"/>
  <c r="DB321" i="5"/>
  <c r="DB297" i="5"/>
  <c r="DB285" i="5"/>
  <c r="DB273" i="5"/>
  <c r="DB249" i="5"/>
  <c r="DB177" i="5"/>
  <c r="DB165" i="5"/>
  <c r="DB153" i="5"/>
  <c r="DB129" i="5"/>
  <c r="DB117" i="5"/>
  <c r="DB105" i="5"/>
  <c r="DB81" i="5"/>
  <c r="DB57" i="5"/>
  <c r="DB45" i="5"/>
  <c r="DB33" i="5"/>
  <c r="DB21" i="5"/>
  <c r="CW114" i="5"/>
  <c r="DB308" i="5"/>
  <c r="DB296" i="5"/>
  <c r="DB212" i="5"/>
  <c r="DB188" i="5"/>
  <c r="DB152" i="5"/>
  <c r="CR266" i="5"/>
  <c r="CW439" i="5"/>
  <c r="CU303" i="5"/>
  <c r="CP361" i="5"/>
  <c r="CW211" i="5"/>
  <c r="CY278" i="5"/>
  <c r="CO394" i="5"/>
  <c r="CS241" i="5"/>
  <c r="CY463" i="5"/>
  <c r="CX126" i="5"/>
  <c r="CP295" i="5"/>
  <c r="CO79" i="5"/>
  <c r="CO97" i="5"/>
  <c r="CT258" i="5"/>
  <c r="CP42" i="5"/>
  <c r="CP86" i="5"/>
  <c r="CV247" i="5"/>
  <c r="CO239" i="5"/>
  <c r="CO95" i="5"/>
  <c r="CO336" i="5"/>
  <c r="CU24" i="5"/>
  <c r="CO268" i="5"/>
  <c r="CV40" i="5"/>
  <c r="CO28" i="5"/>
  <c r="CT13" i="5"/>
  <c r="CX214" i="5"/>
  <c r="CY282" i="5"/>
  <c r="CX90" i="5"/>
  <c r="CP364" i="5"/>
  <c r="CQ410" i="5"/>
  <c r="CP238" i="5"/>
  <c r="CX166" i="5"/>
  <c r="CT124" i="5"/>
  <c r="CO84" i="5"/>
  <c r="CY162" i="5"/>
  <c r="CP14" i="5"/>
  <c r="CS405" i="5"/>
  <c r="CR136" i="5"/>
  <c r="CP377" i="5"/>
  <c r="CO185" i="5"/>
  <c r="CY160" i="5"/>
  <c r="CP38" i="5"/>
  <c r="CW9" i="5"/>
  <c r="CP478" i="5"/>
  <c r="CZ316" i="5"/>
  <c r="CY244" i="5"/>
  <c r="CP242" i="5"/>
  <c r="CZ187" i="5"/>
  <c r="CP287" i="5"/>
  <c r="CO113" i="5"/>
  <c r="CO143" i="5"/>
  <c r="CO134" i="5"/>
  <c r="CO10" i="5"/>
  <c r="CS409" i="5"/>
  <c r="CO47" i="5"/>
  <c r="CP254" i="5"/>
  <c r="CQ271" i="5"/>
  <c r="CO384" i="5"/>
  <c r="CW418" i="5"/>
  <c r="CX248" i="5"/>
  <c r="CO205" i="5"/>
  <c r="CP133" i="5"/>
  <c r="CO273" i="5"/>
  <c r="CU454" i="5"/>
  <c r="CP109" i="5"/>
  <c r="CO424" i="5"/>
  <c r="CO196" i="5"/>
  <c r="CO112" i="5"/>
  <c r="CY34" i="5"/>
  <c r="CO218" i="5"/>
  <c r="CV432" i="5"/>
  <c r="CS373" i="5"/>
  <c r="CT52" i="5"/>
  <c r="CO385" i="5"/>
  <c r="CP289" i="5"/>
  <c r="CP157" i="5"/>
  <c r="CO356" i="5"/>
  <c r="CP73" i="5"/>
  <c r="CY403" i="5"/>
  <c r="CP322" i="5"/>
  <c r="CW298" i="5"/>
  <c r="CP367" i="5"/>
  <c r="CP397" i="5"/>
  <c r="CP349" i="5"/>
  <c r="CU318" i="5"/>
  <c r="CY30" i="5"/>
  <c r="CP60" i="5"/>
  <c r="CP18" i="5"/>
  <c r="CS277" i="5"/>
  <c r="CP431" i="5"/>
  <c r="CP371" i="5"/>
  <c r="CT379" i="5"/>
  <c r="CO488" i="5"/>
  <c r="CO68" i="5"/>
  <c r="CP153" i="5"/>
  <c r="CT391" i="5"/>
  <c r="CP301" i="5"/>
  <c r="CU426" i="5"/>
  <c r="CO376" i="5"/>
  <c r="CT103" i="5"/>
  <c r="CT468" i="5"/>
  <c r="CP48" i="5"/>
  <c r="CS37" i="5"/>
  <c r="CP25" i="5"/>
  <c r="CX237" i="5"/>
  <c r="CO81" i="5"/>
  <c r="CO12" i="5"/>
  <c r="CX363" i="5"/>
  <c r="CV486" i="5"/>
  <c r="CQ65" i="5"/>
  <c r="CV127" i="5"/>
  <c r="CQ115" i="5"/>
  <c r="CT420" i="5"/>
  <c r="CP228" i="5"/>
  <c r="CS120" i="5"/>
  <c r="CO370" i="5"/>
  <c r="CR296" i="5"/>
  <c r="CW438" i="5"/>
  <c r="CO400" i="5"/>
  <c r="CO408" i="5"/>
  <c r="CS360" i="5"/>
  <c r="CZ250" i="5"/>
  <c r="CP154" i="5"/>
  <c r="CO145" i="5"/>
  <c r="CZ88" i="5"/>
  <c r="CP343" i="5"/>
  <c r="CO447" i="5"/>
  <c r="CO17" i="5"/>
  <c r="CX429" i="5"/>
  <c r="CO165" i="5"/>
  <c r="CO45" i="5"/>
  <c r="CQ33" i="5"/>
  <c r="CP175" i="5"/>
  <c r="CO101" i="5"/>
  <c r="CO291" i="5"/>
  <c r="CO87" i="5"/>
  <c r="CR164" i="5"/>
  <c r="CZ54" i="5"/>
  <c r="CO333" i="5"/>
  <c r="CO261" i="5"/>
  <c r="CO225" i="5"/>
  <c r="CQ177" i="5"/>
  <c r="CP110" i="5"/>
  <c r="CQ149" i="5"/>
  <c r="CO423" i="5"/>
  <c r="CW56" i="5"/>
  <c r="CX306" i="5"/>
  <c r="CY460" i="5"/>
  <c r="CO292" i="5"/>
  <c r="CQ425" i="5"/>
  <c r="CO411" i="5"/>
  <c r="CO159" i="5"/>
  <c r="CO39" i="5"/>
  <c r="CR116" i="5"/>
  <c r="CO233" i="5"/>
  <c r="CO41" i="5"/>
  <c r="CS421" i="5"/>
  <c r="CP169" i="5"/>
  <c r="CZ487" i="5"/>
  <c r="CR23" i="5"/>
  <c r="CZ343" i="5"/>
  <c r="CZ199" i="5"/>
  <c r="CZ55" i="5"/>
  <c r="CR36" i="5"/>
  <c r="CZ427" i="5"/>
  <c r="CZ283" i="5"/>
  <c r="CZ139" i="5"/>
  <c r="CS53" i="5"/>
  <c r="CO29" i="5"/>
  <c r="CZ415" i="5"/>
  <c r="CZ271" i="5"/>
  <c r="CZ127" i="5"/>
  <c r="CZ403" i="5"/>
  <c r="CZ259" i="5"/>
  <c r="CZ115" i="5"/>
  <c r="CZ391" i="5"/>
  <c r="CZ247" i="5"/>
  <c r="CZ103" i="5"/>
  <c r="CZ379" i="5"/>
  <c r="CZ235" i="5"/>
  <c r="CZ91" i="5"/>
  <c r="CZ367" i="5"/>
  <c r="CZ223" i="5"/>
  <c r="CZ79" i="5"/>
  <c r="CO402" i="5"/>
  <c r="CP222" i="5"/>
  <c r="CZ499" i="5"/>
  <c r="CZ355" i="5"/>
  <c r="CZ211" i="5"/>
  <c r="CZ67" i="5"/>
  <c r="CZ475" i="5"/>
  <c r="CZ331" i="5"/>
  <c r="CZ43" i="5"/>
  <c r="CX93" i="5"/>
  <c r="CZ463" i="5"/>
  <c r="CZ319" i="5"/>
  <c r="CZ175" i="5"/>
  <c r="CZ31" i="5"/>
  <c r="CP302" i="5"/>
  <c r="CO170" i="5"/>
  <c r="CQ146" i="5"/>
  <c r="CO98" i="5"/>
  <c r="CP50" i="5"/>
  <c r="CO26" i="5"/>
  <c r="CZ451" i="5"/>
  <c r="CZ307" i="5"/>
  <c r="CZ163" i="5"/>
  <c r="CZ19" i="5"/>
  <c r="CZ439" i="5"/>
  <c r="CZ295" i="5"/>
  <c r="CZ151" i="5"/>
  <c r="CZ498" i="5"/>
  <c r="CZ486" i="5"/>
  <c r="CZ474" i="5"/>
  <c r="CZ462" i="5"/>
  <c r="CZ450" i="5"/>
  <c r="CZ438" i="5"/>
  <c r="CZ426" i="5"/>
  <c r="CZ414" i="5"/>
  <c r="CZ402" i="5"/>
  <c r="CZ378" i="5"/>
  <c r="CZ366" i="5"/>
  <c r="CZ354" i="5"/>
  <c r="CZ342" i="5"/>
  <c r="CZ330" i="5"/>
  <c r="CZ318" i="5"/>
  <c r="CZ306" i="5"/>
  <c r="CZ294" i="5"/>
  <c r="CZ282" i="5"/>
  <c r="CZ270" i="5"/>
  <c r="CZ258" i="5"/>
  <c r="CZ246" i="5"/>
  <c r="CZ234" i="5"/>
  <c r="CZ222" i="5"/>
  <c r="CZ210" i="5"/>
  <c r="CZ198" i="5"/>
  <c r="CZ186" i="5"/>
  <c r="CZ174" i="5"/>
  <c r="CZ162" i="5"/>
  <c r="CZ150" i="5"/>
  <c r="CZ138" i="5"/>
  <c r="CZ126" i="5"/>
  <c r="CZ114" i="5"/>
  <c r="CZ102" i="5"/>
  <c r="CZ90" i="5"/>
  <c r="CZ78" i="5"/>
  <c r="CZ66" i="5"/>
  <c r="CZ42" i="5"/>
  <c r="CZ30" i="5"/>
  <c r="CZ18" i="5"/>
  <c r="CZ497" i="5"/>
  <c r="CZ485" i="5"/>
  <c r="CZ473" i="5"/>
  <c r="CZ461" i="5"/>
  <c r="CZ449" i="5"/>
  <c r="CZ437" i="5"/>
  <c r="CZ425" i="5"/>
  <c r="CZ413" i="5"/>
  <c r="CZ401" i="5"/>
  <c r="CZ389" i="5"/>
  <c r="CZ377" i="5"/>
  <c r="CZ365" i="5"/>
  <c r="CZ353" i="5"/>
  <c r="CZ341" i="5"/>
  <c r="CZ329" i="5"/>
  <c r="CZ317" i="5"/>
  <c r="CZ305" i="5"/>
  <c r="CZ293" i="5"/>
  <c r="CZ281" i="5"/>
  <c r="CZ269" i="5"/>
  <c r="CZ257" i="5"/>
  <c r="CZ245" i="5"/>
  <c r="CZ233" i="5"/>
  <c r="CZ221" i="5"/>
  <c r="CZ209" i="5"/>
  <c r="CZ197" i="5"/>
  <c r="CZ185" i="5"/>
  <c r="CZ173" i="5"/>
  <c r="CZ161" i="5"/>
  <c r="CZ149" i="5"/>
  <c r="CZ137" i="5"/>
  <c r="CZ125" i="5"/>
  <c r="CZ113" i="5"/>
  <c r="CZ101" i="5"/>
  <c r="CZ89" i="5"/>
  <c r="CZ77" i="5"/>
  <c r="CZ65" i="5"/>
  <c r="CZ53" i="5"/>
  <c r="CZ41" i="5"/>
  <c r="CZ29" i="5"/>
  <c r="CZ17" i="5"/>
  <c r="CZ496" i="5"/>
  <c r="CZ484" i="5"/>
  <c r="CZ472" i="5"/>
  <c r="CZ460" i="5"/>
  <c r="CZ424" i="5"/>
  <c r="CZ412" i="5"/>
  <c r="CZ400" i="5"/>
  <c r="CZ376" i="5"/>
  <c r="CZ364" i="5"/>
  <c r="CZ352" i="5"/>
  <c r="CZ340" i="5"/>
  <c r="CZ328" i="5"/>
  <c r="CZ304" i="5"/>
  <c r="CZ292" i="5"/>
  <c r="CZ280" i="5"/>
  <c r="CZ268" i="5"/>
  <c r="CZ256" i="5"/>
  <c r="CZ244" i="5"/>
  <c r="CZ232" i="5"/>
  <c r="CZ220" i="5"/>
  <c r="CZ208" i="5"/>
  <c r="CZ196" i="5"/>
  <c r="CZ184" i="5"/>
  <c r="CZ172" i="5"/>
  <c r="CZ160" i="5"/>
  <c r="CZ148" i="5"/>
  <c r="CZ136" i="5"/>
  <c r="CZ124" i="5"/>
  <c r="CZ112" i="5"/>
  <c r="CZ100" i="5"/>
  <c r="CZ76" i="5"/>
  <c r="CZ64" i="5"/>
  <c r="CZ52" i="5"/>
  <c r="CZ40" i="5"/>
  <c r="CZ28" i="5"/>
  <c r="CZ16" i="5"/>
  <c r="CP187" i="5"/>
  <c r="CZ495" i="5"/>
  <c r="CZ483" i="5"/>
  <c r="CZ471" i="5"/>
  <c r="CZ459" i="5"/>
  <c r="CZ447" i="5"/>
  <c r="CZ435" i="5"/>
  <c r="CZ423" i="5"/>
  <c r="CZ411" i="5"/>
  <c r="CZ399" i="5"/>
  <c r="CZ387" i="5"/>
  <c r="CZ375" i="5"/>
  <c r="CZ363" i="5"/>
  <c r="CZ351" i="5"/>
  <c r="CZ339" i="5"/>
  <c r="CZ327" i="5"/>
  <c r="CZ315" i="5"/>
  <c r="CZ303" i="5"/>
  <c r="CZ291" i="5"/>
  <c r="CZ279" i="5"/>
  <c r="CZ267" i="5"/>
  <c r="CZ255" i="5"/>
  <c r="CZ243" i="5"/>
  <c r="CZ231" i="5"/>
  <c r="CZ219" i="5"/>
  <c r="CZ207" i="5"/>
  <c r="CZ195" i="5"/>
  <c r="CZ183" i="5"/>
  <c r="CZ171" i="5"/>
  <c r="CZ159" i="5"/>
  <c r="CZ147" i="5"/>
  <c r="CZ135" i="5"/>
  <c r="CZ123" i="5"/>
  <c r="CZ111" i="5"/>
  <c r="CZ99" i="5"/>
  <c r="CZ87" i="5"/>
  <c r="CZ75" i="5"/>
  <c r="CZ63" i="5"/>
  <c r="CZ51" i="5"/>
  <c r="CZ39" i="5"/>
  <c r="CZ27" i="5"/>
  <c r="CZ15" i="5"/>
  <c r="CZ494" i="5"/>
  <c r="CZ482" i="5"/>
  <c r="CZ470" i="5"/>
  <c r="CZ458" i="5"/>
  <c r="CZ446" i="5"/>
  <c r="CZ434" i="5"/>
  <c r="CZ422" i="5"/>
  <c r="CZ410" i="5"/>
  <c r="CZ398" i="5"/>
  <c r="CZ386" i="5"/>
  <c r="CZ374" i="5"/>
  <c r="CZ362" i="5"/>
  <c r="CZ350" i="5"/>
  <c r="CZ338" i="5"/>
  <c r="CZ326" i="5"/>
  <c r="CZ314" i="5"/>
  <c r="CZ302" i="5"/>
  <c r="CZ290" i="5"/>
  <c r="CZ278" i="5"/>
  <c r="CZ266" i="5"/>
  <c r="CZ254" i="5"/>
  <c r="CZ242" i="5"/>
  <c r="CZ230" i="5"/>
  <c r="CZ218" i="5"/>
  <c r="CZ206" i="5"/>
  <c r="CZ194" i="5"/>
  <c r="CZ182" i="5"/>
  <c r="CZ170" i="5"/>
  <c r="CZ158" i="5"/>
  <c r="CZ146" i="5"/>
  <c r="CZ134" i="5"/>
  <c r="CZ122" i="5"/>
  <c r="CZ110" i="5"/>
  <c r="CZ98" i="5"/>
  <c r="CZ86" i="5"/>
  <c r="CZ74" i="5"/>
  <c r="CZ62" i="5"/>
  <c r="CZ50" i="5"/>
  <c r="CZ38" i="5"/>
  <c r="CZ26" i="5"/>
  <c r="CZ14" i="5"/>
  <c r="CZ493" i="5"/>
  <c r="CZ481" i="5"/>
  <c r="CZ469" i="5"/>
  <c r="CZ457" i="5"/>
  <c r="CZ445" i="5"/>
  <c r="CZ433" i="5"/>
  <c r="CZ421" i="5"/>
  <c r="CZ409" i="5"/>
  <c r="CZ397" i="5"/>
  <c r="CZ385" i="5"/>
  <c r="CZ373" i="5"/>
  <c r="CZ361" i="5"/>
  <c r="CZ349" i="5"/>
  <c r="CZ337" i="5"/>
  <c r="CZ325" i="5"/>
  <c r="CZ313" i="5"/>
  <c r="CZ301" i="5"/>
  <c r="CZ289" i="5"/>
  <c r="CZ277" i="5"/>
  <c r="CZ265" i="5"/>
  <c r="CZ253" i="5"/>
  <c r="CZ241" i="5"/>
  <c r="CZ229" i="5"/>
  <c r="CZ217" i="5"/>
  <c r="CZ205" i="5"/>
  <c r="CZ193" i="5"/>
  <c r="CZ181" i="5"/>
  <c r="CZ169" i="5"/>
  <c r="CZ157" i="5"/>
  <c r="CZ145" i="5"/>
  <c r="CZ133" i="5"/>
  <c r="CZ121" i="5"/>
  <c r="CZ109" i="5"/>
  <c r="CZ97" i="5"/>
  <c r="CZ85" i="5"/>
  <c r="CZ73" i="5"/>
  <c r="CZ61" i="5"/>
  <c r="CZ49" i="5"/>
  <c r="CZ37" i="5"/>
  <c r="CZ25" i="5"/>
  <c r="CZ13" i="5"/>
  <c r="CZ492" i="5"/>
  <c r="CZ480" i="5"/>
  <c r="CZ468" i="5"/>
  <c r="CZ456" i="5"/>
  <c r="CZ444" i="5"/>
  <c r="CZ432" i="5"/>
  <c r="CZ420" i="5"/>
  <c r="CZ408" i="5"/>
  <c r="CZ396" i="5"/>
  <c r="CZ384" i="5"/>
  <c r="CZ372" i="5"/>
  <c r="CZ360" i="5"/>
  <c r="CZ348" i="5"/>
  <c r="CZ336" i="5"/>
  <c r="CZ324" i="5"/>
  <c r="CZ312" i="5"/>
  <c r="CZ300" i="5"/>
  <c r="CZ288" i="5"/>
  <c r="CZ276" i="5"/>
  <c r="CZ264" i="5"/>
  <c r="CZ252" i="5"/>
  <c r="CZ240" i="5"/>
  <c r="CZ228" i="5"/>
  <c r="CZ216" i="5"/>
  <c r="CZ204" i="5"/>
  <c r="CZ192" i="5"/>
  <c r="CZ180" i="5"/>
  <c r="CZ168" i="5"/>
  <c r="CZ156" i="5"/>
  <c r="CZ144" i="5"/>
  <c r="CZ132" i="5"/>
  <c r="CZ120" i="5"/>
  <c r="CZ108" i="5"/>
  <c r="CZ96" i="5"/>
  <c r="CZ84" i="5"/>
  <c r="CZ72" i="5"/>
  <c r="CZ60" i="5"/>
  <c r="CZ48" i="5"/>
  <c r="CZ36" i="5"/>
  <c r="CZ24" i="5"/>
  <c r="CZ12" i="5"/>
  <c r="CS8" i="5"/>
  <c r="CZ491" i="5"/>
  <c r="CZ479" i="5"/>
  <c r="CZ467" i="5"/>
  <c r="CZ455" i="5"/>
  <c r="CZ443" i="5"/>
  <c r="CZ431" i="5"/>
  <c r="CZ419" i="5"/>
  <c r="CZ407" i="5"/>
  <c r="CZ395" i="5"/>
  <c r="CZ383" i="5"/>
  <c r="CZ371" i="5"/>
  <c r="CZ359" i="5"/>
  <c r="CZ347" i="5"/>
  <c r="CZ335" i="5"/>
  <c r="CZ323" i="5"/>
  <c r="CZ311" i="5"/>
  <c r="CZ299" i="5"/>
  <c r="CZ287" i="5"/>
  <c r="CZ275" i="5"/>
  <c r="CZ263" i="5"/>
  <c r="CZ251" i="5"/>
  <c r="CZ239" i="5"/>
  <c r="CZ227" i="5"/>
  <c r="CZ215" i="5"/>
  <c r="CZ203" i="5"/>
  <c r="CZ191" i="5"/>
  <c r="CZ179" i="5"/>
  <c r="CZ167" i="5"/>
  <c r="CZ155" i="5"/>
  <c r="CZ143" i="5"/>
  <c r="CZ131" i="5"/>
  <c r="CZ119" i="5"/>
  <c r="CZ107" i="5"/>
  <c r="CZ95" i="5"/>
  <c r="CZ83" i="5"/>
  <c r="CZ71" i="5"/>
  <c r="CZ59" i="5"/>
  <c r="CZ47" i="5"/>
  <c r="CZ35" i="5"/>
  <c r="CZ23" i="5"/>
  <c r="CZ11" i="5"/>
  <c r="CO80" i="5"/>
  <c r="CP44" i="5"/>
  <c r="CZ490" i="5"/>
  <c r="CZ478" i="5"/>
  <c r="CZ466" i="5"/>
  <c r="CZ454" i="5"/>
  <c r="CZ442" i="5"/>
  <c r="CZ430" i="5"/>
  <c r="CZ418" i="5"/>
  <c r="CZ406" i="5"/>
  <c r="CZ394" i="5"/>
  <c r="CZ382" i="5"/>
  <c r="CZ370" i="5"/>
  <c r="CZ358" i="5"/>
  <c r="CZ346" i="5"/>
  <c r="CZ334" i="5"/>
  <c r="CZ322" i="5"/>
  <c r="CZ310" i="5"/>
  <c r="CZ298" i="5"/>
  <c r="CZ286" i="5"/>
  <c r="CZ274" i="5"/>
  <c r="CZ262" i="5"/>
  <c r="CZ238" i="5"/>
  <c r="CZ226" i="5"/>
  <c r="CZ214" i="5"/>
  <c r="CZ202" i="5"/>
  <c r="CZ190" i="5"/>
  <c r="CZ178" i="5"/>
  <c r="CZ166" i="5"/>
  <c r="CZ154" i="5"/>
  <c r="CZ142" i="5"/>
  <c r="CZ130" i="5"/>
  <c r="CZ118" i="5"/>
  <c r="CZ106" i="5"/>
  <c r="CZ94" i="5"/>
  <c r="CZ82" i="5"/>
  <c r="CZ70" i="5"/>
  <c r="CZ58" i="5"/>
  <c r="CZ46" i="5"/>
  <c r="CZ34" i="5"/>
  <c r="CZ22" i="5"/>
  <c r="CZ10" i="5"/>
  <c r="CZ489" i="5"/>
  <c r="CZ477" i="5"/>
  <c r="CZ465" i="5"/>
  <c r="CZ453" i="5"/>
  <c r="CZ441" i="5"/>
  <c r="CZ429" i="5"/>
  <c r="CZ417" i="5"/>
  <c r="CZ405" i="5"/>
  <c r="CZ393" i="5"/>
  <c r="CZ381" i="5"/>
  <c r="CZ369" i="5"/>
  <c r="CZ357" i="5"/>
  <c r="CZ345" i="5"/>
  <c r="CZ333" i="5"/>
  <c r="CZ321" i="5"/>
  <c r="CZ309" i="5"/>
  <c r="CZ297" i="5"/>
  <c r="CZ285" i="5"/>
  <c r="CZ273" i="5"/>
  <c r="CZ261" i="5"/>
  <c r="CZ249" i="5"/>
  <c r="CZ237" i="5"/>
  <c r="CZ225" i="5"/>
  <c r="CZ213" i="5"/>
  <c r="CZ201" i="5"/>
  <c r="CZ189" i="5"/>
  <c r="CZ177" i="5"/>
  <c r="CZ165" i="5"/>
  <c r="CZ153" i="5"/>
  <c r="CZ141" i="5"/>
  <c r="CZ129" i="5"/>
  <c r="CZ117" i="5"/>
  <c r="CZ105" i="5"/>
  <c r="CZ93" i="5"/>
  <c r="CZ81" i="5"/>
  <c r="CZ69" i="5"/>
  <c r="CZ57" i="5"/>
  <c r="CZ45" i="5"/>
  <c r="CZ33" i="5"/>
  <c r="CZ21" i="5"/>
  <c r="CZ9" i="5"/>
  <c r="CZ500" i="5"/>
  <c r="CZ488" i="5"/>
  <c r="CZ476" i="5"/>
  <c r="CZ464" i="5"/>
  <c r="CZ452" i="5"/>
  <c r="CZ440" i="5"/>
  <c r="CZ428" i="5"/>
  <c r="CZ416" i="5"/>
  <c r="CZ404" i="5"/>
  <c r="CZ392" i="5"/>
  <c r="CZ380" i="5"/>
  <c r="CZ368" i="5"/>
  <c r="CZ356" i="5"/>
  <c r="CZ344" i="5"/>
  <c r="CZ332" i="5"/>
  <c r="CZ320" i="5"/>
  <c r="CZ308" i="5"/>
  <c r="CZ296" i="5"/>
  <c r="CZ284" i="5"/>
  <c r="CZ272" i="5"/>
  <c r="CZ260" i="5"/>
  <c r="CZ248" i="5"/>
  <c r="CZ236" i="5"/>
  <c r="CZ224" i="5"/>
  <c r="CZ212" i="5"/>
  <c r="CZ200" i="5"/>
  <c r="CZ176" i="5"/>
  <c r="CZ164" i="5"/>
  <c r="CZ152" i="5"/>
  <c r="CZ140" i="5"/>
  <c r="CZ128" i="5"/>
  <c r="CZ116" i="5"/>
  <c r="CZ104" i="5"/>
  <c r="CZ92" i="5"/>
  <c r="CZ80" i="5"/>
  <c r="CZ68" i="5"/>
  <c r="CZ56" i="5"/>
  <c r="CZ44" i="5"/>
  <c r="CZ32" i="5"/>
  <c r="CZ20" i="5"/>
  <c r="CZ8" i="5"/>
  <c r="CY427" i="5"/>
  <c r="CY283" i="5"/>
  <c r="CY139" i="5"/>
  <c r="CY415" i="5"/>
  <c r="CY271" i="5"/>
  <c r="CY127" i="5"/>
  <c r="CY259" i="5"/>
  <c r="CY115" i="5"/>
  <c r="CY391" i="5"/>
  <c r="CY247" i="5"/>
  <c r="CY103" i="5"/>
  <c r="CT188" i="5"/>
  <c r="CY379" i="5"/>
  <c r="CY235" i="5"/>
  <c r="CY91" i="5"/>
  <c r="CY367" i="5"/>
  <c r="CY223" i="5"/>
  <c r="CY79" i="5"/>
  <c r="CQ390" i="5"/>
  <c r="CV54" i="5"/>
  <c r="CY499" i="5"/>
  <c r="CY355" i="5"/>
  <c r="CY211" i="5"/>
  <c r="CY67" i="5"/>
  <c r="CY487" i="5"/>
  <c r="CY343" i="5"/>
  <c r="CY199" i="5"/>
  <c r="CY55" i="5"/>
  <c r="CY388" i="5"/>
  <c r="CO316" i="5"/>
  <c r="CY475" i="5"/>
  <c r="CY331" i="5"/>
  <c r="CY187" i="5"/>
  <c r="CY43" i="5"/>
  <c r="CY319" i="5"/>
  <c r="CY175" i="5"/>
  <c r="CY451" i="5"/>
  <c r="CY307" i="5"/>
  <c r="CY163" i="5"/>
  <c r="CY19" i="5"/>
  <c r="CS31" i="5"/>
  <c r="CY439" i="5"/>
  <c r="CY295" i="5"/>
  <c r="CZ7" i="5"/>
  <c r="CO448" i="5"/>
  <c r="CO436" i="5"/>
  <c r="CU88" i="5"/>
  <c r="CY498" i="5"/>
  <c r="CY486" i="5"/>
  <c r="CY474" i="5"/>
  <c r="CY462" i="5"/>
  <c r="CY450" i="5"/>
  <c r="CY438" i="5"/>
  <c r="CY426" i="5"/>
  <c r="CY414" i="5"/>
  <c r="CY402" i="5"/>
  <c r="CY390" i="5"/>
  <c r="CY378" i="5"/>
  <c r="CY366" i="5"/>
  <c r="CY354" i="5"/>
  <c r="CY342" i="5"/>
  <c r="CY330" i="5"/>
  <c r="CY318" i="5"/>
  <c r="CY306" i="5"/>
  <c r="CY294" i="5"/>
  <c r="CY270" i="5"/>
  <c r="CY258" i="5"/>
  <c r="CY246" i="5"/>
  <c r="CY234" i="5"/>
  <c r="CY222" i="5"/>
  <c r="CY210" i="5"/>
  <c r="CY198" i="5"/>
  <c r="CY186" i="5"/>
  <c r="CY174" i="5"/>
  <c r="CY150" i="5"/>
  <c r="CY138" i="5"/>
  <c r="CY126" i="5"/>
  <c r="CY114" i="5"/>
  <c r="CY102" i="5"/>
  <c r="CY90" i="5"/>
  <c r="CY78" i="5"/>
  <c r="CY66" i="5"/>
  <c r="CY54" i="5"/>
  <c r="CY42" i="5"/>
  <c r="CY18" i="5"/>
  <c r="CY497" i="5"/>
  <c r="CY485" i="5"/>
  <c r="CY473" i="5"/>
  <c r="CY461" i="5"/>
  <c r="CY449" i="5"/>
  <c r="CY437" i="5"/>
  <c r="CY425" i="5"/>
  <c r="CY413" i="5"/>
  <c r="CY401" i="5"/>
  <c r="CY389" i="5"/>
  <c r="CY377" i="5"/>
  <c r="CY365" i="5"/>
  <c r="CY353" i="5"/>
  <c r="CY341" i="5"/>
  <c r="CY329" i="5"/>
  <c r="CY317" i="5"/>
  <c r="CY305" i="5"/>
  <c r="CY293" i="5"/>
  <c r="CY281" i="5"/>
  <c r="CY269" i="5"/>
  <c r="CY257" i="5"/>
  <c r="CY245" i="5"/>
  <c r="CY233" i="5"/>
  <c r="CY221" i="5"/>
  <c r="CY209" i="5"/>
  <c r="CY197" i="5"/>
  <c r="CY185" i="5"/>
  <c r="CY173" i="5"/>
  <c r="CY161" i="5"/>
  <c r="CY149" i="5"/>
  <c r="CY137" i="5"/>
  <c r="CY125" i="5"/>
  <c r="CY113" i="5"/>
  <c r="CY101" i="5"/>
  <c r="CY89" i="5"/>
  <c r="CY77" i="5"/>
  <c r="CY65" i="5"/>
  <c r="CY53" i="5"/>
  <c r="CY41" i="5"/>
  <c r="CY29" i="5"/>
  <c r="CY17" i="5"/>
  <c r="CY496" i="5"/>
  <c r="CY484" i="5"/>
  <c r="CY472" i="5"/>
  <c r="CY448" i="5"/>
  <c r="CY436" i="5"/>
  <c r="CY424" i="5"/>
  <c r="CY412" i="5"/>
  <c r="CY400" i="5"/>
  <c r="CY376" i="5"/>
  <c r="CY364" i="5"/>
  <c r="CY352" i="5"/>
  <c r="CY340" i="5"/>
  <c r="CY328" i="5"/>
  <c r="CY316" i="5"/>
  <c r="CY304" i="5"/>
  <c r="CY292" i="5"/>
  <c r="CY280" i="5"/>
  <c r="CY268" i="5"/>
  <c r="CY256" i="5"/>
  <c r="CY232" i="5"/>
  <c r="CY220" i="5"/>
  <c r="CY208" i="5"/>
  <c r="CY196" i="5"/>
  <c r="CY184" i="5"/>
  <c r="CY172" i="5"/>
  <c r="CY148" i="5"/>
  <c r="CY136" i="5"/>
  <c r="CY124" i="5"/>
  <c r="CY112" i="5"/>
  <c r="CY100" i="5"/>
  <c r="CY88" i="5"/>
  <c r="CY76" i="5"/>
  <c r="CY64" i="5"/>
  <c r="CY52" i="5"/>
  <c r="CY40" i="5"/>
  <c r="CY28" i="5"/>
  <c r="CY16" i="5"/>
  <c r="CP463" i="5"/>
  <c r="CV403" i="5"/>
  <c r="CY495" i="5"/>
  <c r="CY483" i="5"/>
  <c r="CY471" i="5"/>
  <c r="CY459" i="5"/>
  <c r="CY447" i="5"/>
  <c r="CY435" i="5"/>
  <c r="CY423" i="5"/>
  <c r="CY411" i="5"/>
  <c r="CY399" i="5"/>
  <c r="CY387" i="5"/>
  <c r="CY375" i="5"/>
  <c r="CY363" i="5"/>
  <c r="CY351" i="5"/>
  <c r="CY339" i="5"/>
  <c r="CY327" i="5"/>
  <c r="CY315" i="5"/>
  <c r="CY303" i="5"/>
  <c r="CY291" i="5"/>
  <c r="CY279" i="5"/>
  <c r="CY267" i="5"/>
  <c r="CY255" i="5"/>
  <c r="CY243" i="5"/>
  <c r="CY231" i="5"/>
  <c r="CY219" i="5"/>
  <c r="CY207" i="5"/>
  <c r="CY195" i="5"/>
  <c r="CY183" i="5"/>
  <c r="CY171" i="5"/>
  <c r="CY159" i="5"/>
  <c r="CY147" i="5"/>
  <c r="CY135" i="5"/>
  <c r="CY123" i="5"/>
  <c r="CY111" i="5"/>
  <c r="CY99" i="5"/>
  <c r="CY87" i="5"/>
  <c r="CY75" i="5"/>
  <c r="CY63" i="5"/>
  <c r="CY51" i="5"/>
  <c r="CY39" i="5"/>
  <c r="CY27" i="5"/>
  <c r="CY15" i="5"/>
  <c r="CY494" i="5"/>
  <c r="CY482" i="5"/>
  <c r="CY470" i="5"/>
  <c r="CY458" i="5"/>
  <c r="CY446" i="5"/>
  <c r="CY434" i="5"/>
  <c r="CY422" i="5"/>
  <c r="CY410" i="5"/>
  <c r="CY398" i="5"/>
  <c r="CY386" i="5"/>
  <c r="CY374" i="5"/>
  <c r="CY362" i="5"/>
  <c r="CY350" i="5"/>
  <c r="CY338" i="5"/>
  <c r="CY326" i="5"/>
  <c r="CY314" i="5"/>
  <c r="CY302" i="5"/>
  <c r="CY290" i="5"/>
  <c r="CY266" i="5"/>
  <c r="CY254" i="5"/>
  <c r="CY242" i="5"/>
  <c r="CY230" i="5"/>
  <c r="CY218" i="5"/>
  <c r="CY206" i="5"/>
  <c r="CY194" i="5"/>
  <c r="CY182" i="5"/>
  <c r="CY170" i="5"/>
  <c r="CY158" i="5"/>
  <c r="CY146" i="5"/>
  <c r="CY134" i="5"/>
  <c r="CY122" i="5"/>
  <c r="CY110" i="5"/>
  <c r="CY98" i="5"/>
  <c r="CY86" i="5"/>
  <c r="CY74" i="5"/>
  <c r="CY62" i="5"/>
  <c r="CY50" i="5"/>
  <c r="CY38" i="5"/>
  <c r="CY26" i="5"/>
  <c r="CY14" i="5"/>
  <c r="CY493" i="5"/>
  <c r="CY481" i="5"/>
  <c r="CY469" i="5"/>
  <c r="CY457" i="5"/>
  <c r="CY445" i="5"/>
  <c r="CY433" i="5"/>
  <c r="CY421" i="5"/>
  <c r="CY409" i="5"/>
  <c r="CY397" i="5"/>
  <c r="CY385" i="5"/>
  <c r="CY373" i="5"/>
  <c r="CY361" i="5"/>
  <c r="CY349" i="5"/>
  <c r="CY337" i="5"/>
  <c r="CY325" i="5"/>
  <c r="CY313" i="5"/>
  <c r="CY301" i="5"/>
  <c r="CY289" i="5"/>
  <c r="CY277" i="5"/>
  <c r="CY265" i="5"/>
  <c r="CY253" i="5"/>
  <c r="CY241" i="5"/>
  <c r="CY229" i="5"/>
  <c r="CY217" i="5"/>
  <c r="CY205" i="5"/>
  <c r="CY193" i="5"/>
  <c r="CY181" i="5"/>
  <c r="CY169" i="5"/>
  <c r="CY157" i="5"/>
  <c r="CY145" i="5"/>
  <c r="CY133" i="5"/>
  <c r="CY121" i="5"/>
  <c r="CY109" i="5"/>
  <c r="CY97" i="5"/>
  <c r="CY85" i="5"/>
  <c r="CY73" i="5"/>
  <c r="CY61" i="5"/>
  <c r="CY49" i="5"/>
  <c r="CY37" i="5"/>
  <c r="CY25" i="5"/>
  <c r="CY13" i="5"/>
  <c r="CP250" i="5"/>
  <c r="CY492" i="5"/>
  <c r="CY480" i="5"/>
  <c r="CY468" i="5"/>
  <c r="CY456" i="5"/>
  <c r="CY444" i="5"/>
  <c r="CY432" i="5"/>
  <c r="CY420" i="5"/>
  <c r="CY408" i="5"/>
  <c r="CY396" i="5"/>
  <c r="CY384" i="5"/>
  <c r="CY372" i="5"/>
  <c r="CY360" i="5"/>
  <c r="CY348" i="5"/>
  <c r="CY336" i="5"/>
  <c r="CY324" i="5"/>
  <c r="CY312" i="5"/>
  <c r="CY300" i="5"/>
  <c r="CY288" i="5"/>
  <c r="CY276" i="5"/>
  <c r="CY264" i="5"/>
  <c r="CY252" i="5"/>
  <c r="CY240" i="5"/>
  <c r="CY228" i="5"/>
  <c r="CY216" i="5"/>
  <c r="CY204" i="5"/>
  <c r="CY192" i="5"/>
  <c r="CY180" i="5"/>
  <c r="CY168" i="5"/>
  <c r="CY156" i="5"/>
  <c r="CY144" i="5"/>
  <c r="CY132" i="5"/>
  <c r="CY120" i="5"/>
  <c r="CY108" i="5"/>
  <c r="CY96" i="5"/>
  <c r="CY84" i="5"/>
  <c r="CY72" i="5"/>
  <c r="CY60" i="5"/>
  <c r="CY48" i="5"/>
  <c r="CY36" i="5"/>
  <c r="CY24" i="5"/>
  <c r="CY12" i="5"/>
  <c r="CY491" i="5"/>
  <c r="CY479" i="5"/>
  <c r="CY467" i="5"/>
  <c r="CY455" i="5"/>
  <c r="CY443" i="5"/>
  <c r="CY431" i="5"/>
  <c r="CY419" i="5"/>
  <c r="CY407" i="5"/>
  <c r="CY395" i="5"/>
  <c r="CY383" i="5"/>
  <c r="CY371" i="5"/>
  <c r="CY359" i="5"/>
  <c r="CY347" i="5"/>
  <c r="CY335" i="5"/>
  <c r="CY311" i="5"/>
  <c r="CY299" i="5"/>
  <c r="CY287" i="5"/>
  <c r="CY275" i="5"/>
  <c r="CY263" i="5"/>
  <c r="CY251" i="5"/>
  <c r="CY239" i="5"/>
  <c r="CY227" i="5"/>
  <c r="CY215" i="5"/>
  <c r="CY203" i="5"/>
  <c r="CY191" i="5"/>
  <c r="CY179" i="5"/>
  <c r="CY167" i="5"/>
  <c r="CY155" i="5"/>
  <c r="CY143" i="5"/>
  <c r="CY131" i="5"/>
  <c r="CY119" i="5"/>
  <c r="CY107" i="5"/>
  <c r="CY95" i="5"/>
  <c r="CY83" i="5"/>
  <c r="CY71" i="5"/>
  <c r="CY59" i="5"/>
  <c r="CY47" i="5"/>
  <c r="CY35" i="5"/>
  <c r="CY23" i="5"/>
  <c r="CY11" i="5"/>
  <c r="CY490" i="5"/>
  <c r="CY478" i="5"/>
  <c r="CY466" i="5"/>
  <c r="CY454" i="5"/>
  <c r="CY442" i="5"/>
  <c r="CY430" i="5"/>
  <c r="CY418" i="5"/>
  <c r="CY406" i="5"/>
  <c r="CY394" i="5"/>
  <c r="CY382" i="5"/>
  <c r="CY370" i="5"/>
  <c r="CY358" i="5"/>
  <c r="CY346" i="5"/>
  <c r="CY334" i="5"/>
  <c r="CY322" i="5"/>
  <c r="CY310" i="5"/>
  <c r="CY298" i="5"/>
  <c r="CY286" i="5"/>
  <c r="CY274" i="5"/>
  <c r="CY262" i="5"/>
  <c r="CY250" i="5"/>
  <c r="CY238" i="5"/>
  <c r="CY226" i="5"/>
  <c r="CY214" i="5"/>
  <c r="CY202" i="5"/>
  <c r="CY190" i="5"/>
  <c r="CY178" i="5"/>
  <c r="CY166" i="5"/>
  <c r="CY154" i="5"/>
  <c r="CY142" i="5"/>
  <c r="CY130" i="5"/>
  <c r="CY118" i="5"/>
  <c r="CY106" i="5"/>
  <c r="CY94" i="5"/>
  <c r="CY82" i="5"/>
  <c r="CY70" i="5"/>
  <c r="CY58" i="5"/>
  <c r="CY46" i="5"/>
  <c r="CY22" i="5"/>
  <c r="CY10" i="5"/>
  <c r="CY489" i="5"/>
  <c r="CY477" i="5"/>
  <c r="CY465" i="5"/>
  <c r="CY453" i="5"/>
  <c r="CY441" i="5"/>
  <c r="CY429" i="5"/>
  <c r="CY417" i="5"/>
  <c r="CY405" i="5"/>
  <c r="CY393" i="5"/>
  <c r="CY381" i="5"/>
  <c r="CY369" i="5"/>
  <c r="CY357" i="5"/>
  <c r="CY345" i="5"/>
  <c r="CY333" i="5"/>
  <c r="CY321" i="5"/>
  <c r="CY309" i="5"/>
  <c r="CY297" i="5"/>
  <c r="CY285" i="5"/>
  <c r="CY273" i="5"/>
  <c r="CY261" i="5"/>
  <c r="CY249" i="5"/>
  <c r="CY237" i="5"/>
  <c r="CY225" i="5"/>
  <c r="CY213" i="5"/>
  <c r="CY201" i="5"/>
  <c r="CY189" i="5"/>
  <c r="CY177" i="5"/>
  <c r="CY165" i="5"/>
  <c r="CY153" i="5"/>
  <c r="CY141" i="5"/>
  <c r="CY129" i="5"/>
  <c r="CY117" i="5"/>
  <c r="CY105" i="5"/>
  <c r="CY93" i="5"/>
  <c r="CY81" i="5"/>
  <c r="CY69" i="5"/>
  <c r="CY57" i="5"/>
  <c r="CY45" i="5"/>
  <c r="CY33" i="5"/>
  <c r="CY21" i="5"/>
  <c r="CY9" i="5"/>
  <c r="CQ30" i="5"/>
  <c r="CY500" i="5"/>
  <c r="CY488" i="5"/>
  <c r="CY476" i="5"/>
  <c r="CY464" i="5"/>
  <c r="CY452" i="5"/>
  <c r="CY440" i="5"/>
  <c r="CY428" i="5"/>
  <c r="CY416" i="5"/>
  <c r="CY404" i="5"/>
  <c r="CY392" i="5"/>
  <c r="CY380" i="5"/>
  <c r="CY368" i="5"/>
  <c r="CY356" i="5"/>
  <c r="CY344" i="5"/>
  <c r="CY332" i="5"/>
  <c r="CY320" i="5"/>
  <c r="CY308" i="5"/>
  <c r="CY296" i="5"/>
  <c r="CY284" i="5"/>
  <c r="CY272" i="5"/>
  <c r="CY260" i="5"/>
  <c r="CY248" i="5"/>
  <c r="CY236" i="5"/>
  <c r="CY224" i="5"/>
  <c r="CY212" i="5"/>
  <c r="CY200" i="5"/>
  <c r="CY188" i="5"/>
  <c r="CY176" i="5"/>
  <c r="CY164" i="5"/>
  <c r="CY152" i="5"/>
  <c r="CY140" i="5"/>
  <c r="CY128" i="5"/>
  <c r="CY116" i="5"/>
  <c r="CY104" i="5"/>
  <c r="CY92" i="5"/>
  <c r="CY80" i="5"/>
  <c r="CY68" i="5"/>
  <c r="CY56" i="5"/>
  <c r="CY44" i="5"/>
  <c r="CY32" i="5"/>
  <c r="CY20" i="5"/>
  <c r="CY8" i="5"/>
  <c r="CX427" i="5"/>
  <c r="CX283" i="5"/>
  <c r="CX139" i="5"/>
  <c r="CX415" i="5"/>
  <c r="CX271" i="5"/>
  <c r="CX127" i="5"/>
  <c r="CO34" i="5"/>
  <c r="CX403" i="5"/>
  <c r="CX259" i="5"/>
  <c r="CX115" i="5"/>
  <c r="CX391" i="5"/>
  <c r="CX247" i="5"/>
  <c r="CX103" i="5"/>
  <c r="CX379" i="5"/>
  <c r="CX235" i="5"/>
  <c r="CX91" i="5"/>
  <c r="CX367" i="5"/>
  <c r="CX223" i="5"/>
  <c r="CX79" i="5"/>
  <c r="CQ282" i="5"/>
  <c r="CX162" i="5"/>
  <c r="CX499" i="5"/>
  <c r="CX355" i="5"/>
  <c r="CX211" i="5"/>
  <c r="CX67" i="5"/>
  <c r="CO323" i="5"/>
  <c r="CX487" i="5"/>
  <c r="CX343" i="5"/>
  <c r="CX199" i="5"/>
  <c r="CX55" i="5"/>
  <c r="CX475" i="5"/>
  <c r="CX331" i="5"/>
  <c r="CX187" i="5"/>
  <c r="CX43" i="5"/>
  <c r="CX463" i="5"/>
  <c r="CX319" i="5"/>
  <c r="CX175" i="5"/>
  <c r="CX31" i="5"/>
  <c r="CX451" i="5"/>
  <c r="CX307" i="5"/>
  <c r="CX163" i="5"/>
  <c r="CX19" i="5"/>
  <c r="CU151" i="5"/>
  <c r="CX439" i="5"/>
  <c r="CX295" i="5"/>
  <c r="CX151" i="5"/>
  <c r="CY7" i="5"/>
  <c r="CP460" i="5"/>
  <c r="CO388" i="5"/>
  <c r="CO244" i="5"/>
  <c r="CO160" i="5"/>
  <c r="CX498" i="5"/>
  <c r="CX486" i="5"/>
  <c r="CX474" i="5"/>
  <c r="CX462" i="5"/>
  <c r="CX450" i="5"/>
  <c r="CX438" i="5"/>
  <c r="CX426" i="5"/>
  <c r="CX414" i="5"/>
  <c r="CX402" i="5"/>
  <c r="CX390" i="5"/>
  <c r="CX378" i="5"/>
  <c r="CX366" i="5"/>
  <c r="CX354" i="5"/>
  <c r="CX342" i="5"/>
  <c r="CX330" i="5"/>
  <c r="CX318" i="5"/>
  <c r="CX294" i="5"/>
  <c r="CX282" i="5"/>
  <c r="CX270" i="5"/>
  <c r="CX258" i="5"/>
  <c r="CX246" i="5"/>
  <c r="CX234" i="5"/>
  <c r="CX222" i="5"/>
  <c r="CX210" i="5"/>
  <c r="CX198" i="5"/>
  <c r="CX186" i="5"/>
  <c r="CX174" i="5"/>
  <c r="CX150" i="5"/>
  <c r="CX138" i="5"/>
  <c r="CX114" i="5"/>
  <c r="CX102" i="5"/>
  <c r="CX78" i="5"/>
  <c r="CX66" i="5"/>
  <c r="CX54" i="5"/>
  <c r="CX42" i="5"/>
  <c r="CX30" i="5"/>
  <c r="CX18" i="5"/>
  <c r="CX497" i="5"/>
  <c r="CX485" i="5"/>
  <c r="CX473" i="5"/>
  <c r="CX461" i="5"/>
  <c r="CX449" i="5"/>
  <c r="CX437" i="5"/>
  <c r="CX425" i="5"/>
  <c r="CX413" i="5"/>
  <c r="CX401" i="5"/>
  <c r="CX389" i="5"/>
  <c r="CX377" i="5"/>
  <c r="CX365" i="5"/>
  <c r="CX353" i="5"/>
  <c r="CX341" i="5"/>
  <c r="CX329" i="5"/>
  <c r="CX317" i="5"/>
  <c r="CX305" i="5"/>
  <c r="CX293" i="5"/>
  <c r="CX281" i="5"/>
  <c r="CX269" i="5"/>
  <c r="CX257" i="5"/>
  <c r="CX245" i="5"/>
  <c r="CX233" i="5"/>
  <c r="CX221" i="5"/>
  <c r="CX209" i="5"/>
  <c r="CX197" i="5"/>
  <c r="CX185" i="5"/>
  <c r="CX173" i="5"/>
  <c r="CX161" i="5"/>
  <c r="CX149" i="5"/>
  <c r="CX137" i="5"/>
  <c r="CX125" i="5"/>
  <c r="CX113" i="5"/>
  <c r="CX101" i="5"/>
  <c r="CX89" i="5"/>
  <c r="CX77" i="5"/>
  <c r="CX65" i="5"/>
  <c r="CX53" i="5"/>
  <c r="CX41" i="5"/>
  <c r="CX29" i="5"/>
  <c r="CX17" i="5"/>
  <c r="CO278" i="5"/>
  <c r="CX496" i="5"/>
  <c r="CX484" i="5"/>
  <c r="CX472" i="5"/>
  <c r="CX460" i="5"/>
  <c r="CX448" i="5"/>
  <c r="CX436" i="5"/>
  <c r="CX424" i="5"/>
  <c r="CX412" i="5"/>
  <c r="CX400" i="5"/>
  <c r="CX388" i="5"/>
  <c r="CX376" i="5"/>
  <c r="CX364" i="5"/>
  <c r="CX352" i="5"/>
  <c r="CX340" i="5"/>
  <c r="CX328" i="5"/>
  <c r="CX316" i="5"/>
  <c r="CX304" i="5"/>
  <c r="CX292" i="5"/>
  <c r="CX280" i="5"/>
  <c r="CX268" i="5"/>
  <c r="CX256" i="5"/>
  <c r="CX244" i="5"/>
  <c r="CX232" i="5"/>
  <c r="CX220" i="5"/>
  <c r="CX208" i="5"/>
  <c r="CX196" i="5"/>
  <c r="CX184" i="5"/>
  <c r="CX172" i="5"/>
  <c r="CX160" i="5"/>
  <c r="CX148" i="5"/>
  <c r="CX136" i="5"/>
  <c r="CX124" i="5"/>
  <c r="CX112" i="5"/>
  <c r="CX100" i="5"/>
  <c r="CX88" i="5"/>
  <c r="CX76" i="5"/>
  <c r="CX64" i="5"/>
  <c r="CX52" i="5"/>
  <c r="CX40" i="5"/>
  <c r="CX28" i="5"/>
  <c r="CX16" i="5"/>
  <c r="CX495" i="5"/>
  <c r="CX483" i="5"/>
  <c r="CX471" i="5"/>
  <c r="CX459" i="5"/>
  <c r="CX447" i="5"/>
  <c r="CX435" i="5"/>
  <c r="CX423" i="5"/>
  <c r="CX411" i="5"/>
  <c r="CX399" i="5"/>
  <c r="CX387" i="5"/>
  <c r="CX375" i="5"/>
  <c r="CX351" i="5"/>
  <c r="CX339" i="5"/>
  <c r="CX327" i="5"/>
  <c r="CX315" i="5"/>
  <c r="CX303" i="5"/>
  <c r="CX291" i="5"/>
  <c r="CX279" i="5"/>
  <c r="CX267" i="5"/>
  <c r="CX255" i="5"/>
  <c r="CX243" i="5"/>
  <c r="CX231" i="5"/>
  <c r="CX219" i="5"/>
  <c r="CX207" i="5"/>
  <c r="CX195" i="5"/>
  <c r="CX183" i="5"/>
  <c r="CX159" i="5"/>
  <c r="CX147" i="5"/>
  <c r="CX135" i="5"/>
  <c r="CX123" i="5"/>
  <c r="CX111" i="5"/>
  <c r="CX99" i="5"/>
  <c r="CX87" i="5"/>
  <c r="CX75" i="5"/>
  <c r="CX63" i="5"/>
  <c r="CX51" i="5"/>
  <c r="CX39" i="5"/>
  <c r="CX27" i="5"/>
  <c r="CX15" i="5"/>
  <c r="CX494" i="5"/>
  <c r="CX482" i="5"/>
  <c r="CX470" i="5"/>
  <c r="CX458" i="5"/>
  <c r="CX446" i="5"/>
  <c r="CX434" i="5"/>
  <c r="CX422" i="5"/>
  <c r="CX410" i="5"/>
  <c r="CX398" i="5"/>
  <c r="CX386" i="5"/>
  <c r="CX374" i="5"/>
  <c r="CX362" i="5"/>
  <c r="CX350" i="5"/>
  <c r="CX338" i="5"/>
  <c r="CX326" i="5"/>
  <c r="CX314" i="5"/>
  <c r="CX302" i="5"/>
  <c r="CX290" i="5"/>
  <c r="CX278" i="5"/>
  <c r="CX266" i="5"/>
  <c r="CX254" i="5"/>
  <c r="CX242" i="5"/>
  <c r="CX230" i="5"/>
  <c r="CX218" i="5"/>
  <c r="CX206" i="5"/>
  <c r="CX194" i="5"/>
  <c r="CX182" i="5"/>
  <c r="CX170" i="5"/>
  <c r="CX158" i="5"/>
  <c r="CX146" i="5"/>
  <c r="CX134" i="5"/>
  <c r="CX122" i="5"/>
  <c r="CX110" i="5"/>
  <c r="CX98" i="5"/>
  <c r="CX86" i="5"/>
  <c r="CX74" i="5"/>
  <c r="CX62" i="5"/>
  <c r="CX50" i="5"/>
  <c r="CX38" i="5"/>
  <c r="CX26" i="5"/>
  <c r="CX14" i="5"/>
  <c r="CX493" i="5"/>
  <c r="CX481" i="5"/>
  <c r="CX469" i="5"/>
  <c r="CX457" i="5"/>
  <c r="CX445" i="5"/>
  <c r="CX433" i="5"/>
  <c r="CX421" i="5"/>
  <c r="CX409" i="5"/>
  <c r="CX397" i="5"/>
  <c r="CX385" i="5"/>
  <c r="CX373" i="5"/>
  <c r="CX361" i="5"/>
  <c r="CX349" i="5"/>
  <c r="CX337" i="5"/>
  <c r="CX325" i="5"/>
  <c r="CX313" i="5"/>
  <c r="CX301" i="5"/>
  <c r="CX289" i="5"/>
  <c r="CX277" i="5"/>
  <c r="CX265" i="5"/>
  <c r="CX253" i="5"/>
  <c r="CX241" i="5"/>
  <c r="CX229" i="5"/>
  <c r="CX217" i="5"/>
  <c r="CX205" i="5"/>
  <c r="CX193" i="5"/>
  <c r="CX181" i="5"/>
  <c r="CX169" i="5"/>
  <c r="CX157" i="5"/>
  <c r="CX145" i="5"/>
  <c r="CX133" i="5"/>
  <c r="CX121" i="5"/>
  <c r="CX109" i="5"/>
  <c r="CX97" i="5"/>
  <c r="CX85" i="5"/>
  <c r="CX73" i="5"/>
  <c r="CX61" i="5"/>
  <c r="CX49" i="5"/>
  <c r="CX37" i="5"/>
  <c r="CX25" i="5"/>
  <c r="CX13" i="5"/>
  <c r="CX492" i="5"/>
  <c r="CX480" i="5"/>
  <c r="CX468" i="5"/>
  <c r="CX456" i="5"/>
  <c r="CX444" i="5"/>
  <c r="CX432" i="5"/>
  <c r="CX420" i="5"/>
  <c r="CX408" i="5"/>
  <c r="CX396" i="5"/>
  <c r="CX384" i="5"/>
  <c r="CX372" i="5"/>
  <c r="CX360" i="5"/>
  <c r="CX348" i="5"/>
  <c r="CX336" i="5"/>
  <c r="CX324" i="5"/>
  <c r="CX312" i="5"/>
  <c r="CX300" i="5"/>
  <c r="CX288" i="5"/>
  <c r="CX276" i="5"/>
  <c r="CX264" i="5"/>
  <c r="CX252" i="5"/>
  <c r="CX240" i="5"/>
  <c r="CX228" i="5"/>
  <c r="CX216" i="5"/>
  <c r="CX204" i="5"/>
  <c r="CX192" i="5"/>
  <c r="CX180" i="5"/>
  <c r="CX168" i="5"/>
  <c r="CX156" i="5"/>
  <c r="CX144" i="5"/>
  <c r="CX132" i="5"/>
  <c r="CX120" i="5"/>
  <c r="CX108" i="5"/>
  <c r="CX96" i="5"/>
  <c r="CX84" i="5"/>
  <c r="CX72" i="5"/>
  <c r="CX60" i="5"/>
  <c r="CX48" i="5"/>
  <c r="CX36" i="5"/>
  <c r="CX24" i="5"/>
  <c r="CX12" i="5"/>
  <c r="CX479" i="5"/>
  <c r="CX467" i="5"/>
  <c r="CX455" i="5"/>
  <c r="CX443" i="5"/>
  <c r="CX431" i="5"/>
  <c r="CX419" i="5"/>
  <c r="CX407" i="5"/>
  <c r="CX395" i="5"/>
  <c r="CX383" i="5"/>
  <c r="CX371" i="5"/>
  <c r="CX359" i="5"/>
  <c r="CX347" i="5"/>
  <c r="CX335" i="5"/>
  <c r="CX323" i="5"/>
  <c r="CX311" i="5"/>
  <c r="CX299" i="5"/>
  <c r="CX287" i="5"/>
  <c r="CX275" i="5"/>
  <c r="CX263" i="5"/>
  <c r="CX251" i="5"/>
  <c r="CX239" i="5"/>
  <c r="CX227" i="5"/>
  <c r="CX215" i="5"/>
  <c r="CX203" i="5"/>
  <c r="CX191" i="5"/>
  <c r="CX179" i="5"/>
  <c r="CX167" i="5"/>
  <c r="CX155" i="5"/>
  <c r="CX143" i="5"/>
  <c r="CX131" i="5"/>
  <c r="CX119" i="5"/>
  <c r="CX107" i="5"/>
  <c r="CX95" i="5"/>
  <c r="CX83" i="5"/>
  <c r="CX71" i="5"/>
  <c r="CX59" i="5"/>
  <c r="CX47" i="5"/>
  <c r="CX35" i="5"/>
  <c r="CX23" i="5"/>
  <c r="CX11" i="5"/>
  <c r="CX490" i="5"/>
  <c r="CX478" i="5"/>
  <c r="CX466" i="5"/>
  <c r="CX454" i="5"/>
  <c r="CX442" i="5"/>
  <c r="CX430" i="5"/>
  <c r="CX418" i="5"/>
  <c r="CX406" i="5"/>
  <c r="CX394" i="5"/>
  <c r="CX382" i="5"/>
  <c r="CX370" i="5"/>
  <c r="CX358" i="5"/>
  <c r="CX346" i="5"/>
  <c r="CX334" i="5"/>
  <c r="CX322" i="5"/>
  <c r="CX310" i="5"/>
  <c r="CX298" i="5"/>
  <c r="CX286" i="5"/>
  <c r="CX274" i="5"/>
  <c r="CX262" i="5"/>
  <c r="CX250" i="5"/>
  <c r="CX238" i="5"/>
  <c r="CX226" i="5"/>
  <c r="CX202" i="5"/>
  <c r="CX190" i="5"/>
  <c r="CX178" i="5"/>
  <c r="CX154" i="5"/>
  <c r="CX142" i="5"/>
  <c r="CX130" i="5"/>
  <c r="CX118" i="5"/>
  <c r="CX106" i="5"/>
  <c r="CX94" i="5"/>
  <c r="CX82" i="5"/>
  <c r="CX70" i="5"/>
  <c r="CX58" i="5"/>
  <c r="CX46" i="5"/>
  <c r="CX34" i="5"/>
  <c r="CX22" i="5"/>
  <c r="CX10" i="5"/>
  <c r="CX489" i="5"/>
  <c r="CX477" i="5"/>
  <c r="CX465" i="5"/>
  <c r="CX453" i="5"/>
  <c r="CX441" i="5"/>
  <c r="CX417" i="5"/>
  <c r="CX405" i="5"/>
  <c r="CX393" i="5"/>
  <c r="CX381" i="5"/>
  <c r="CX369" i="5"/>
  <c r="CX357" i="5"/>
  <c r="CX345" i="5"/>
  <c r="CX333" i="5"/>
  <c r="CX321" i="5"/>
  <c r="CX309" i="5"/>
  <c r="CX297" i="5"/>
  <c r="CX285" i="5"/>
  <c r="CX273" i="5"/>
  <c r="CX261" i="5"/>
  <c r="CX249" i="5"/>
  <c r="CX225" i="5"/>
  <c r="CX213" i="5"/>
  <c r="CX201" i="5"/>
  <c r="CX189" i="5"/>
  <c r="CX177" i="5"/>
  <c r="CX165" i="5"/>
  <c r="CX153" i="5"/>
  <c r="CX141" i="5"/>
  <c r="CX129" i="5"/>
  <c r="CX117" i="5"/>
  <c r="CX105" i="5"/>
  <c r="CX81" i="5"/>
  <c r="CX69" i="5"/>
  <c r="CX57" i="5"/>
  <c r="CX45" i="5"/>
  <c r="CX33" i="5"/>
  <c r="CX21" i="5"/>
  <c r="CX9" i="5"/>
  <c r="CO306" i="5"/>
  <c r="CQ162" i="5"/>
  <c r="CX500" i="5"/>
  <c r="CX488" i="5"/>
  <c r="CX476" i="5"/>
  <c r="CX464" i="5"/>
  <c r="CX452" i="5"/>
  <c r="CX440" i="5"/>
  <c r="CX428" i="5"/>
  <c r="CX416" i="5"/>
  <c r="CX404" i="5"/>
  <c r="CX392" i="5"/>
  <c r="CX380" i="5"/>
  <c r="CX368" i="5"/>
  <c r="CX356" i="5"/>
  <c r="CX344" i="5"/>
  <c r="CX332" i="5"/>
  <c r="CX320" i="5"/>
  <c r="CX308" i="5"/>
  <c r="CX296" i="5"/>
  <c r="CX284" i="5"/>
  <c r="CX272" i="5"/>
  <c r="CX260" i="5"/>
  <c r="CX236" i="5"/>
  <c r="CX224" i="5"/>
  <c r="CX212" i="5"/>
  <c r="CX200" i="5"/>
  <c r="CX188" i="5"/>
  <c r="CX176" i="5"/>
  <c r="CX164" i="5"/>
  <c r="CX152" i="5"/>
  <c r="CX140" i="5"/>
  <c r="CX128" i="5"/>
  <c r="CX116" i="5"/>
  <c r="CX104" i="5"/>
  <c r="CX92" i="5"/>
  <c r="CX80" i="5"/>
  <c r="CX68" i="5"/>
  <c r="CX56" i="5"/>
  <c r="CX44" i="5"/>
  <c r="CX32" i="5"/>
  <c r="CX20" i="5"/>
  <c r="CX8" i="5"/>
  <c r="CO363" i="5"/>
  <c r="CO171" i="5"/>
  <c r="CO126" i="5"/>
  <c r="CO90" i="5"/>
  <c r="CX7" i="5"/>
  <c r="CP491" i="5"/>
  <c r="CW499" i="5"/>
  <c r="CW487" i="5"/>
  <c r="CW475" i="5"/>
  <c r="CW463" i="5"/>
  <c r="CW451" i="5"/>
  <c r="CW427" i="5"/>
  <c r="CW415" i="5"/>
  <c r="CW403" i="5"/>
  <c r="CW391" i="5"/>
  <c r="CW379" i="5"/>
  <c r="CW367" i="5"/>
  <c r="CW355" i="5"/>
  <c r="CW343" i="5"/>
  <c r="CW331" i="5"/>
  <c r="CW319" i="5"/>
  <c r="CW307" i="5"/>
  <c r="CW295" i="5"/>
  <c r="CW283" i="5"/>
  <c r="CW271" i="5"/>
  <c r="CW259" i="5"/>
  <c r="CW247" i="5"/>
  <c r="CW235" i="5"/>
  <c r="CW223" i="5"/>
  <c r="CW199" i="5"/>
  <c r="CW187" i="5"/>
  <c r="CW175" i="5"/>
  <c r="CW163" i="5"/>
  <c r="CW151" i="5"/>
  <c r="CW139" i="5"/>
  <c r="CW127" i="5"/>
  <c r="CW115" i="5"/>
  <c r="CW103" i="5"/>
  <c r="CW91" i="5"/>
  <c r="CW79" i="5"/>
  <c r="CW67" i="5"/>
  <c r="CW55" i="5"/>
  <c r="CW43" i="5"/>
  <c r="CW31" i="5"/>
  <c r="CW19" i="5"/>
  <c r="CW498" i="5"/>
  <c r="CW486" i="5"/>
  <c r="CW474" i="5"/>
  <c r="CW462" i="5"/>
  <c r="CW450" i="5"/>
  <c r="CW426" i="5"/>
  <c r="CW414" i="5"/>
  <c r="CW402" i="5"/>
  <c r="CW390" i="5"/>
  <c r="CW378" i="5"/>
  <c r="CW366" i="5"/>
  <c r="CW354" i="5"/>
  <c r="CW330" i="5"/>
  <c r="CW318" i="5"/>
  <c r="CW306" i="5"/>
  <c r="CW294" i="5"/>
  <c r="CW282" i="5"/>
  <c r="CW270" i="5"/>
  <c r="CW258" i="5"/>
  <c r="CW246" i="5"/>
  <c r="CW234" i="5"/>
  <c r="CW222" i="5"/>
  <c r="CW198" i="5"/>
  <c r="CW186" i="5"/>
  <c r="CW174" i="5"/>
  <c r="CW162" i="5"/>
  <c r="CW150" i="5"/>
  <c r="CW138" i="5"/>
  <c r="CW126" i="5"/>
  <c r="CW102" i="5"/>
  <c r="CW90" i="5"/>
  <c r="CW78" i="5"/>
  <c r="CW66" i="5"/>
  <c r="CW54" i="5"/>
  <c r="CW42" i="5"/>
  <c r="CW30" i="5"/>
  <c r="CW18" i="5"/>
  <c r="CO429" i="5"/>
  <c r="CP237" i="5"/>
  <c r="CO93" i="5"/>
  <c r="CW497" i="5"/>
  <c r="CW485" i="5"/>
  <c r="CW473" i="5"/>
  <c r="CW461" i="5"/>
  <c r="CW449" i="5"/>
  <c r="CW437" i="5"/>
  <c r="CW425" i="5"/>
  <c r="CW413" i="5"/>
  <c r="CW401" i="5"/>
  <c r="CW389" i="5"/>
  <c r="CW377" i="5"/>
  <c r="CW365" i="5"/>
  <c r="CW353" i="5"/>
  <c r="CW341" i="5"/>
  <c r="CW329" i="5"/>
  <c r="CW317" i="5"/>
  <c r="CW305" i="5"/>
  <c r="CW293" i="5"/>
  <c r="CW281" i="5"/>
  <c r="CW269" i="5"/>
  <c r="CW257" i="5"/>
  <c r="CW245" i="5"/>
  <c r="CW233" i="5"/>
  <c r="CW221" i="5"/>
  <c r="CW209" i="5"/>
  <c r="CW197" i="5"/>
  <c r="CW185" i="5"/>
  <c r="CW173" i="5"/>
  <c r="CW161" i="5"/>
  <c r="CW149" i="5"/>
  <c r="CW137" i="5"/>
  <c r="CW125" i="5"/>
  <c r="CW113" i="5"/>
  <c r="CW101" i="5"/>
  <c r="CW89" i="5"/>
  <c r="CW77" i="5"/>
  <c r="CW65" i="5"/>
  <c r="CW53" i="5"/>
  <c r="CW41" i="5"/>
  <c r="CW29" i="5"/>
  <c r="CW17" i="5"/>
  <c r="CW496" i="5"/>
  <c r="CW484" i="5"/>
  <c r="CW472" i="5"/>
  <c r="CW460" i="5"/>
  <c r="CW448" i="5"/>
  <c r="CW436" i="5"/>
  <c r="CW424" i="5"/>
  <c r="CW412" i="5"/>
  <c r="CW400" i="5"/>
  <c r="CW388" i="5"/>
  <c r="CW376" i="5"/>
  <c r="CW364" i="5"/>
  <c r="CW352" i="5"/>
  <c r="CW340" i="5"/>
  <c r="CW328" i="5"/>
  <c r="CW316" i="5"/>
  <c r="CW304" i="5"/>
  <c r="CW292" i="5"/>
  <c r="CW280" i="5"/>
  <c r="CW268" i="5"/>
  <c r="CW256" i="5"/>
  <c r="CW244" i="5"/>
  <c r="CW232" i="5"/>
  <c r="CW220" i="5"/>
  <c r="CW208" i="5"/>
  <c r="CW196" i="5"/>
  <c r="CW184" i="5"/>
  <c r="CW172" i="5"/>
  <c r="CW160" i="5"/>
  <c r="CW148" i="5"/>
  <c r="CW136" i="5"/>
  <c r="CW124" i="5"/>
  <c r="CW112" i="5"/>
  <c r="CW100" i="5"/>
  <c r="CW88" i="5"/>
  <c r="CW76" i="5"/>
  <c r="CW64" i="5"/>
  <c r="CW52" i="5"/>
  <c r="CW40" i="5"/>
  <c r="CW28" i="5"/>
  <c r="CW16" i="5"/>
  <c r="CU439" i="5"/>
  <c r="CP211" i="5"/>
  <c r="CW495" i="5"/>
  <c r="CW483" i="5"/>
  <c r="CW471" i="5"/>
  <c r="CW459" i="5"/>
  <c r="CW447" i="5"/>
  <c r="CW435" i="5"/>
  <c r="CW423" i="5"/>
  <c r="CW411" i="5"/>
  <c r="CW399" i="5"/>
  <c r="CW387" i="5"/>
  <c r="CW375" i="5"/>
  <c r="CW363" i="5"/>
  <c r="CW351" i="5"/>
  <c r="CW339" i="5"/>
  <c r="CW327" i="5"/>
  <c r="CW315" i="5"/>
  <c r="CW303" i="5"/>
  <c r="CW291" i="5"/>
  <c r="CW279" i="5"/>
  <c r="CW267" i="5"/>
  <c r="CW255" i="5"/>
  <c r="CW243" i="5"/>
  <c r="CW231" i="5"/>
  <c r="CW219" i="5"/>
  <c r="CW207" i="5"/>
  <c r="CW195" i="5"/>
  <c r="CW183" i="5"/>
  <c r="CW171" i="5"/>
  <c r="CW159" i="5"/>
  <c r="CW147" i="5"/>
  <c r="CW135" i="5"/>
  <c r="CW123" i="5"/>
  <c r="CW111" i="5"/>
  <c r="CW99" i="5"/>
  <c r="CW87" i="5"/>
  <c r="CW75" i="5"/>
  <c r="CW63" i="5"/>
  <c r="CW51" i="5"/>
  <c r="CW39" i="5"/>
  <c r="CW27" i="5"/>
  <c r="CW15" i="5"/>
  <c r="CW494" i="5"/>
  <c r="CW482" i="5"/>
  <c r="CW470" i="5"/>
  <c r="CW458" i="5"/>
  <c r="CW446" i="5"/>
  <c r="CW434" i="5"/>
  <c r="CW422" i="5"/>
  <c r="CW410" i="5"/>
  <c r="CW398" i="5"/>
  <c r="CW386" i="5"/>
  <c r="CW374" i="5"/>
  <c r="CW362" i="5"/>
  <c r="CW338" i="5"/>
  <c r="CW326" i="5"/>
  <c r="CW314" i="5"/>
  <c r="CW302" i="5"/>
  <c r="CW290" i="5"/>
  <c r="CW278" i="5"/>
  <c r="CW266" i="5"/>
  <c r="CW254" i="5"/>
  <c r="CW242" i="5"/>
  <c r="CW230" i="5"/>
  <c r="CW218" i="5"/>
  <c r="CW206" i="5"/>
  <c r="CW194" i="5"/>
  <c r="CW182" i="5"/>
  <c r="CW170" i="5"/>
  <c r="CW158" i="5"/>
  <c r="CW146" i="5"/>
  <c r="CW134" i="5"/>
  <c r="CW122" i="5"/>
  <c r="CW110" i="5"/>
  <c r="CW98" i="5"/>
  <c r="CW86" i="5"/>
  <c r="CW74" i="5"/>
  <c r="CW62" i="5"/>
  <c r="CW50" i="5"/>
  <c r="CW38" i="5"/>
  <c r="CW26" i="5"/>
  <c r="CW14" i="5"/>
  <c r="CW493" i="5"/>
  <c r="CW481" i="5"/>
  <c r="CW469" i="5"/>
  <c r="CW457" i="5"/>
  <c r="CW445" i="5"/>
  <c r="CW433" i="5"/>
  <c r="CW421" i="5"/>
  <c r="CW409" i="5"/>
  <c r="CW397" i="5"/>
  <c r="CW385" i="5"/>
  <c r="CW373" i="5"/>
  <c r="CW361" i="5"/>
  <c r="CW349" i="5"/>
  <c r="CW337" i="5"/>
  <c r="CW325" i="5"/>
  <c r="CW313" i="5"/>
  <c r="CW301" i="5"/>
  <c r="CW289" i="5"/>
  <c r="CW277" i="5"/>
  <c r="CW265" i="5"/>
  <c r="CW253" i="5"/>
  <c r="CW241" i="5"/>
  <c r="CW229" i="5"/>
  <c r="CW217" i="5"/>
  <c r="CW205" i="5"/>
  <c r="CW193" i="5"/>
  <c r="CW181" i="5"/>
  <c r="CW169" i="5"/>
  <c r="CW157" i="5"/>
  <c r="CW145" i="5"/>
  <c r="CW133" i="5"/>
  <c r="CW121" i="5"/>
  <c r="CW109" i="5"/>
  <c r="CW97" i="5"/>
  <c r="CW85" i="5"/>
  <c r="CW73" i="5"/>
  <c r="CW61" i="5"/>
  <c r="CW49" i="5"/>
  <c r="CW37" i="5"/>
  <c r="CW25" i="5"/>
  <c r="CW13" i="5"/>
  <c r="CU214" i="5"/>
  <c r="CP166" i="5"/>
  <c r="CW492" i="5"/>
  <c r="CW480" i="5"/>
  <c r="CW468" i="5"/>
  <c r="CW456" i="5"/>
  <c r="CW444" i="5"/>
  <c r="CW432" i="5"/>
  <c r="CW420" i="5"/>
  <c r="CW408" i="5"/>
  <c r="CW396" i="5"/>
  <c r="CW384" i="5"/>
  <c r="CW372" i="5"/>
  <c r="CW360" i="5"/>
  <c r="CW348" i="5"/>
  <c r="CW336" i="5"/>
  <c r="CW324" i="5"/>
  <c r="CW312" i="5"/>
  <c r="CW300" i="5"/>
  <c r="CW288" i="5"/>
  <c r="CW276" i="5"/>
  <c r="CW264" i="5"/>
  <c r="CW252" i="5"/>
  <c r="CW240" i="5"/>
  <c r="CW228" i="5"/>
  <c r="CW216" i="5"/>
  <c r="CW204" i="5"/>
  <c r="CW192" i="5"/>
  <c r="CW180" i="5"/>
  <c r="CW168" i="5"/>
  <c r="CW156" i="5"/>
  <c r="CW144" i="5"/>
  <c r="CW132" i="5"/>
  <c r="CW120" i="5"/>
  <c r="CW108" i="5"/>
  <c r="CW96" i="5"/>
  <c r="CW84" i="5"/>
  <c r="CW72" i="5"/>
  <c r="CW60" i="5"/>
  <c r="CW48" i="5"/>
  <c r="CW36" i="5"/>
  <c r="CW24" i="5"/>
  <c r="CW12" i="5"/>
  <c r="CW491" i="5"/>
  <c r="CW479" i="5"/>
  <c r="CW467" i="5"/>
  <c r="CW455" i="5"/>
  <c r="CW443" i="5"/>
  <c r="CW431" i="5"/>
  <c r="CW419" i="5"/>
  <c r="CW407" i="5"/>
  <c r="CW395" i="5"/>
  <c r="CW383" i="5"/>
  <c r="CW371" i="5"/>
  <c r="CW359" i="5"/>
  <c r="CW347" i="5"/>
  <c r="CW335" i="5"/>
  <c r="CW323" i="5"/>
  <c r="CW311" i="5"/>
  <c r="CW299" i="5"/>
  <c r="CW287" i="5"/>
  <c r="CW275" i="5"/>
  <c r="CW263" i="5"/>
  <c r="CW251" i="5"/>
  <c r="CW239" i="5"/>
  <c r="CW227" i="5"/>
  <c r="CW215" i="5"/>
  <c r="CW203" i="5"/>
  <c r="CW191" i="5"/>
  <c r="CW179" i="5"/>
  <c r="CW167" i="5"/>
  <c r="CW155" i="5"/>
  <c r="CW143" i="5"/>
  <c r="CW131" i="5"/>
  <c r="CW119" i="5"/>
  <c r="CW107" i="5"/>
  <c r="CW95" i="5"/>
  <c r="CW83" i="5"/>
  <c r="CW71" i="5"/>
  <c r="CW59" i="5"/>
  <c r="CW47" i="5"/>
  <c r="CW35" i="5"/>
  <c r="CW23" i="5"/>
  <c r="CW11" i="5"/>
  <c r="CP248" i="5"/>
  <c r="CW490" i="5"/>
  <c r="CW478" i="5"/>
  <c r="CW466" i="5"/>
  <c r="CW454" i="5"/>
  <c r="CW442" i="5"/>
  <c r="CW430" i="5"/>
  <c r="CW406" i="5"/>
  <c r="CW394" i="5"/>
  <c r="CW370" i="5"/>
  <c r="CW358" i="5"/>
  <c r="CW346" i="5"/>
  <c r="CW334" i="5"/>
  <c r="CW322" i="5"/>
  <c r="CW310" i="5"/>
  <c r="CW286" i="5"/>
  <c r="CW274" i="5"/>
  <c r="CW262" i="5"/>
  <c r="CW250" i="5"/>
  <c r="CW238" i="5"/>
  <c r="CW226" i="5"/>
  <c r="CW214" i="5"/>
  <c r="CW202" i="5"/>
  <c r="CW190" i="5"/>
  <c r="CW178" i="5"/>
  <c r="CW166" i="5"/>
  <c r="CW154" i="5"/>
  <c r="CW142" i="5"/>
  <c r="CW130" i="5"/>
  <c r="CW118" i="5"/>
  <c r="CW106" i="5"/>
  <c r="CW94" i="5"/>
  <c r="CW82" i="5"/>
  <c r="CW70" i="5"/>
  <c r="CW58" i="5"/>
  <c r="CW46" i="5"/>
  <c r="CW34" i="5"/>
  <c r="CW22" i="5"/>
  <c r="CW10" i="5"/>
  <c r="CW489" i="5"/>
  <c r="CW477" i="5"/>
  <c r="CW465" i="5"/>
  <c r="CW453" i="5"/>
  <c r="CW441" i="5"/>
  <c r="CW429" i="5"/>
  <c r="CW417" i="5"/>
  <c r="CW405" i="5"/>
  <c r="CW393" i="5"/>
  <c r="CW381" i="5"/>
  <c r="CW369" i="5"/>
  <c r="CW357" i="5"/>
  <c r="CW345" i="5"/>
  <c r="CW333" i="5"/>
  <c r="CW321" i="5"/>
  <c r="CW309" i="5"/>
  <c r="CW297" i="5"/>
  <c r="CW285" i="5"/>
  <c r="CW273" i="5"/>
  <c r="CW261" i="5"/>
  <c r="CW249" i="5"/>
  <c r="CW237" i="5"/>
  <c r="CW225" i="5"/>
  <c r="CW213" i="5"/>
  <c r="CW201" i="5"/>
  <c r="CW189" i="5"/>
  <c r="CW177" i="5"/>
  <c r="CW165" i="5"/>
  <c r="CW153" i="5"/>
  <c r="CW141" i="5"/>
  <c r="CW129" i="5"/>
  <c r="CW117" i="5"/>
  <c r="CW105" i="5"/>
  <c r="CW93" i="5"/>
  <c r="CW81" i="5"/>
  <c r="CW69" i="5"/>
  <c r="CW57" i="5"/>
  <c r="CW45" i="5"/>
  <c r="CW33" i="5"/>
  <c r="CW21" i="5"/>
  <c r="CV210" i="5"/>
  <c r="CV114" i="5"/>
  <c r="CW500" i="5"/>
  <c r="CW488" i="5"/>
  <c r="CW476" i="5"/>
  <c r="CW464" i="5"/>
  <c r="CW452" i="5"/>
  <c r="CW440" i="5"/>
  <c r="CW428" i="5"/>
  <c r="CW416" i="5"/>
  <c r="CW404" i="5"/>
  <c r="CW392" i="5"/>
  <c r="CW380" i="5"/>
  <c r="CW368" i="5"/>
  <c r="CW356" i="5"/>
  <c r="CW344" i="5"/>
  <c r="CW332" i="5"/>
  <c r="CW320" i="5"/>
  <c r="CW308" i="5"/>
  <c r="CW296" i="5"/>
  <c r="CW284" i="5"/>
  <c r="CW272" i="5"/>
  <c r="CW260" i="5"/>
  <c r="CW248" i="5"/>
  <c r="CW236" i="5"/>
  <c r="CW224" i="5"/>
  <c r="CW212" i="5"/>
  <c r="CW200" i="5"/>
  <c r="CW188" i="5"/>
  <c r="CW176" i="5"/>
  <c r="CW164" i="5"/>
  <c r="CW152" i="5"/>
  <c r="CW140" i="5"/>
  <c r="CW128" i="5"/>
  <c r="CW116" i="5"/>
  <c r="CW104" i="5"/>
  <c r="CW92" i="5"/>
  <c r="CW80" i="5"/>
  <c r="CW68" i="5"/>
  <c r="CW44" i="5"/>
  <c r="CW32" i="5"/>
  <c r="CW20" i="5"/>
  <c r="CW8" i="5"/>
  <c r="CV427" i="5"/>
  <c r="CV283" i="5"/>
  <c r="CV139" i="5"/>
  <c r="CV415" i="5"/>
  <c r="CV271" i="5"/>
  <c r="CO9" i="5"/>
  <c r="CV418" i="5"/>
  <c r="CU382" i="5"/>
  <c r="CV259" i="5"/>
  <c r="CV115" i="5"/>
  <c r="CV391" i="5"/>
  <c r="CV103" i="5"/>
  <c r="CR56" i="5"/>
  <c r="CV379" i="5"/>
  <c r="CV235" i="5"/>
  <c r="CV91" i="5"/>
  <c r="CV367" i="5"/>
  <c r="CV223" i="5"/>
  <c r="CV79" i="5"/>
  <c r="CO438" i="5"/>
  <c r="CT342" i="5"/>
  <c r="CV499" i="5"/>
  <c r="CV355" i="5"/>
  <c r="CV211" i="5"/>
  <c r="CV67" i="5"/>
  <c r="CV487" i="5"/>
  <c r="CV343" i="5"/>
  <c r="CV199" i="5"/>
  <c r="CV55" i="5"/>
  <c r="CV475" i="5"/>
  <c r="CV331" i="5"/>
  <c r="CV187" i="5"/>
  <c r="CV43" i="5"/>
  <c r="CV463" i="5"/>
  <c r="CV319" i="5"/>
  <c r="CV175" i="5"/>
  <c r="CV31" i="5"/>
  <c r="CP350" i="5"/>
  <c r="CV451" i="5"/>
  <c r="CV307" i="5"/>
  <c r="CV163" i="5"/>
  <c r="CV19" i="5"/>
  <c r="CP403" i="5"/>
  <c r="CP127" i="5"/>
  <c r="CV439" i="5"/>
  <c r="CV295" i="5"/>
  <c r="CV151" i="5"/>
  <c r="CW7" i="5"/>
  <c r="CV498" i="5"/>
  <c r="CV474" i="5"/>
  <c r="CV462" i="5"/>
  <c r="CV450" i="5"/>
  <c r="CV438" i="5"/>
  <c r="CV426" i="5"/>
  <c r="CV414" i="5"/>
  <c r="CV402" i="5"/>
  <c r="CV390" i="5"/>
  <c r="CV378" i="5"/>
  <c r="CV366" i="5"/>
  <c r="CV354" i="5"/>
  <c r="CV342" i="5"/>
  <c r="CV330" i="5"/>
  <c r="CV318" i="5"/>
  <c r="CV306" i="5"/>
  <c r="CV294" i="5"/>
  <c r="CV282" i="5"/>
  <c r="CV270" i="5"/>
  <c r="CV258" i="5"/>
  <c r="CV246" i="5"/>
  <c r="CV234" i="5"/>
  <c r="CV222" i="5"/>
  <c r="CV198" i="5"/>
  <c r="CV186" i="5"/>
  <c r="CV174" i="5"/>
  <c r="CV162" i="5"/>
  <c r="CV150" i="5"/>
  <c r="CV138" i="5"/>
  <c r="CV126" i="5"/>
  <c r="CV102" i="5"/>
  <c r="CV90" i="5"/>
  <c r="CV78" i="5"/>
  <c r="CV66" i="5"/>
  <c r="CV42" i="5"/>
  <c r="CV30" i="5"/>
  <c r="CV18" i="5"/>
  <c r="CV497" i="5"/>
  <c r="CV485" i="5"/>
  <c r="CV473" i="5"/>
  <c r="CV461" i="5"/>
  <c r="CV449" i="5"/>
  <c r="CV437" i="5"/>
  <c r="CV425" i="5"/>
  <c r="CV413" i="5"/>
  <c r="CV401" i="5"/>
  <c r="CV389" i="5"/>
  <c r="CV377" i="5"/>
  <c r="CV365" i="5"/>
  <c r="CV353" i="5"/>
  <c r="CV341" i="5"/>
  <c r="CV329" i="5"/>
  <c r="CV317" i="5"/>
  <c r="CV305" i="5"/>
  <c r="CV293" i="5"/>
  <c r="CV281" i="5"/>
  <c r="CV269" i="5"/>
  <c r="CV257" i="5"/>
  <c r="CV245" i="5"/>
  <c r="CV233" i="5"/>
  <c r="CV221" i="5"/>
  <c r="CV209" i="5"/>
  <c r="CV197" i="5"/>
  <c r="CV185" i="5"/>
  <c r="CV173" i="5"/>
  <c r="CV161" i="5"/>
  <c r="CV149" i="5"/>
  <c r="CV137" i="5"/>
  <c r="CV125" i="5"/>
  <c r="CV113" i="5"/>
  <c r="CV101" i="5"/>
  <c r="CV89" i="5"/>
  <c r="CV77" i="5"/>
  <c r="CV65" i="5"/>
  <c r="CV53" i="5"/>
  <c r="CV41" i="5"/>
  <c r="CV29" i="5"/>
  <c r="CV17" i="5"/>
  <c r="CV496" i="5"/>
  <c r="CV484" i="5"/>
  <c r="CV472" i="5"/>
  <c r="CV460" i="5"/>
  <c r="CV448" i="5"/>
  <c r="CV436" i="5"/>
  <c r="CV424" i="5"/>
  <c r="CV412" i="5"/>
  <c r="CV400" i="5"/>
  <c r="CV388" i="5"/>
  <c r="CV376" i="5"/>
  <c r="CV364" i="5"/>
  <c r="CV352" i="5"/>
  <c r="CV340" i="5"/>
  <c r="CV328" i="5"/>
  <c r="CV316" i="5"/>
  <c r="CV304" i="5"/>
  <c r="CV292" i="5"/>
  <c r="CV280" i="5"/>
  <c r="CV268" i="5"/>
  <c r="CV256" i="5"/>
  <c r="CV244" i="5"/>
  <c r="CV232" i="5"/>
  <c r="CV220" i="5"/>
  <c r="CV208" i="5"/>
  <c r="CV196" i="5"/>
  <c r="CV184" i="5"/>
  <c r="CV172" i="5"/>
  <c r="CV160" i="5"/>
  <c r="CV148" i="5"/>
  <c r="CV136" i="5"/>
  <c r="CV124" i="5"/>
  <c r="CV112" i="5"/>
  <c r="CV100" i="5"/>
  <c r="CV88" i="5"/>
  <c r="CV76" i="5"/>
  <c r="CV64" i="5"/>
  <c r="CV52" i="5"/>
  <c r="CV28" i="5"/>
  <c r="CV16" i="5"/>
  <c r="CQ247" i="5"/>
  <c r="CV495" i="5"/>
  <c r="CV483" i="5"/>
  <c r="CV471" i="5"/>
  <c r="CV459" i="5"/>
  <c r="CV447" i="5"/>
  <c r="CV435" i="5"/>
  <c r="CV423" i="5"/>
  <c r="CV411" i="5"/>
  <c r="CV399" i="5"/>
  <c r="CV387" i="5"/>
  <c r="CV375" i="5"/>
  <c r="CV363" i="5"/>
  <c r="CV351" i="5"/>
  <c r="CV339" i="5"/>
  <c r="CV327" i="5"/>
  <c r="CV315" i="5"/>
  <c r="CV303" i="5"/>
  <c r="CV291" i="5"/>
  <c r="CV279" i="5"/>
  <c r="CV267" i="5"/>
  <c r="CV255" i="5"/>
  <c r="CV243" i="5"/>
  <c r="CV231" i="5"/>
  <c r="CV219" i="5"/>
  <c r="CV207" i="5"/>
  <c r="CV195" i="5"/>
  <c r="CV183" i="5"/>
  <c r="CV171" i="5"/>
  <c r="CV159" i="5"/>
  <c r="CV147" i="5"/>
  <c r="CV135" i="5"/>
  <c r="CV123" i="5"/>
  <c r="CV111" i="5"/>
  <c r="CV99" i="5"/>
  <c r="CV87" i="5"/>
  <c r="CV75" i="5"/>
  <c r="CV63" i="5"/>
  <c r="CV51" i="5"/>
  <c r="CV39" i="5"/>
  <c r="CV27" i="5"/>
  <c r="CV15" i="5"/>
  <c r="CV494" i="5"/>
  <c r="CV482" i="5"/>
  <c r="CV470" i="5"/>
  <c r="CV458" i="5"/>
  <c r="CV446" i="5"/>
  <c r="CV434" i="5"/>
  <c r="CV422" i="5"/>
  <c r="CV410" i="5"/>
  <c r="CV398" i="5"/>
  <c r="CV386" i="5"/>
  <c r="CV374" i="5"/>
  <c r="CV362" i="5"/>
  <c r="CV350" i="5"/>
  <c r="CV338" i="5"/>
  <c r="CV326" i="5"/>
  <c r="CV314" i="5"/>
  <c r="CV302" i="5"/>
  <c r="CV290" i="5"/>
  <c r="CV278" i="5"/>
  <c r="CV266" i="5"/>
  <c r="CV254" i="5"/>
  <c r="CV242" i="5"/>
  <c r="CV230" i="5"/>
  <c r="CV218" i="5"/>
  <c r="CV206" i="5"/>
  <c r="CV194" i="5"/>
  <c r="CV182" i="5"/>
  <c r="CV170" i="5"/>
  <c r="CV158" i="5"/>
  <c r="CV146" i="5"/>
  <c r="CV134" i="5"/>
  <c r="CV122" i="5"/>
  <c r="CV110" i="5"/>
  <c r="CV98" i="5"/>
  <c r="CV86" i="5"/>
  <c r="CV74" i="5"/>
  <c r="CV62" i="5"/>
  <c r="CV50" i="5"/>
  <c r="CV38" i="5"/>
  <c r="CV26" i="5"/>
  <c r="CV14" i="5"/>
  <c r="CV493" i="5"/>
  <c r="CV481" i="5"/>
  <c r="CV469" i="5"/>
  <c r="CV457" i="5"/>
  <c r="CV445" i="5"/>
  <c r="CV433" i="5"/>
  <c r="CV421" i="5"/>
  <c r="CV409" i="5"/>
  <c r="CV397" i="5"/>
  <c r="CV385" i="5"/>
  <c r="CV373" i="5"/>
  <c r="CV361" i="5"/>
  <c r="CV349" i="5"/>
  <c r="CV337" i="5"/>
  <c r="CV325" i="5"/>
  <c r="CV313" i="5"/>
  <c r="CV301" i="5"/>
  <c r="CV289" i="5"/>
  <c r="CV277" i="5"/>
  <c r="CV265" i="5"/>
  <c r="CV253" i="5"/>
  <c r="CV241" i="5"/>
  <c r="CV229" i="5"/>
  <c r="CV217" i="5"/>
  <c r="CV205" i="5"/>
  <c r="CV193" i="5"/>
  <c r="CV181" i="5"/>
  <c r="CV169" i="5"/>
  <c r="CV157" i="5"/>
  <c r="CV145" i="5"/>
  <c r="CV133" i="5"/>
  <c r="CV121" i="5"/>
  <c r="CV109" i="5"/>
  <c r="CV97" i="5"/>
  <c r="CV85" i="5"/>
  <c r="CV73" i="5"/>
  <c r="CV61" i="5"/>
  <c r="CV49" i="5"/>
  <c r="CV37" i="5"/>
  <c r="CV25" i="5"/>
  <c r="CV13" i="5"/>
  <c r="CP298" i="5"/>
  <c r="CV492" i="5"/>
  <c r="CV480" i="5"/>
  <c r="CV468" i="5"/>
  <c r="CV456" i="5"/>
  <c r="CV444" i="5"/>
  <c r="CV420" i="5"/>
  <c r="CV408" i="5"/>
  <c r="CV396" i="5"/>
  <c r="CV384" i="5"/>
  <c r="CV372" i="5"/>
  <c r="CV360" i="5"/>
  <c r="CV348" i="5"/>
  <c r="CV336" i="5"/>
  <c r="CV324" i="5"/>
  <c r="CV312" i="5"/>
  <c r="CV300" i="5"/>
  <c r="CV288" i="5"/>
  <c r="CV276" i="5"/>
  <c r="CV264" i="5"/>
  <c r="CV252" i="5"/>
  <c r="CV240" i="5"/>
  <c r="CV228" i="5"/>
  <c r="CV216" i="5"/>
  <c r="CV204" i="5"/>
  <c r="CV180" i="5"/>
  <c r="CV168" i="5"/>
  <c r="CV156" i="5"/>
  <c r="CV144" i="5"/>
  <c r="CV132" i="5"/>
  <c r="CV120" i="5"/>
  <c r="CV108" i="5"/>
  <c r="CV96" i="5"/>
  <c r="CV84" i="5"/>
  <c r="CV72" i="5"/>
  <c r="CV60" i="5"/>
  <c r="CV48" i="5"/>
  <c r="CV36" i="5"/>
  <c r="CV24" i="5"/>
  <c r="CV12" i="5"/>
  <c r="CV491" i="5"/>
  <c r="CV479" i="5"/>
  <c r="CV467" i="5"/>
  <c r="CV455" i="5"/>
  <c r="CV443" i="5"/>
  <c r="CV431" i="5"/>
  <c r="CV419" i="5"/>
  <c r="CV407" i="5"/>
  <c r="CV395" i="5"/>
  <c r="CV383" i="5"/>
  <c r="CV371" i="5"/>
  <c r="CV359" i="5"/>
  <c r="CV347" i="5"/>
  <c r="CV335" i="5"/>
  <c r="CV323" i="5"/>
  <c r="CV311" i="5"/>
  <c r="CV299" i="5"/>
  <c r="CV287" i="5"/>
  <c r="CV275" i="5"/>
  <c r="CV263" i="5"/>
  <c r="CV251" i="5"/>
  <c r="CV239" i="5"/>
  <c r="CV227" i="5"/>
  <c r="CV215" i="5"/>
  <c r="CV203" i="5"/>
  <c r="CV191" i="5"/>
  <c r="CV179" i="5"/>
  <c r="CV167" i="5"/>
  <c r="CV155" i="5"/>
  <c r="CV143" i="5"/>
  <c r="CV131" i="5"/>
  <c r="CV119" i="5"/>
  <c r="CV107" i="5"/>
  <c r="CV95" i="5"/>
  <c r="CV83" i="5"/>
  <c r="CV71" i="5"/>
  <c r="CV59" i="5"/>
  <c r="CV47" i="5"/>
  <c r="CV35" i="5"/>
  <c r="CV23" i="5"/>
  <c r="CV11" i="5"/>
  <c r="CV490" i="5"/>
  <c r="CV478" i="5"/>
  <c r="CV466" i="5"/>
  <c r="CV454" i="5"/>
  <c r="CV442" i="5"/>
  <c r="CV430" i="5"/>
  <c r="CV406" i="5"/>
  <c r="CV394" i="5"/>
  <c r="CV382" i="5"/>
  <c r="CV370" i="5"/>
  <c r="CV358" i="5"/>
  <c r="CV346" i="5"/>
  <c r="CV334" i="5"/>
  <c r="CV322" i="5"/>
  <c r="CV310" i="5"/>
  <c r="CV298" i="5"/>
  <c r="CV286" i="5"/>
  <c r="CV274" i="5"/>
  <c r="CV262" i="5"/>
  <c r="CV250" i="5"/>
  <c r="CV238" i="5"/>
  <c r="CV226" i="5"/>
  <c r="CV214" i="5"/>
  <c r="CV202" i="5"/>
  <c r="CV190" i="5"/>
  <c r="CV178" i="5"/>
  <c r="CV166" i="5"/>
  <c r="CV154" i="5"/>
  <c r="CV142" i="5"/>
  <c r="CV130" i="5"/>
  <c r="CV118" i="5"/>
  <c r="CV106" i="5"/>
  <c r="CV94" i="5"/>
  <c r="CV82" i="5"/>
  <c r="CV70" i="5"/>
  <c r="CV58" i="5"/>
  <c r="CV46" i="5"/>
  <c r="CV34" i="5"/>
  <c r="CV22" i="5"/>
  <c r="CV10" i="5"/>
  <c r="CV489" i="5"/>
  <c r="CV477" i="5"/>
  <c r="CV465" i="5"/>
  <c r="CV453" i="5"/>
  <c r="CV441" i="5"/>
  <c r="CV429" i="5"/>
  <c r="CV417" i="5"/>
  <c r="CV405" i="5"/>
  <c r="CV393" i="5"/>
  <c r="CV381" i="5"/>
  <c r="CV369" i="5"/>
  <c r="CV357" i="5"/>
  <c r="CV345" i="5"/>
  <c r="CV333" i="5"/>
  <c r="CV321" i="5"/>
  <c r="CV309" i="5"/>
  <c r="CV297" i="5"/>
  <c r="CV285" i="5"/>
  <c r="CV273" i="5"/>
  <c r="CV261" i="5"/>
  <c r="CV237" i="5"/>
  <c r="CV225" i="5"/>
  <c r="CV201" i="5"/>
  <c r="CV189" i="5"/>
  <c r="CV177" i="5"/>
  <c r="CV165" i="5"/>
  <c r="CV153" i="5"/>
  <c r="CV141" i="5"/>
  <c r="CV129" i="5"/>
  <c r="CV117" i="5"/>
  <c r="CV105" i="5"/>
  <c r="CV93" i="5"/>
  <c r="CV81" i="5"/>
  <c r="CV69" i="5"/>
  <c r="CV57" i="5"/>
  <c r="CV45" i="5"/>
  <c r="CV33" i="5"/>
  <c r="CV21" i="5"/>
  <c r="CV9" i="5"/>
  <c r="CO486" i="5"/>
  <c r="CO114" i="5"/>
  <c r="CV500" i="5"/>
  <c r="CV488" i="5"/>
  <c r="CV476" i="5"/>
  <c r="CV464" i="5"/>
  <c r="CV452" i="5"/>
  <c r="CV440" i="5"/>
  <c r="CV428" i="5"/>
  <c r="CV416" i="5"/>
  <c r="CV404" i="5"/>
  <c r="CV392" i="5"/>
  <c r="CV380" i="5"/>
  <c r="CV368" i="5"/>
  <c r="CV356" i="5"/>
  <c r="CV344" i="5"/>
  <c r="CV332" i="5"/>
  <c r="CV320" i="5"/>
  <c r="CV308" i="5"/>
  <c r="CV296" i="5"/>
  <c r="CV284" i="5"/>
  <c r="CV272" i="5"/>
  <c r="CV260" i="5"/>
  <c r="CV248" i="5"/>
  <c r="CV236" i="5"/>
  <c r="CV224" i="5"/>
  <c r="CV212" i="5"/>
  <c r="CV200" i="5"/>
  <c r="CV188" i="5"/>
  <c r="CV176" i="5"/>
  <c r="CV164" i="5"/>
  <c r="CV152" i="5"/>
  <c r="CV140" i="5"/>
  <c r="CV128" i="5"/>
  <c r="CV116" i="5"/>
  <c r="CV104" i="5"/>
  <c r="CV92" i="5"/>
  <c r="CV80" i="5"/>
  <c r="CV68" i="5"/>
  <c r="CV56" i="5"/>
  <c r="CV44" i="5"/>
  <c r="CV32" i="5"/>
  <c r="CV20" i="5"/>
  <c r="CV8" i="5"/>
  <c r="CU427" i="5"/>
  <c r="CU283" i="5"/>
  <c r="CU139" i="5"/>
  <c r="CU415" i="5"/>
  <c r="CU271" i="5"/>
  <c r="CU127" i="5"/>
  <c r="CP418" i="5"/>
  <c r="CU403" i="5"/>
  <c r="CU259" i="5"/>
  <c r="CU115" i="5"/>
  <c r="CU391" i="5"/>
  <c r="CU247" i="5"/>
  <c r="CU103" i="5"/>
  <c r="CU379" i="5"/>
  <c r="CU235" i="5"/>
  <c r="CU91" i="5"/>
  <c r="CU367" i="5"/>
  <c r="CU223" i="5"/>
  <c r="CU79" i="5"/>
  <c r="CO210" i="5"/>
  <c r="CR54" i="5"/>
  <c r="CU499" i="5"/>
  <c r="CU355" i="5"/>
  <c r="CU211" i="5"/>
  <c r="CU67" i="5"/>
  <c r="CU487" i="5"/>
  <c r="CU343" i="5"/>
  <c r="CU199" i="5"/>
  <c r="CU55" i="5"/>
  <c r="CQ40" i="5"/>
  <c r="CU475" i="5"/>
  <c r="CU331" i="5"/>
  <c r="CU187" i="5"/>
  <c r="CU43" i="5"/>
  <c r="CU463" i="5"/>
  <c r="CU319" i="5"/>
  <c r="CU175" i="5"/>
  <c r="CU31" i="5"/>
  <c r="CU451" i="5"/>
  <c r="CU307" i="5"/>
  <c r="CU163" i="5"/>
  <c r="CU19" i="5"/>
  <c r="CU295" i="5"/>
  <c r="CV7" i="5"/>
  <c r="CU498" i="5"/>
  <c r="CU486" i="5"/>
  <c r="CU474" i="5"/>
  <c r="CU462" i="5"/>
  <c r="CU450" i="5"/>
  <c r="CU438" i="5"/>
  <c r="CU414" i="5"/>
  <c r="CU402" i="5"/>
  <c r="CU390" i="5"/>
  <c r="CU378" i="5"/>
  <c r="CU366" i="5"/>
  <c r="CU354" i="5"/>
  <c r="CU342" i="5"/>
  <c r="CU330" i="5"/>
  <c r="CU306" i="5"/>
  <c r="CU294" i="5"/>
  <c r="CU282" i="5"/>
  <c r="CU270" i="5"/>
  <c r="CU258" i="5"/>
  <c r="CU246" i="5"/>
  <c r="CU234" i="5"/>
  <c r="CU222" i="5"/>
  <c r="CU210" i="5"/>
  <c r="CU198" i="5"/>
  <c r="CU186" i="5"/>
  <c r="CU174" i="5"/>
  <c r="CU162" i="5"/>
  <c r="CU150" i="5"/>
  <c r="CU138" i="5"/>
  <c r="CU126" i="5"/>
  <c r="CU114" i="5"/>
  <c r="CU102" i="5"/>
  <c r="CU90" i="5"/>
  <c r="CU78" i="5"/>
  <c r="CU66" i="5"/>
  <c r="CU54" i="5"/>
  <c r="CU42" i="5"/>
  <c r="CU30" i="5"/>
  <c r="CU18" i="5"/>
  <c r="CO249" i="5"/>
  <c r="CO213" i="5"/>
  <c r="CU497" i="5"/>
  <c r="CU485" i="5"/>
  <c r="CU473" i="5"/>
  <c r="CU461" i="5"/>
  <c r="CU449" i="5"/>
  <c r="CU437" i="5"/>
  <c r="CU425" i="5"/>
  <c r="CU413" i="5"/>
  <c r="CU401" i="5"/>
  <c r="CU389" i="5"/>
  <c r="CU377" i="5"/>
  <c r="CU365" i="5"/>
  <c r="CU353" i="5"/>
  <c r="CU341" i="5"/>
  <c r="CU329" i="5"/>
  <c r="CU317" i="5"/>
  <c r="CU305" i="5"/>
  <c r="CU293" i="5"/>
  <c r="CU281" i="5"/>
  <c r="CU269" i="5"/>
  <c r="CU257" i="5"/>
  <c r="CU245" i="5"/>
  <c r="CU233" i="5"/>
  <c r="CU221" i="5"/>
  <c r="CU209" i="5"/>
  <c r="CU197" i="5"/>
  <c r="CU185" i="5"/>
  <c r="CU173" i="5"/>
  <c r="CU161" i="5"/>
  <c r="CU149" i="5"/>
  <c r="CU137" i="5"/>
  <c r="CU125" i="5"/>
  <c r="CU113" i="5"/>
  <c r="CU101" i="5"/>
  <c r="CU89" i="5"/>
  <c r="CU77" i="5"/>
  <c r="CU65" i="5"/>
  <c r="CU53" i="5"/>
  <c r="CU41" i="5"/>
  <c r="CU29" i="5"/>
  <c r="CU17" i="5"/>
  <c r="CU496" i="5"/>
  <c r="CU484" i="5"/>
  <c r="CU472" i="5"/>
  <c r="CU460" i="5"/>
  <c r="CU448" i="5"/>
  <c r="CU436" i="5"/>
  <c r="CU424" i="5"/>
  <c r="CU412" i="5"/>
  <c r="CU400" i="5"/>
  <c r="CU388" i="5"/>
  <c r="CU376" i="5"/>
  <c r="CU364" i="5"/>
  <c r="CU352" i="5"/>
  <c r="CU340" i="5"/>
  <c r="CU328" i="5"/>
  <c r="CU316" i="5"/>
  <c r="CU304" i="5"/>
  <c r="CU292" i="5"/>
  <c r="CU280" i="5"/>
  <c r="CU268" i="5"/>
  <c r="CU256" i="5"/>
  <c r="CU244" i="5"/>
  <c r="CU232" i="5"/>
  <c r="CU220" i="5"/>
  <c r="CU208" i="5"/>
  <c r="CU196" i="5"/>
  <c r="CU184" i="5"/>
  <c r="CU172" i="5"/>
  <c r="CU160" i="5"/>
  <c r="CU148" i="5"/>
  <c r="CU136" i="5"/>
  <c r="CU124" i="5"/>
  <c r="CU112" i="5"/>
  <c r="CU100" i="5"/>
  <c r="CU76" i="5"/>
  <c r="CU52" i="5"/>
  <c r="CU40" i="5"/>
  <c r="CU28" i="5"/>
  <c r="CU16" i="5"/>
  <c r="CU495" i="5"/>
  <c r="CU483" i="5"/>
  <c r="CU471" i="5"/>
  <c r="CU459" i="5"/>
  <c r="CU447" i="5"/>
  <c r="CU435" i="5"/>
  <c r="CU423" i="5"/>
  <c r="CU411" i="5"/>
  <c r="CU399" i="5"/>
  <c r="CU387" i="5"/>
  <c r="CU375" i="5"/>
  <c r="CU363" i="5"/>
  <c r="CU351" i="5"/>
  <c r="CU339" i="5"/>
  <c r="CU327" i="5"/>
  <c r="CU315" i="5"/>
  <c r="CU291" i="5"/>
  <c r="CU267" i="5"/>
  <c r="CU255" i="5"/>
  <c r="CU243" i="5"/>
  <c r="CU231" i="5"/>
  <c r="CU219" i="5"/>
  <c r="CU207" i="5"/>
  <c r="CU195" i="5"/>
  <c r="CU183" i="5"/>
  <c r="CU171" i="5"/>
  <c r="CU159" i="5"/>
  <c r="CU147" i="5"/>
  <c r="CU135" i="5"/>
  <c r="CU123" i="5"/>
  <c r="CU111" i="5"/>
  <c r="CU99" i="5"/>
  <c r="CU87" i="5"/>
  <c r="CU75" i="5"/>
  <c r="CU51" i="5"/>
  <c r="CU39" i="5"/>
  <c r="CU15" i="5"/>
  <c r="CT432" i="5"/>
  <c r="CO192" i="5"/>
  <c r="CU494" i="5"/>
  <c r="CU482" i="5"/>
  <c r="CU470" i="5"/>
  <c r="CU458" i="5"/>
  <c r="CU446" i="5"/>
  <c r="CU434" i="5"/>
  <c r="CU422" i="5"/>
  <c r="CU410" i="5"/>
  <c r="CU398" i="5"/>
  <c r="CU386" i="5"/>
  <c r="CU374" i="5"/>
  <c r="CU362" i="5"/>
  <c r="CU350" i="5"/>
  <c r="CU338" i="5"/>
  <c r="CU326" i="5"/>
  <c r="CU314" i="5"/>
  <c r="CU302" i="5"/>
  <c r="CU290" i="5"/>
  <c r="CU278" i="5"/>
  <c r="CU266" i="5"/>
  <c r="CU254" i="5"/>
  <c r="CU242" i="5"/>
  <c r="CU230" i="5"/>
  <c r="CU218" i="5"/>
  <c r="CU206" i="5"/>
  <c r="CU194" i="5"/>
  <c r="CU182" i="5"/>
  <c r="CU170" i="5"/>
  <c r="CU158" i="5"/>
  <c r="CU146" i="5"/>
  <c r="CU134" i="5"/>
  <c r="CU122" i="5"/>
  <c r="CU110" i="5"/>
  <c r="CU98" i="5"/>
  <c r="CU86" i="5"/>
  <c r="CU74" i="5"/>
  <c r="CU62" i="5"/>
  <c r="CU50" i="5"/>
  <c r="CU38" i="5"/>
  <c r="CU26" i="5"/>
  <c r="CU14" i="5"/>
  <c r="CU493" i="5"/>
  <c r="CU481" i="5"/>
  <c r="CU469" i="5"/>
  <c r="CU457" i="5"/>
  <c r="CU445" i="5"/>
  <c r="CU433" i="5"/>
  <c r="CU421" i="5"/>
  <c r="CU409" i="5"/>
  <c r="CU397" i="5"/>
  <c r="CU385" i="5"/>
  <c r="CU373" i="5"/>
  <c r="CU361" i="5"/>
  <c r="CU349" i="5"/>
  <c r="CU337" i="5"/>
  <c r="CU325" i="5"/>
  <c r="CU313" i="5"/>
  <c r="CU301" i="5"/>
  <c r="CU289" i="5"/>
  <c r="CU277" i="5"/>
  <c r="CU265" i="5"/>
  <c r="CU253" i="5"/>
  <c r="CU241" i="5"/>
  <c r="CU229" i="5"/>
  <c r="CU217" i="5"/>
  <c r="CU205" i="5"/>
  <c r="CU193" i="5"/>
  <c r="CU181" i="5"/>
  <c r="CU169" i="5"/>
  <c r="CU157" i="5"/>
  <c r="CU145" i="5"/>
  <c r="CU133" i="5"/>
  <c r="CU121" i="5"/>
  <c r="CU109" i="5"/>
  <c r="CU97" i="5"/>
  <c r="CU85" i="5"/>
  <c r="CU73" i="5"/>
  <c r="CU61" i="5"/>
  <c r="CU49" i="5"/>
  <c r="CU37" i="5"/>
  <c r="CU25" i="5"/>
  <c r="CU13" i="5"/>
  <c r="CU492" i="5"/>
  <c r="CU480" i="5"/>
  <c r="CU468" i="5"/>
  <c r="CU456" i="5"/>
  <c r="CU444" i="5"/>
  <c r="CU432" i="5"/>
  <c r="CU420" i="5"/>
  <c r="CU408" i="5"/>
  <c r="CU396" i="5"/>
  <c r="CU384" i="5"/>
  <c r="CU372" i="5"/>
  <c r="CU360" i="5"/>
  <c r="CU348" i="5"/>
  <c r="CU336" i="5"/>
  <c r="CU324" i="5"/>
  <c r="CU312" i="5"/>
  <c r="CU300" i="5"/>
  <c r="CU288" i="5"/>
  <c r="CU276" i="5"/>
  <c r="CU264" i="5"/>
  <c r="CU252" i="5"/>
  <c r="CU240" i="5"/>
  <c r="CU228" i="5"/>
  <c r="CU216" i="5"/>
  <c r="CU204" i="5"/>
  <c r="CU192" i="5"/>
  <c r="CU180" i="5"/>
  <c r="CU168" i="5"/>
  <c r="CU156" i="5"/>
  <c r="CU144" i="5"/>
  <c r="CU132" i="5"/>
  <c r="CU120" i="5"/>
  <c r="CU108" i="5"/>
  <c r="CU96" i="5"/>
  <c r="CU84" i="5"/>
  <c r="CU72" i="5"/>
  <c r="CU60" i="5"/>
  <c r="CU48" i="5"/>
  <c r="CU36" i="5"/>
  <c r="CU12" i="5"/>
  <c r="CQ303" i="5"/>
  <c r="CO279" i="5"/>
  <c r="CO63" i="5"/>
  <c r="CU491" i="5"/>
  <c r="CU479" i="5"/>
  <c r="CU467" i="5"/>
  <c r="CU455" i="5"/>
  <c r="CU443" i="5"/>
  <c r="CU431" i="5"/>
  <c r="CU419" i="5"/>
  <c r="CU407" i="5"/>
  <c r="CU395" i="5"/>
  <c r="CU383" i="5"/>
  <c r="CU371" i="5"/>
  <c r="CU359" i="5"/>
  <c r="CU347" i="5"/>
  <c r="CU335" i="5"/>
  <c r="CU323" i="5"/>
  <c r="CU311" i="5"/>
  <c r="CU299" i="5"/>
  <c r="CU287" i="5"/>
  <c r="CU275" i="5"/>
  <c r="CU263" i="5"/>
  <c r="CU251" i="5"/>
  <c r="CU239" i="5"/>
  <c r="CU227" i="5"/>
  <c r="CU215" i="5"/>
  <c r="CU203" i="5"/>
  <c r="CU191" i="5"/>
  <c r="CU179" i="5"/>
  <c r="CU167" i="5"/>
  <c r="CU155" i="5"/>
  <c r="CU143" i="5"/>
  <c r="CU131" i="5"/>
  <c r="CU119" i="5"/>
  <c r="CU107" i="5"/>
  <c r="CU95" i="5"/>
  <c r="CU83" i="5"/>
  <c r="CU71" i="5"/>
  <c r="CU59" i="5"/>
  <c r="CU47" i="5"/>
  <c r="CU35" i="5"/>
  <c r="CU23" i="5"/>
  <c r="CU11" i="5"/>
  <c r="CU490" i="5"/>
  <c r="CU478" i="5"/>
  <c r="CU466" i="5"/>
  <c r="CU430" i="5"/>
  <c r="CU418" i="5"/>
  <c r="CU406" i="5"/>
  <c r="CU394" i="5"/>
  <c r="CU370" i="5"/>
  <c r="CU358" i="5"/>
  <c r="CU346" i="5"/>
  <c r="CU334" i="5"/>
  <c r="CU322" i="5"/>
  <c r="CU310" i="5"/>
  <c r="CU298" i="5"/>
  <c r="CU286" i="5"/>
  <c r="CU274" i="5"/>
  <c r="CU262" i="5"/>
  <c r="CU250" i="5"/>
  <c r="CU238" i="5"/>
  <c r="CU226" i="5"/>
  <c r="CU202" i="5"/>
  <c r="CU190" i="5"/>
  <c r="CU178" i="5"/>
  <c r="CU166" i="5"/>
  <c r="CU154" i="5"/>
  <c r="CU142" i="5"/>
  <c r="CU130" i="5"/>
  <c r="CU118" i="5"/>
  <c r="CU106" i="5"/>
  <c r="CU94" i="5"/>
  <c r="CU82" i="5"/>
  <c r="CU70" i="5"/>
  <c r="CU58" i="5"/>
  <c r="CU46" i="5"/>
  <c r="CU34" i="5"/>
  <c r="CU22" i="5"/>
  <c r="CU10" i="5"/>
  <c r="CU489" i="5"/>
  <c r="CU477" i="5"/>
  <c r="CU465" i="5"/>
  <c r="CU453" i="5"/>
  <c r="CU441" i="5"/>
  <c r="CU429" i="5"/>
  <c r="CU417" i="5"/>
  <c r="CU405" i="5"/>
  <c r="CU393" i="5"/>
  <c r="CU381" i="5"/>
  <c r="CU369" i="5"/>
  <c r="CU357" i="5"/>
  <c r="CU345" i="5"/>
  <c r="CU333" i="5"/>
  <c r="CU321" i="5"/>
  <c r="CU309" i="5"/>
  <c r="CU297" i="5"/>
  <c r="CU285" i="5"/>
  <c r="CU273" i="5"/>
  <c r="CU261" i="5"/>
  <c r="CU249" i="5"/>
  <c r="CU237" i="5"/>
  <c r="CU225" i="5"/>
  <c r="CU213" i="5"/>
  <c r="CU201" i="5"/>
  <c r="CU189" i="5"/>
  <c r="CU177" i="5"/>
  <c r="CU165" i="5"/>
  <c r="CU153" i="5"/>
  <c r="CU141" i="5"/>
  <c r="CU129" i="5"/>
  <c r="CU117" i="5"/>
  <c r="CU105" i="5"/>
  <c r="CU93" i="5"/>
  <c r="CU81" i="5"/>
  <c r="CU69" i="5"/>
  <c r="CU45" i="5"/>
  <c r="CU33" i="5"/>
  <c r="CU21" i="5"/>
  <c r="CU9" i="5"/>
  <c r="CR426" i="5"/>
  <c r="CU500" i="5"/>
  <c r="CU488" i="5"/>
  <c r="CU476" i="5"/>
  <c r="CU464" i="5"/>
  <c r="CU452" i="5"/>
  <c r="CU440" i="5"/>
  <c r="CU428" i="5"/>
  <c r="CU416" i="5"/>
  <c r="CU404" i="5"/>
  <c r="CU392" i="5"/>
  <c r="CU380" i="5"/>
  <c r="CU368" i="5"/>
  <c r="CU356" i="5"/>
  <c r="CU344" i="5"/>
  <c r="CU332" i="5"/>
  <c r="CU320" i="5"/>
  <c r="CU308" i="5"/>
  <c r="CU296" i="5"/>
  <c r="CU284" i="5"/>
  <c r="CU272" i="5"/>
  <c r="CU260" i="5"/>
  <c r="CU248" i="5"/>
  <c r="CU236" i="5"/>
  <c r="CU224" i="5"/>
  <c r="CU212" i="5"/>
  <c r="CU200" i="5"/>
  <c r="CU188" i="5"/>
  <c r="CU176" i="5"/>
  <c r="CU164" i="5"/>
  <c r="CU152" i="5"/>
  <c r="CU140" i="5"/>
  <c r="CU128" i="5"/>
  <c r="CU116" i="5"/>
  <c r="CU104" i="5"/>
  <c r="CU92" i="5"/>
  <c r="CU80" i="5"/>
  <c r="CU68" i="5"/>
  <c r="CU56" i="5"/>
  <c r="CU44" i="5"/>
  <c r="CU32" i="5"/>
  <c r="CU20" i="5"/>
  <c r="CU8" i="5"/>
  <c r="CT427" i="5"/>
  <c r="CT283" i="5"/>
  <c r="CT139" i="5"/>
  <c r="CT415" i="5"/>
  <c r="CT271" i="5"/>
  <c r="CT127" i="5"/>
  <c r="CP442" i="5"/>
  <c r="CP382" i="5"/>
  <c r="CT403" i="5"/>
  <c r="CT259" i="5"/>
  <c r="CT115" i="5"/>
  <c r="CP27" i="5"/>
  <c r="CT247" i="5"/>
  <c r="CT235" i="5"/>
  <c r="CT91" i="5"/>
  <c r="CT367" i="5"/>
  <c r="CT223" i="5"/>
  <c r="CT79" i="5"/>
  <c r="CO318" i="5"/>
  <c r="CT499" i="5"/>
  <c r="CT355" i="5"/>
  <c r="CT211" i="5"/>
  <c r="CT67" i="5"/>
  <c r="CT487" i="5"/>
  <c r="CT343" i="5"/>
  <c r="CT55" i="5"/>
  <c r="CP88" i="5"/>
  <c r="CO64" i="5"/>
  <c r="CT475" i="5"/>
  <c r="CT331" i="5"/>
  <c r="CT187" i="5"/>
  <c r="CT43" i="5"/>
  <c r="CT463" i="5"/>
  <c r="CT319" i="5"/>
  <c r="CT175" i="5"/>
  <c r="CT31" i="5"/>
  <c r="CT451" i="5"/>
  <c r="CT307" i="5"/>
  <c r="CT163" i="5"/>
  <c r="CT19" i="5"/>
  <c r="CP439" i="5"/>
  <c r="CO391" i="5"/>
  <c r="CP379" i="5"/>
  <c r="CP199" i="5"/>
  <c r="CR151" i="5"/>
  <c r="CP103" i="5"/>
  <c r="CT439" i="5"/>
  <c r="CT295" i="5"/>
  <c r="CT151" i="5"/>
  <c r="CU7" i="5"/>
  <c r="CT498" i="5"/>
  <c r="CT486" i="5"/>
  <c r="CT474" i="5"/>
  <c r="CT462" i="5"/>
  <c r="CT450" i="5"/>
  <c r="CT438" i="5"/>
  <c r="CT426" i="5"/>
  <c r="CT414" i="5"/>
  <c r="CT402" i="5"/>
  <c r="CT390" i="5"/>
  <c r="CT378" i="5"/>
  <c r="CT366" i="5"/>
  <c r="CT354" i="5"/>
  <c r="CT330" i="5"/>
  <c r="CT318" i="5"/>
  <c r="CT306" i="5"/>
  <c r="CT294" i="5"/>
  <c r="CT282" i="5"/>
  <c r="CT270" i="5"/>
  <c r="CT246" i="5"/>
  <c r="CT234" i="5"/>
  <c r="CT222" i="5"/>
  <c r="CT210" i="5"/>
  <c r="CT198" i="5"/>
  <c r="CT186" i="5"/>
  <c r="CT174" i="5"/>
  <c r="CT162" i="5"/>
  <c r="CT150" i="5"/>
  <c r="CT138" i="5"/>
  <c r="CT126" i="5"/>
  <c r="CT114" i="5"/>
  <c r="CT102" i="5"/>
  <c r="CT90" i="5"/>
  <c r="CT78" i="5"/>
  <c r="CT66" i="5"/>
  <c r="CT54" i="5"/>
  <c r="CT42" i="5"/>
  <c r="CT30" i="5"/>
  <c r="CT18" i="5"/>
  <c r="CO57" i="5"/>
  <c r="CT497" i="5"/>
  <c r="CT485" i="5"/>
  <c r="CT473" i="5"/>
  <c r="CT461" i="5"/>
  <c r="CT449" i="5"/>
  <c r="CT437" i="5"/>
  <c r="CT425" i="5"/>
  <c r="CT413" i="5"/>
  <c r="CT401" i="5"/>
  <c r="CT389" i="5"/>
  <c r="CT377" i="5"/>
  <c r="CT365" i="5"/>
  <c r="CT353" i="5"/>
  <c r="CT341" i="5"/>
  <c r="CT329" i="5"/>
  <c r="CT317" i="5"/>
  <c r="CT305" i="5"/>
  <c r="CT293" i="5"/>
  <c r="CT281" i="5"/>
  <c r="CT269" i="5"/>
  <c r="CT257" i="5"/>
  <c r="CT245" i="5"/>
  <c r="CT233" i="5"/>
  <c r="CT221" i="5"/>
  <c r="CT209" i="5"/>
  <c r="CT197" i="5"/>
  <c r="CT185" i="5"/>
  <c r="CT173" i="5"/>
  <c r="CT161" i="5"/>
  <c r="CT149" i="5"/>
  <c r="CT137" i="5"/>
  <c r="CT125" i="5"/>
  <c r="CT113" i="5"/>
  <c r="CT101" i="5"/>
  <c r="CT89" i="5"/>
  <c r="CT77" i="5"/>
  <c r="CT65" i="5"/>
  <c r="CT53" i="5"/>
  <c r="CT41" i="5"/>
  <c r="CT29" i="5"/>
  <c r="CT17" i="5"/>
  <c r="CT496" i="5"/>
  <c r="CT484" i="5"/>
  <c r="CT472" i="5"/>
  <c r="CT460" i="5"/>
  <c r="CT448" i="5"/>
  <c r="CT436" i="5"/>
  <c r="CT424" i="5"/>
  <c r="CT412" i="5"/>
  <c r="CT400" i="5"/>
  <c r="CT388" i="5"/>
  <c r="CT376" i="5"/>
  <c r="CT364" i="5"/>
  <c r="CT352" i="5"/>
  <c r="CT340" i="5"/>
  <c r="CT328" i="5"/>
  <c r="CT316" i="5"/>
  <c r="CT304" i="5"/>
  <c r="CT292" i="5"/>
  <c r="CT280" i="5"/>
  <c r="CT268" i="5"/>
  <c r="CT256" i="5"/>
  <c r="CT244" i="5"/>
  <c r="CT232" i="5"/>
  <c r="CT220" i="5"/>
  <c r="CT208" i="5"/>
  <c r="CT196" i="5"/>
  <c r="CT184" i="5"/>
  <c r="CT172" i="5"/>
  <c r="CT160" i="5"/>
  <c r="CT148" i="5"/>
  <c r="CT136" i="5"/>
  <c r="CT112" i="5"/>
  <c r="CT100" i="5"/>
  <c r="CT88" i="5"/>
  <c r="CT76" i="5"/>
  <c r="CT64" i="5"/>
  <c r="CT40" i="5"/>
  <c r="CT28" i="5"/>
  <c r="CT16" i="5"/>
  <c r="CT495" i="5"/>
  <c r="CT483" i="5"/>
  <c r="CT471" i="5"/>
  <c r="CT459" i="5"/>
  <c r="CT447" i="5"/>
  <c r="CT435" i="5"/>
  <c r="CT423" i="5"/>
  <c r="CT411" i="5"/>
  <c r="CT399" i="5"/>
  <c r="CT387" i="5"/>
  <c r="CT375" i="5"/>
  <c r="CT363" i="5"/>
  <c r="CT351" i="5"/>
  <c r="CT339" i="5"/>
  <c r="CT327" i="5"/>
  <c r="CT315" i="5"/>
  <c r="CT303" i="5"/>
  <c r="CT291" i="5"/>
  <c r="CT279" i="5"/>
  <c r="CT267" i="5"/>
  <c r="CT255" i="5"/>
  <c r="CT243" i="5"/>
  <c r="CT231" i="5"/>
  <c r="CT219" i="5"/>
  <c r="CT207" i="5"/>
  <c r="CT195" i="5"/>
  <c r="CT183" i="5"/>
  <c r="CT171" i="5"/>
  <c r="CT159" i="5"/>
  <c r="CT147" i="5"/>
  <c r="CT135" i="5"/>
  <c r="CT123" i="5"/>
  <c r="CT111" i="5"/>
  <c r="CT99" i="5"/>
  <c r="CT87" i="5"/>
  <c r="CT75" i="5"/>
  <c r="CT63" i="5"/>
  <c r="CT51" i="5"/>
  <c r="CT39" i="5"/>
  <c r="CT27" i="5"/>
  <c r="CT15" i="5"/>
  <c r="CP24" i="5"/>
  <c r="CT494" i="5"/>
  <c r="CT482" i="5"/>
  <c r="CT470" i="5"/>
  <c r="CT458" i="5"/>
  <c r="CT446" i="5"/>
  <c r="CT434" i="5"/>
  <c r="CT422" i="5"/>
  <c r="CT410" i="5"/>
  <c r="CT398" i="5"/>
  <c r="CT386" i="5"/>
  <c r="CT374" i="5"/>
  <c r="CT362" i="5"/>
  <c r="CT350" i="5"/>
  <c r="CT338" i="5"/>
  <c r="CT326" i="5"/>
  <c r="CT314" i="5"/>
  <c r="CT302" i="5"/>
  <c r="CT290" i="5"/>
  <c r="CT278" i="5"/>
  <c r="CT266" i="5"/>
  <c r="CT254" i="5"/>
  <c r="CT242" i="5"/>
  <c r="CT230" i="5"/>
  <c r="CT218" i="5"/>
  <c r="CT206" i="5"/>
  <c r="CT194" i="5"/>
  <c r="CT182" i="5"/>
  <c r="CT170" i="5"/>
  <c r="CT158" i="5"/>
  <c r="CT146" i="5"/>
  <c r="CT134" i="5"/>
  <c r="CT122" i="5"/>
  <c r="CT110" i="5"/>
  <c r="CT98" i="5"/>
  <c r="CT86" i="5"/>
  <c r="CT74" i="5"/>
  <c r="CT62" i="5"/>
  <c r="CT50" i="5"/>
  <c r="CT38" i="5"/>
  <c r="CT26" i="5"/>
  <c r="CT14" i="5"/>
  <c r="CT493" i="5"/>
  <c r="CT481" i="5"/>
  <c r="CT469" i="5"/>
  <c r="CT457" i="5"/>
  <c r="CT445" i="5"/>
  <c r="CT433" i="5"/>
  <c r="CT421" i="5"/>
  <c r="CT409" i="5"/>
  <c r="CT397" i="5"/>
  <c r="CT385" i="5"/>
  <c r="CT373" i="5"/>
  <c r="CT361" i="5"/>
  <c r="CT349" i="5"/>
  <c r="CT337" i="5"/>
  <c r="CT325" i="5"/>
  <c r="CT313" i="5"/>
  <c r="CT301" i="5"/>
  <c r="CT289" i="5"/>
  <c r="CT277" i="5"/>
  <c r="CT265" i="5"/>
  <c r="CT253" i="5"/>
  <c r="CT241" i="5"/>
  <c r="CT229" i="5"/>
  <c r="CT217" i="5"/>
  <c r="CT205" i="5"/>
  <c r="CT193" i="5"/>
  <c r="CT181" i="5"/>
  <c r="CT169" i="5"/>
  <c r="CT157" i="5"/>
  <c r="CT145" i="5"/>
  <c r="CT133" i="5"/>
  <c r="CT121" i="5"/>
  <c r="CT109" i="5"/>
  <c r="CT97" i="5"/>
  <c r="CT85" i="5"/>
  <c r="CT73" i="5"/>
  <c r="CT61" i="5"/>
  <c r="CT49" i="5"/>
  <c r="CT37" i="5"/>
  <c r="CT25" i="5"/>
  <c r="CP454" i="5"/>
  <c r="CO214" i="5"/>
  <c r="CT492" i="5"/>
  <c r="CT480" i="5"/>
  <c r="CT456" i="5"/>
  <c r="CT444" i="5"/>
  <c r="CT408" i="5"/>
  <c r="CT396" i="5"/>
  <c r="CT384" i="5"/>
  <c r="CT372" i="5"/>
  <c r="CT360" i="5"/>
  <c r="CT348" i="5"/>
  <c r="CT336" i="5"/>
  <c r="CT324" i="5"/>
  <c r="CT312" i="5"/>
  <c r="CT300" i="5"/>
  <c r="CT276" i="5"/>
  <c r="CT264" i="5"/>
  <c r="CT252" i="5"/>
  <c r="CT240" i="5"/>
  <c r="CT228" i="5"/>
  <c r="CT216" i="5"/>
  <c r="CT204" i="5"/>
  <c r="CT192" i="5"/>
  <c r="CT180" i="5"/>
  <c r="CT168" i="5"/>
  <c r="CT156" i="5"/>
  <c r="CT144" i="5"/>
  <c r="CT132" i="5"/>
  <c r="CT120" i="5"/>
  <c r="CT108" i="5"/>
  <c r="CT96" i="5"/>
  <c r="CT84" i="5"/>
  <c r="CT72" i="5"/>
  <c r="CT60" i="5"/>
  <c r="CT48" i="5"/>
  <c r="CT36" i="5"/>
  <c r="CT24" i="5"/>
  <c r="CT12" i="5"/>
  <c r="CT491" i="5"/>
  <c r="CT479" i="5"/>
  <c r="CT467" i="5"/>
  <c r="CT455" i="5"/>
  <c r="CT443" i="5"/>
  <c r="CT431" i="5"/>
  <c r="CT419" i="5"/>
  <c r="CT407" i="5"/>
  <c r="CT395" i="5"/>
  <c r="CT383" i="5"/>
  <c r="CT371" i="5"/>
  <c r="CT359" i="5"/>
  <c r="CT347" i="5"/>
  <c r="CT335" i="5"/>
  <c r="CT323" i="5"/>
  <c r="CT311" i="5"/>
  <c r="CT299" i="5"/>
  <c r="CT287" i="5"/>
  <c r="CT275" i="5"/>
  <c r="CT263" i="5"/>
  <c r="CT251" i="5"/>
  <c r="CT239" i="5"/>
  <c r="CT227" i="5"/>
  <c r="CT215" i="5"/>
  <c r="CT203" i="5"/>
  <c r="CT191" i="5"/>
  <c r="CT179" i="5"/>
  <c r="CT167" i="5"/>
  <c r="CT155" i="5"/>
  <c r="CT143" i="5"/>
  <c r="CT131" i="5"/>
  <c r="CT119" i="5"/>
  <c r="CT107" i="5"/>
  <c r="CT95" i="5"/>
  <c r="CT83" i="5"/>
  <c r="CT71" i="5"/>
  <c r="CT59" i="5"/>
  <c r="CT47" i="5"/>
  <c r="CT35" i="5"/>
  <c r="CT23" i="5"/>
  <c r="CT11" i="5"/>
  <c r="CT490" i="5"/>
  <c r="CT478" i="5"/>
  <c r="CT466" i="5"/>
  <c r="CT454" i="5"/>
  <c r="CT442" i="5"/>
  <c r="CT430" i="5"/>
  <c r="CT418" i="5"/>
  <c r="CT406" i="5"/>
  <c r="CT394" i="5"/>
  <c r="CT382" i="5"/>
  <c r="CT370" i="5"/>
  <c r="CT358" i="5"/>
  <c r="CT346" i="5"/>
  <c r="CT334" i="5"/>
  <c r="CT322" i="5"/>
  <c r="CT310" i="5"/>
  <c r="CT298" i="5"/>
  <c r="CT286" i="5"/>
  <c r="CT274" i="5"/>
  <c r="CT262" i="5"/>
  <c r="CT250" i="5"/>
  <c r="CT238" i="5"/>
  <c r="CT226" i="5"/>
  <c r="CT214" i="5"/>
  <c r="CT202" i="5"/>
  <c r="CT190" i="5"/>
  <c r="CT178" i="5"/>
  <c r="CT166" i="5"/>
  <c r="CT154" i="5"/>
  <c r="CT142" i="5"/>
  <c r="CT130" i="5"/>
  <c r="CT118" i="5"/>
  <c r="CT106" i="5"/>
  <c r="CT94" i="5"/>
  <c r="CT82" i="5"/>
  <c r="CT70" i="5"/>
  <c r="CT58" i="5"/>
  <c r="CT46" i="5"/>
  <c r="CT34" i="5"/>
  <c r="CT22" i="5"/>
  <c r="CT10" i="5"/>
  <c r="CT489" i="5"/>
  <c r="CT477" i="5"/>
  <c r="CT465" i="5"/>
  <c r="CT453" i="5"/>
  <c r="CT441" i="5"/>
  <c r="CT429" i="5"/>
  <c r="CT417" i="5"/>
  <c r="CT405" i="5"/>
  <c r="CT393" i="5"/>
  <c r="CT381" i="5"/>
  <c r="CT369" i="5"/>
  <c r="CT357" i="5"/>
  <c r="CT345" i="5"/>
  <c r="CT333" i="5"/>
  <c r="CT321" i="5"/>
  <c r="CT309" i="5"/>
  <c r="CT297" i="5"/>
  <c r="CT285" i="5"/>
  <c r="CT273" i="5"/>
  <c r="CT261" i="5"/>
  <c r="CT249" i="5"/>
  <c r="CT237" i="5"/>
  <c r="CT225" i="5"/>
  <c r="CT213" i="5"/>
  <c r="CT201" i="5"/>
  <c r="CT189" i="5"/>
  <c r="CT177" i="5"/>
  <c r="CT165" i="5"/>
  <c r="CT153" i="5"/>
  <c r="CT141" i="5"/>
  <c r="CT129" i="5"/>
  <c r="CT117" i="5"/>
  <c r="CT105" i="5"/>
  <c r="CT93" i="5"/>
  <c r="CT81" i="5"/>
  <c r="CT69" i="5"/>
  <c r="CT57" i="5"/>
  <c r="CT45" i="5"/>
  <c r="CT33" i="5"/>
  <c r="CT21" i="5"/>
  <c r="CT9" i="5"/>
  <c r="CT500" i="5"/>
  <c r="CT488" i="5"/>
  <c r="CT476" i="5"/>
  <c r="CT464" i="5"/>
  <c r="CT452" i="5"/>
  <c r="CT440" i="5"/>
  <c r="CT428" i="5"/>
  <c r="CT416" i="5"/>
  <c r="CT404" i="5"/>
  <c r="CT392" i="5"/>
  <c r="CT380" i="5"/>
  <c r="CT368" i="5"/>
  <c r="CT356" i="5"/>
  <c r="CT344" i="5"/>
  <c r="CT332" i="5"/>
  <c r="CT320" i="5"/>
  <c r="CT308" i="5"/>
  <c r="CT296" i="5"/>
  <c r="CT284" i="5"/>
  <c r="CT272" i="5"/>
  <c r="CT260" i="5"/>
  <c r="CT248" i="5"/>
  <c r="CT236" i="5"/>
  <c r="CT212" i="5"/>
  <c r="CT200" i="5"/>
  <c r="CT176" i="5"/>
  <c r="CT164" i="5"/>
  <c r="CT152" i="5"/>
  <c r="CT140" i="5"/>
  <c r="CT128" i="5"/>
  <c r="CT116" i="5"/>
  <c r="CT104" i="5"/>
  <c r="CT92" i="5"/>
  <c r="CT80" i="5"/>
  <c r="CT68" i="5"/>
  <c r="CT56" i="5"/>
  <c r="CT44" i="5"/>
  <c r="CT32" i="5"/>
  <c r="CT20" i="5"/>
  <c r="CT8" i="5"/>
  <c r="CO468" i="5"/>
  <c r="CP432" i="5"/>
  <c r="CO420" i="5"/>
  <c r="CS427" i="5"/>
  <c r="CS283" i="5"/>
  <c r="CS139" i="5"/>
  <c r="CS271" i="5"/>
  <c r="CS127" i="5"/>
  <c r="CS403" i="5"/>
  <c r="CS259" i="5"/>
  <c r="CS115" i="5"/>
  <c r="CS391" i="5"/>
  <c r="CS247" i="5"/>
  <c r="CS103" i="5"/>
  <c r="CS188" i="5"/>
  <c r="CS379" i="5"/>
  <c r="CS235" i="5"/>
  <c r="CS91" i="5"/>
  <c r="CS367" i="5"/>
  <c r="CS223" i="5"/>
  <c r="CS79" i="5"/>
  <c r="CP342" i="5"/>
  <c r="CO258" i="5"/>
  <c r="CS499" i="5"/>
  <c r="CS355" i="5"/>
  <c r="CS211" i="5"/>
  <c r="CS67" i="5"/>
  <c r="CS487" i="5"/>
  <c r="CS343" i="5"/>
  <c r="CS199" i="5"/>
  <c r="CS55" i="5"/>
  <c r="CP124" i="5"/>
  <c r="CR52" i="5"/>
  <c r="CS475" i="5"/>
  <c r="CS331" i="5"/>
  <c r="CS187" i="5"/>
  <c r="CS43" i="5"/>
  <c r="CS463" i="5"/>
  <c r="CS319" i="5"/>
  <c r="CS175" i="5"/>
  <c r="CR13" i="5"/>
  <c r="CS451" i="5"/>
  <c r="CS307" i="5"/>
  <c r="CS163" i="5"/>
  <c r="CS19" i="5"/>
  <c r="CS439" i="5"/>
  <c r="CS295" i="5"/>
  <c r="CS151" i="5"/>
  <c r="CT7" i="5"/>
  <c r="CS498" i="5"/>
  <c r="CS486" i="5"/>
  <c r="CS474" i="5"/>
  <c r="CS462" i="5"/>
  <c r="CS450" i="5"/>
  <c r="CS438" i="5"/>
  <c r="CS426" i="5"/>
  <c r="CS414" i="5"/>
  <c r="CS402" i="5"/>
  <c r="CS390" i="5"/>
  <c r="CS378" i="5"/>
  <c r="CS366" i="5"/>
  <c r="CS354" i="5"/>
  <c r="CS342" i="5"/>
  <c r="CS330" i="5"/>
  <c r="CS318" i="5"/>
  <c r="CS306" i="5"/>
  <c r="CS294" i="5"/>
  <c r="CS282" i="5"/>
  <c r="CS270" i="5"/>
  <c r="CS258" i="5"/>
  <c r="CS246" i="5"/>
  <c r="CS234" i="5"/>
  <c r="CS222" i="5"/>
  <c r="CS210" i="5"/>
  <c r="CS198" i="5"/>
  <c r="CS186" i="5"/>
  <c r="CS174" i="5"/>
  <c r="CS162" i="5"/>
  <c r="CS150" i="5"/>
  <c r="CS138" i="5"/>
  <c r="CS126" i="5"/>
  <c r="CS114" i="5"/>
  <c r="CS102" i="5"/>
  <c r="CS90" i="5"/>
  <c r="CS78" i="5"/>
  <c r="CS66" i="5"/>
  <c r="CS54" i="5"/>
  <c r="CS42" i="5"/>
  <c r="CS30" i="5"/>
  <c r="CS18" i="5"/>
  <c r="CP288" i="5"/>
  <c r="CS497" i="5"/>
  <c r="CS485" i="5"/>
  <c r="CS473" i="5"/>
  <c r="CS461" i="5"/>
  <c r="CS449" i="5"/>
  <c r="CS437" i="5"/>
  <c r="CS425" i="5"/>
  <c r="CS413" i="5"/>
  <c r="CS401" i="5"/>
  <c r="CS389" i="5"/>
  <c r="CS377" i="5"/>
  <c r="CS353" i="5"/>
  <c r="CS341" i="5"/>
  <c r="CS329" i="5"/>
  <c r="CS317" i="5"/>
  <c r="CS305" i="5"/>
  <c r="CS293" i="5"/>
  <c r="CS281" i="5"/>
  <c r="CS269" i="5"/>
  <c r="CS257" i="5"/>
  <c r="CS245" i="5"/>
  <c r="CS233" i="5"/>
  <c r="CS221" i="5"/>
  <c r="CS209" i="5"/>
  <c r="CS197" i="5"/>
  <c r="CS185" i="5"/>
  <c r="CS173" i="5"/>
  <c r="CS161" i="5"/>
  <c r="CS149" i="5"/>
  <c r="CS137" i="5"/>
  <c r="CS125" i="5"/>
  <c r="CS113" i="5"/>
  <c r="CS101" i="5"/>
  <c r="CS89" i="5"/>
  <c r="CS77" i="5"/>
  <c r="CS65" i="5"/>
  <c r="CS41" i="5"/>
  <c r="CS29" i="5"/>
  <c r="CS17" i="5"/>
  <c r="CS496" i="5"/>
  <c r="CS484" i="5"/>
  <c r="CS472" i="5"/>
  <c r="CS460" i="5"/>
  <c r="CS448" i="5"/>
  <c r="CS436" i="5"/>
  <c r="CS424" i="5"/>
  <c r="CS412" i="5"/>
  <c r="CS400" i="5"/>
  <c r="CS388" i="5"/>
  <c r="CS376" i="5"/>
  <c r="CS364" i="5"/>
  <c r="CS352" i="5"/>
  <c r="CS340" i="5"/>
  <c r="CS328" i="5"/>
  <c r="CS316" i="5"/>
  <c r="CS304" i="5"/>
  <c r="CS292" i="5"/>
  <c r="CS280" i="5"/>
  <c r="CS268" i="5"/>
  <c r="CS256" i="5"/>
  <c r="CS244" i="5"/>
  <c r="CS232" i="5"/>
  <c r="CS220" i="5"/>
  <c r="CS208" i="5"/>
  <c r="CS196" i="5"/>
  <c r="CS184" i="5"/>
  <c r="CS172" i="5"/>
  <c r="CS160" i="5"/>
  <c r="CS148" i="5"/>
  <c r="CS136" i="5"/>
  <c r="CS124" i="5"/>
  <c r="CS112" i="5"/>
  <c r="CS100" i="5"/>
  <c r="CS88" i="5"/>
  <c r="CS76" i="5"/>
  <c r="CS64" i="5"/>
  <c r="CS52" i="5"/>
  <c r="CS40" i="5"/>
  <c r="CS28" i="5"/>
  <c r="CS16" i="5"/>
  <c r="CS495" i="5"/>
  <c r="CS483" i="5"/>
  <c r="CS471" i="5"/>
  <c r="CS459" i="5"/>
  <c r="CS447" i="5"/>
  <c r="CS435" i="5"/>
  <c r="CS423" i="5"/>
  <c r="CS411" i="5"/>
  <c r="CS399" i="5"/>
  <c r="CS387" i="5"/>
  <c r="CS375" i="5"/>
  <c r="CS363" i="5"/>
  <c r="CS351" i="5"/>
  <c r="CS339" i="5"/>
  <c r="CS327" i="5"/>
  <c r="CS315" i="5"/>
  <c r="CS303" i="5"/>
  <c r="CS291" i="5"/>
  <c r="CS279" i="5"/>
  <c r="CS267" i="5"/>
  <c r="CS255" i="5"/>
  <c r="CS243" i="5"/>
  <c r="CS231" i="5"/>
  <c r="CS219" i="5"/>
  <c r="CS207" i="5"/>
  <c r="CS195" i="5"/>
  <c r="CS183" i="5"/>
  <c r="CS171" i="5"/>
  <c r="CS159" i="5"/>
  <c r="CS147" i="5"/>
  <c r="CS135" i="5"/>
  <c r="CS123" i="5"/>
  <c r="CS111" i="5"/>
  <c r="CS99" i="5"/>
  <c r="CS87" i="5"/>
  <c r="CS75" i="5"/>
  <c r="CS63" i="5"/>
  <c r="CS51" i="5"/>
  <c r="CS39" i="5"/>
  <c r="CS27" i="5"/>
  <c r="CS15" i="5"/>
  <c r="CS494" i="5"/>
  <c r="CS482" i="5"/>
  <c r="CS470" i="5"/>
  <c r="CS458" i="5"/>
  <c r="CS446" i="5"/>
  <c r="CS434" i="5"/>
  <c r="CS422" i="5"/>
  <c r="CS410" i="5"/>
  <c r="CS398" i="5"/>
  <c r="CS386" i="5"/>
  <c r="CS374" i="5"/>
  <c r="CS362" i="5"/>
  <c r="CS350" i="5"/>
  <c r="CS338" i="5"/>
  <c r="CS326" i="5"/>
  <c r="CS314" i="5"/>
  <c r="CS302" i="5"/>
  <c r="CS290" i="5"/>
  <c r="CS278" i="5"/>
  <c r="CS266" i="5"/>
  <c r="CS254" i="5"/>
  <c r="CS242" i="5"/>
  <c r="CS230" i="5"/>
  <c r="CS218" i="5"/>
  <c r="CS206" i="5"/>
  <c r="CS194" i="5"/>
  <c r="CS182" i="5"/>
  <c r="CS170" i="5"/>
  <c r="CS158" i="5"/>
  <c r="CS146" i="5"/>
  <c r="CS134" i="5"/>
  <c r="CS122" i="5"/>
  <c r="CS110" i="5"/>
  <c r="CS98" i="5"/>
  <c r="CS86" i="5"/>
  <c r="CS74" i="5"/>
  <c r="CS62" i="5"/>
  <c r="CS50" i="5"/>
  <c r="CS38" i="5"/>
  <c r="CS26" i="5"/>
  <c r="CS14" i="5"/>
  <c r="CO224" i="5"/>
  <c r="CS493" i="5"/>
  <c r="CS481" i="5"/>
  <c r="CS469" i="5"/>
  <c r="CS457" i="5"/>
  <c r="CS445" i="5"/>
  <c r="CS433" i="5"/>
  <c r="CS397" i="5"/>
  <c r="CS385" i="5"/>
  <c r="CS361" i="5"/>
  <c r="CS349" i="5"/>
  <c r="CS337" i="5"/>
  <c r="CS325" i="5"/>
  <c r="CS313" i="5"/>
  <c r="CS301" i="5"/>
  <c r="CS289" i="5"/>
  <c r="CS265" i="5"/>
  <c r="CS253" i="5"/>
  <c r="CS217" i="5"/>
  <c r="CS205" i="5"/>
  <c r="CS193" i="5"/>
  <c r="CS181" i="5"/>
  <c r="CS169" i="5"/>
  <c r="CS157" i="5"/>
  <c r="CS145" i="5"/>
  <c r="CS133" i="5"/>
  <c r="CS121" i="5"/>
  <c r="CS109" i="5"/>
  <c r="CS97" i="5"/>
  <c r="CS85" i="5"/>
  <c r="CS73" i="5"/>
  <c r="CS61" i="5"/>
  <c r="CS49" i="5"/>
  <c r="CS25" i="5"/>
  <c r="CS13" i="5"/>
  <c r="CP409" i="5"/>
  <c r="CP373" i="5"/>
  <c r="CS492" i="5"/>
  <c r="CS480" i="5"/>
  <c r="CS468" i="5"/>
  <c r="CS456" i="5"/>
  <c r="CS444" i="5"/>
  <c r="CS432" i="5"/>
  <c r="CS420" i="5"/>
  <c r="CS408" i="5"/>
  <c r="CS384" i="5"/>
  <c r="CS372" i="5"/>
  <c r="CS348" i="5"/>
  <c r="CS336" i="5"/>
  <c r="CS324" i="5"/>
  <c r="CS312" i="5"/>
  <c r="CS300" i="5"/>
  <c r="CS288" i="5"/>
  <c r="CS276" i="5"/>
  <c r="CS264" i="5"/>
  <c r="CS252" i="5"/>
  <c r="CS240" i="5"/>
  <c r="CS228" i="5"/>
  <c r="CS216" i="5"/>
  <c r="CS204" i="5"/>
  <c r="CS192" i="5"/>
  <c r="CS180" i="5"/>
  <c r="CS168" i="5"/>
  <c r="CS156" i="5"/>
  <c r="CS144" i="5"/>
  <c r="CS132" i="5"/>
  <c r="CS108" i="5"/>
  <c r="CS96" i="5"/>
  <c r="CS84" i="5"/>
  <c r="CS72" i="5"/>
  <c r="CS60" i="5"/>
  <c r="CS48" i="5"/>
  <c r="CS36" i="5"/>
  <c r="CS24" i="5"/>
  <c r="CS12" i="5"/>
  <c r="CR401" i="5"/>
  <c r="CS491" i="5"/>
  <c r="CS479" i="5"/>
  <c r="CS467" i="5"/>
  <c r="CS455" i="5"/>
  <c r="CS443" i="5"/>
  <c r="CS431" i="5"/>
  <c r="CS419" i="5"/>
  <c r="CS407" i="5"/>
  <c r="CS395" i="5"/>
  <c r="CS383" i="5"/>
  <c r="CS371" i="5"/>
  <c r="CS359" i="5"/>
  <c r="CS347" i="5"/>
  <c r="CS335" i="5"/>
  <c r="CS323" i="5"/>
  <c r="CS311" i="5"/>
  <c r="CS299" i="5"/>
  <c r="CS287" i="5"/>
  <c r="CS275" i="5"/>
  <c r="CS263" i="5"/>
  <c r="CS251" i="5"/>
  <c r="CS239" i="5"/>
  <c r="CS227" i="5"/>
  <c r="CS215" i="5"/>
  <c r="CS203" i="5"/>
  <c r="CS191" i="5"/>
  <c r="CS179" i="5"/>
  <c r="CS167" i="5"/>
  <c r="CS155" i="5"/>
  <c r="CS143" i="5"/>
  <c r="CS131" i="5"/>
  <c r="CS119" i="5"/>
  <c r="CS107" i="5"/>
  <c r="CS95" i="5"/>
  <c r="CS83" i="5"/>
  <c r="CS71" i="5"/>
  <c r="CS59" i="5"/>
  <c r="CS47" i="5"/>
  <c r="CS35" i="5"/>
  <c r="CS23" i="5"/>
  <c r="CS11" i="5"/>
  <c r="CR257" i="5"/>
  <c r="CS490" i="5"/>
  <c r="CS478" i="5"/>
  <c r="CS466" i="5"/>
  <c r="CS454" i="5"/>
  <c r="CS442" i="5"/>
  <c r="CS430" i="5"/>
  <c r="CS418" i="5"/>
  <c r="CS406" i="5"/>
  <c r="CS394" i="5"/>
  <c r="CS382" i="5"/>
  <c r="CS370" i="5"/>
  <c r="CS358" i="5"/>
  <c r="CS346" i="5"/>
  <c r="CS334" i="5"/>
  <c r="CS322" i="5"/>
  <c r="CS310" i="5"/>
  <c r="CS298" i="5"/>
  <c r="CS286" i="5"/>
  <c r="CS274" i="5"/>
  <c r="CS262" i="5"/>
  <c r="CS250" i="5"/>
  <c r="CS238" i="5"/>
  <c r="CS226" i="5"/>
  <c r="CS214" i="5"/>
  <c r="CS202" i="5"/>
  <c r="CS190" i="5"/>
  <c r="CS178" i="5"/>
  <c r="CS166" i="5"/>
  <c r="CS154" i="5"/>
  <c r="CS142" i="5"/>
  <c r="CS130" i="5"/>
  <c r="CS118" i="5"/>
  <c r="CS106" i="5"/>
  <c r="CS94" i="5"/>
  <c r="CS82" i="5"/>
  <c r="CS70" i="5"/>
  <c r="CS58" i="5"/>
  <c r="CS46" i="5"/>
  <c r="CS34" i="5"/>
  <c r="CS22" i="5"/>
  <c r="CS10" i="5"/>
  <c r="CR113" i="5"/>
  <c r="CS489" i="5"/>
  <c r="CS477" i="5"/>
  <c r="CS465" i="5"/>
  <c r="CS453" i="5"/>
  <c r="CS441" i="5"/>
  <c r="CS429" i="5"/>
  <c r="CS417" i="5"/>
  <c r="CS393" i="5"/>
  <c r="CS381" i="5"/>
  <c r="CS357" i="5"/>
  <c r="CS345" i="5"/>
  <c r="CS333" i="5"/>
  <c r="CS321" i="5"/>
  <c r="CS309" i="5"/>
  <c r="CS297" i="5"/>
  <c r="CS285" i="5"/>
  <c r="CS273" i="5"/>
  <c r="CS261" i="5"/>
  <c r="CS249" i="5"/>
  <c r="CS237" i="5"/>
  <c r="CS225" i="5"/>
  <c r="CS213" i="5"/>
  <c r="CS201" i="5"/>
  <c r="CS189" i="5"/>
  <c r="CS177" i="5"/>
  <c r="CS165" i="5"/>
  <c r="CS153" i="5"/>
  <c r="CS141" i="5"/>
  <c r="CS129" i="5"/>
  <c r="CS117" i="5"/>
  <c r="CS105" i="5"/>
  <c r="CS93" i="5"/>
  <c r="CS81" i="5"/>
  <c r="CS69" i="5"/>
  <c r="CS57" i="5"/>
  <c r="CS45" i="5"/>
  <c r="CS33" i="5"/>
  <c r="CS21" i="5"/>
  <c r="CS9" i="5"/>
  <c r="CS500" i="5"/>
  <c r="CS488" i="5"/>
  <c r="CS476" i="5"/>
  <c r="CS464" i="5"/>
  <c r="CS452" i="5"/>
  <c r="CS440" i="5"/>
  <c r="CS428" i="5"/>
  <c r="CS416" i="5"/>
  <c r="CS404" i="5"/>
  <c r="CS392" i="5"/>
  <c r="CS380" i="5"/>
  <c r="CS368" i="5"/>
  <c r="CS356" i="5"/>
  <c r="CS344" i="5"/>
  <c r="CS332" i="5"/>
  <c r="CS320" i="5"/>
  <c r="CS308" i="5"/>
  <c r="CS296" i="5"/>
  <c r="CS284" i="5"/>
  <c r="CS272" i="5"/>
  <c r="CS260" i="5"/>
  <c r="CS248" i="5"/>
  <c r="CS236" i="5"/>
  <c r="CS224" i="5"/>
  <c r="CS212" i="5"/>
  <c r="CS200" i="5"/>
  <c r="CS176" i="5"/>
  <c r="CS164" i="5"/>
  <c r="CS152" i="5"/>
  <c r="CS140" i="5"/>
  <c r="CS128" i="5"/>
  <c r="CS116" i="5"/>
  <c r="CS104" i="5"/>
  <c r="CS92" i="5"/>
  <c r="CS80" i="5"/>
  <c r="CS68" i="5"/>
  <c r="CS56" i="5"/>
  <c r="CS44" i="5"/>
  <c r="CS32" i="5"/>
  <c r="CS20" i="5"/>
  <c r="CR425" i="5"/>
  <c r="CR281" i="5"/>
  <c r="CO365" i="5"/>
  <c r="CO137" i="5"/>
  <c r="CO53" i="5"/>
  <c r="CR413" i="5"/>
  <c r="CR269" i="5"/>
  <c r="CR125" i="5"/>
  <c r="CQ8" i="5"/>
  <c r="CR389" i="5"/>
  <c r="CR245" i="5"/>
  <c r="CR101" i="5"/>
  <c r="CR188" i="5"/>
  <c r="CR377" i="5"/>
  <c r="CR233" i="5"/>
  <c r="CR89" i="5"/>
  <c r="CP421" i="5"/>
  <c r="CP277" i="5"/>
  <c r="CO241" i="5"/>
  <c r="CO229" i="5"/>
  <c r="CP37" i="5"/>
  <c r="CR365" i="5"/>
  <c r="CR221" i="5"/>
  <c r="CR77" i="5"/>
  <c r="CR497" i="5"/>
  <c r="CR353" i="5"/>
  <c r="CR209" i="5"/>
  <c r="CR65" i="5"/>
  <c r="CR485" i="5"/>
  <c r="CR341" i="5"/>
  <c r="CR197" i="5"/>
  <c r="CR53" i="5"/>
  <c r="CR473" i="5"/>
  <c r="CR329" i="5"/>
  <c r="CR185" i="5"/>
  <c r="CR41" i="5"/>
  <c r="CO369" i="5"/>
  <c r="CR461" i="5"/>
  <c r="CR317" i="5"/>
  <c r="CR173" i="5"/>
  <c r="CR29" i="5"/>
  <c r="CR449" i="5"/>
  <c r="CR305" i="5"/>
  <c r="CR161" i="5"/>
  <c r="CR17" i="5"/>
  <c r="CO415" i="5"/>
  <c r="CO31" i="5"/>
  <c r="CR437" i="5"/>
  <c r="CR293" i="5"/>
  <c r="CR149" i="5"/>
  <c r="CS7" i="5"/>
  <c r="CR499" i="5"/>
  <c r="CR487" i="5"/>
  <c r="CR475" i="5"/>
  <c r="CR463" i="5"/>
  <c r="CR451" i="5"/>
  <c r="CR439" i="5"/>
  <c r="CR427" i="5"/>
  <c r="CR415" i="5"/>
  <c r="CR403" i="5"/>
  <c r="CR391" i="5"/>
  <c r="CR379" i="5"/>
  <c r="CR367" i="5"/>
  <c r="CR355" i="5"/>
  <c r="CR343" i="5"/>
  <c r="CR331" i="5"/>
  <c r="CR319" i="5"/>
  <c r="CR307" i="5"/>
  <c r="CR295" i="5"/>
  <c r="CR283" i="5"/>
  <c r="CR271" i="5"/>
  <c r="CR259" i="5"/>
  <c r="CR247" i="5"/>
  <c r="CR235" i="5"/>
  <c r="CR223" i="5"/>
  <c r="CR211" i="5"/>
  <c r="CR199" i="5"/>
  <c r="CR187" i="5"/>
  <c r="CR175" i="5"/>
  <c r="CR163" i="5"/>
  <c r="CR139" i="5"/>
  <c r="CR127" i="5"/>
  <c r="CR115" i="5"/>
  <c r="CR103" i="5"/>
  <c r="CR91" i="5"/>
  <c r="CR79" i="5"/>
  <c r="CR67" i="5"/>
  <c r="CR55" i="5"/>
  <c r="CR43" i="5"/>
  <c r="CR31" i="5"/>
  <c r="CR19" i="5"/>
  <c r="CP405" i="5"/>
  <c r="CR498" i="5"/>
  <c r="CR486" i="5"/>
  <c r="CR474" i="5"/>
  <c r="CR462" i="5"/>
  <c r="CR450" i="5"/>
  <c r="CR438" i="5"/>
  <c r="CR414" i="5"/>
  <c r="CR402" i="5"/>
  <c r="CR390" i="5"/>
  <c r="CR378" i="5"/>
  <c r="CR366" i="5"/>
  <c r="CR354" i="5"/>
  <c r="CR342" i="5"/>
  <c r="CR330" i="5"/>
  <c r="CR318" i="5"/>
  <c r="CR306" i="5"/>
  <c r="CR294" i="5"/>
  <c r="CR282" i="5"/>
  <c r="CR270" i="5"/>
  <c r="CR258" i="5"/>
  <c r="CR246" i="5"/>
  <c r="CR234" i="5"/>
  <c r="CR222" i="5"/>
  <c r="CR210" i="5"/>
  <c r="CR198" i="5"/>
  <c r="CR186" i="5"/>
  <c r="CR174" i="5"/>
  <c r="CR162" i="5"/>
  <c r="CR150" i="5"/>
  <c r="CR138" i="5"/>
  <c r="CR126" i="5"/>
  <c r="CR114" i="5"/>
  <c r="CR102" i="5"/>
  <c r="CR90" i="5"/>
  <c r="CR78" i="5"/>
  <c r="CR66" i="5"/>
  <c r="CR42" i="5"/>
  <c r="CR30" i="5"/>
  <c r="CR18" i="5"/>
  <c r="CR496" i="5"/>
  <c r="CR484" i="5"/>
  <c r="CR472" i="5"/>
  <c r="CR460" i="5"/>
  <c r="CR448" i="5"/>
  <c r="CR436" i="5"/>
  <c r="CR424" i="5"/>
  <c r="CR412" i="5"/>
  <c r="CR400" i="5"/>
  <c r="CR388" i="5"/>
  <c r="CR376" i="5"/>
  <c r="CR364" i="5"/>
  <c r="CR352" i="5"/>
  <c r="CR340" i="5"/>
  <c r="CR328" i="5"/>
  <c r="CR316" i="5"/>
  <c r="CR304" i="5"/>
  <c r="CR292" i="5"/>
  <c r="CR280" i="5"/>
  <c r="CR268" i="5"/>
  <c r="CR256" i="5"/>
  <c r="CR244" i="5"/>
  <c r="CR232" i="5"/>
  <c r="CR220" i="5"/>
  <c r="CR208" i="5"/>
  <c r="CR196" i="5"/>
  <c r="CR184" i="5"/>
  <c r="CR172" i="5"/>
  <c r="CR160" i="5"/>
  <c r="CR148" i="5"/>
  <c r="CR124" i="5"/>
  <c r="CR112" i="5"/>
  <c r="CR100" i="5"/>
  <c r="CR88" i="5"/>
  <c r="CR76" i="5"/>
  <c r="CR64" i="5"/>
  <c r="CR40" i="5"/>
  <c r="CR28" i="5"/>
  <c r="CR16" i="5"/>
  <c r="CP396" i="5"/>
  <c r="CP360" i="5"/>
  <c r="CO120" i="5"/>
  <c r="CR495" i="5"/>
  <c r="CR483" i="5"/>
  <c r="CR471" i="5"/>
  <c r="CR459" i="5"/>
  <c r="CR447" i="5"/>
  <c r="CR435" i="5"/>
  <c r="CR423" i="5"/>
  <c r="CR411" i="5"/>
  <c r="CR399" i="5"/>
  <c r="CR387" i="5"/>
  <c r="CR375" i="5"/>
  <c r="CR363" i="5"/>
  <c r="CR351" i="5"/>
  <c r="CR339" i="5"/>
  <c r="CR327" i="5"/>
  <c r="CR315" i="5"/>
  <c r="CR303" i="5"/>
  <c r="CR291" i="5"/>
  <c r="CR279" i="5"/>
  <c r="CR267" i="5"/>
  <c r="CR255" i="5"/>
  <c r="CR243" i="5"/>
  <c r="CR231" i="5"/>
  <c r="CR219" i="5"/>
  <c r="CR207" i="5"/>
  <c r="CR195" i="5"/>
  <c r="CR183" i="5"/>
  <c r="CR171" i="5"/>
  <c r="CR159" i="5"/>
  <c r="CR147" i="5"/>
  <c r="CR135" i="5"/>
  <c r="CR123" i="5"/>
  <c r="CR111" i="5"/>
  <c r="CR99" i="5"/>
  <c r="CR87" i="5"/>
  <c r="CR75" i="5"/>
  <c r="CR63" i="5"/>
  <c r="CR51" i="5"/>
  <c r="CR39" i="5"/>
  <c r="CR27" i="5"/>
  <c r="CR15" i="5"/>
  <c r="CR494" i="5"/>
  <c r="CR482" i="5"/>
  <c r="CR470" i="5"/>
  <c r="CR458" i="5"/>
  <c r="CR446" i="5"/>
  <c r="CR434" i="5"/>
  <c r="CR422" i="5"/>
  <c r="CR410" i="5"/>
  <c r="CR398" i="5"/>
  <c r="CR386" i="5"/>
  <c r="CR374" i="5"/>
  <c r="CR362" i="5"/>
  <c r="CR350" i="5"/>
  <c r="CR338" i="5"/>
  <c r="CR326" i="5"/>
  <c r="CR314" i="5"/>
  <c r="CR302" i="5"/>
  <c r="CR290" i="5"/>
  <c r="CR278" i="5"/>
  <c r="CR254" i="5"/>
  <c r="CR242" i="5"/>
  <c r="CR230" i="5"/>
  <c r="CR218" i="5"/>
  <c r="CR206" i="5"/>
  <c r="CR194" i="5"/>
  <c r="CR182" i="5"/>
  <c r="CR170" i="5"/>
  <c r="CR158" i="5"/>
  <c r="CR146" i="5"/>
  <c r="CR134" i="5"/>
  <c r="CR122" i="5"/>
  <c r="CR110" i="5"/>
  <c r="CR98" i="5"/>
  <c r="CR86" i="5"/>
  <c r="CR74" i="5"/>
  <c r="CR62" i="5"/>
  <c r="CR50" i="5"/>
  <c r="CR38" i="5"/>
  <c r="CR26" i="5"/>
  <c r="CR14" i="5"/>
  <c r="CR493" i="5"/>
  <c r="CR481" i="5"/>
  <c r="CR469" i="5"/>
  <c r="CR457" i="5"/>
  <c r="CR445" i="5"/>
  <c r="CR433" i="5"/>
  <c r="CR421" i="5"/>
  <c r="CR409" i="5"/>
  <c r="CR397" i="5"/>
  <c r="CR385" i="5"/>
  <c r="CR373" i="5"/>
  <c r="CR361" i="5"/>
  <c r="CR349" i="5"/>
  <c r="CR337" i="5"/>
  <c r="CR325" i="5"/>
  <c r="CR313" i="5"/>
  <c r="CR301" i="5"/>
  <c r="CR289" i="5"/>
  <c r="CR277" i="5"/>
  <c r="CR265" i="5"/>
  <c r="CR253" i="5"/>
  <c r="CR241" i="5"/>
  <c r="CR229" i="5"/>
  <c r="CR217" i="5"/>
  <c r="CR205" i="5"/>
  <c r="CR193" i="5"/>
  <c r="CR181" i="5"/>
  <c r="CR169" i="5"/>
  <c r="CR157" i="5"/>
  <c r="CR145" i="5"/>
  <c r="CR133" i="5"/>
  <c r="CR121" i="5"/>
  <c r="CR109" i="5"/>
  <c r="CR97" i="5"/>
  <c r="CR85" i="5"/>
  <c r="CR73" i="5"/>
  <c r="CR61" i="5"/>
  <c r="CR49" i="5"/>
  <c r="CR37" i="5"/>
  <c r="CR25" i="5"/>
  <c r="CR492" i="5"/>
  <c r="CR480" i="5"/>
  <c r="CR468" i="5"/>
  <c r="CR456" i="5"/>
  <c r="CR444" i="5"/>
  <c r="CR432" i="5"/>
  <c r="CR420" i="5"/>
  <c r="CR408" i="5"/>
  <c r="CR396" i="5"/>
  <c r="CR384" i="5"/>
  <c r="CR372" i="5"/>
  <c r="CR360" i="5"/>
  <c r="CR348" i="5"/>
  <c r="CR336" i="5"/>
  <c r="CR324" i="5"/>
  <c r="CR312" i="5"/>
  <c r="CR300" i="5"/>
  <c r="CR288" i="5"/>
  <c r="CR276" i="5"/>
  <c r="CR264" i="5"/>
  <c r="CR252" i="5"/>
  <c r="CR240" i="5"/>
  <c r="CR228" i="5"/>
  <c r="CR216" i="5"/>
  <c r="CR204" i="5"/>
  <c r="CR192" i="5"/>
  <c r="CR180" i="5"/>
  <c r="CR168" i="5"/>
  <c r="CR156" i="5"/>
  <c r="CR144" i="5"/>
  <c r="CR132" i="5"/>
  <c r="CR120" i="5"/>
  <c r="CR108" i="5"/>
  <c r="CR96" i="5"/>
  <c r="CR84" i="5"/>
  <c r="CR72" i="5"/>
  <c r="CR60" i="5"/>
  <c r="CR48" i="5"/>
  <c r="CR24" i="5"/>
  <c r="CR12" i="5"/>
  <c r="CR491" i="5"/>
  <c r="CR479" i="5"/>
  <c r="CR467" i="5"/>
  <c r="CR455" i="5"/>
  <c r="CR443" i="5"/>
  <c r="CR431" i="5"/>
  <c r="CR419" i="5"/>
  <c r="CR407" i="5"/>
  <c r="CR395" i="5"/>
  <c r="CR383" i="5"/>
  <c r="CR371" i="5"/>
  <c r="CR359" i="5"/>
  <c r="CR347" i="5"/>
  <c r="CR335" i="5"/>
  <c r="CR323" i="5"/>
  <c r="CR311" i="5"/>
  <c r="CR299" i="5"/>
  <c r="CR287" i="5"/>
  <c r="CR275" i="5"/>
  <c r="CR263" i="5"/>
  <c r="CR251" i="5"/>
  <c r="CR239" i="5"/>
  <c r="CR227" i="5"/>
  <c r="CR215" i="5"/>
  <c r="CR203" i="5"/>
  <c r="CR191" i="5"/>
  <c r="CR179" i="5"/>
  <c r="CR167" i="5"/>
  <c r="CR155" i="5"/>
  <c r="CR143" i="5"/>
  <c r="CR131" i="5"/>
  <c r="CR119" i="5"/>
  <c r="CR107" i="5"/>
  <c r="CR95" i="5"/>
  <c r="CR83" i="5"/>
  <c r="CR71" i="5"/>
  <c r="CR59" i="5"/>
  <c r="CR47" i="5"/>
  <c r="CR35" i="5"/>
  <c r="CR11" i="5"/>
  <c r="CR490" i="5"/>
  <c r="CR478" i="5"/>
  <c r="CR466" i="5"/>
  <c r="CR454" i="5"/>
  <c r="CR442" i="5"/>
  <c r="CR430" i="5"/>
  <c r="CR418" i="5"/>
  <c r="CR406" i="5"/>
  <c r="CR394" i="5"/>
  <c r="CR382" i="5"/>
  <c r="CR370" i="5"/>
  <c r="CR358" i="5"/>
  <c r="CR346" i="5"/>
  <c r="CR334" i="5"/>
  <c r="CR322" i="5"/>
  <c r="CR310" i="5"/>
  <c r="CR298" i="5"/>
  <c r="CR286" i="5"/>
  <c r="CR274" i="5"/>
  <c r="CR262" i="5"/>
  <c r="CR250" i="5"/>
  <c r="CR238" i="5"/>
  <c r="CR226" i="5"/>
  <c r="CR214" i="5"/>
  <c r="CR202" i="5"/>
  <c r="CR190" i="5"/>
  <c r="CR178" i="5"/>
  <c r="CR166" i="5"/>
  <c r="CR154" i="5"/>
  <c r="CR142" i="5"/>
  <c r="CR130" i="5"/>
  <c r="CR118" i="5"/>
  <c r="CR106" i="5"/>
  <c r="CR94" i="5"/>
  <c r="CR82" i="5"/>
  <c r="CR70" i="5"/>
  <c r="CR58" i="5"/>
  <c r="CR46" i="5"/>
  <c r="CR34" i="5"/>
  <c r="CR22" i="5"/>
  <c r="CR10" i="5"/>
  <c r="CQ31" i="5"/>
  <c r="CR489" i="5"/>
  <c r="CR477" i="5"/>
  <c r="CR465" i="5"/>
  <c r="CR453" i="5"/>
  <c r="CR441" i="5"/>
  <c r="CR429" i="5"/>
  <c r="CR417" i="5"/>
  <c r="CR405" i="5"/>
  <c r="CR393" i="5"/>
  <c r="CR381" i="5"/>
  <c r="CR369" i="5"/>
  <c r="CR357" i="5"/>
  <c r="CR345" i="5"/>
  <c r="CR333" i="5"/>
  <c r="CR321" i="5"/>
  <c r="CR309" i="5"/>
  <c r="CR297" i="5"/>
  <c r="CR285" i="5"/>
  <c r="CR273" i="5"/>
  <c r="CR261" i="5"/>
  <c r="CR249" i="5"/>
  <c r="CR237" i="5"/>
  <c r="CR225" i="5"/>
  <c r="CR213" i="5"/>
  <c r="CR201" i="5"/>
  <c r="CR189" i="5"/>
  <c r="CR177" i="5"/>
  <c r="CR165" i="5"/>
  <c r="CR153" i="5"/>
  <c r="CR141" i="5"/>
  <c r="CR129" i="5"/>
  <c r="CR117" i="5"/>
  <c r="CR105" i="5"/>
  <c r="CR93" i="5"/>
  <c r="CR81" i="5"/>
  <c r="CR69" i="5"/>
  <c r="CR57" i="5"/>
  <c r="CR45" i="5"/>
  <c r="CR33" i="5"/>
  <c r="CR21" i="5"/>
  <c r="CR9" i="5"/>
  <c r="CR500" i="5"/>
  <c r="CR488" i="5"/>
  <c r="CR476" i="5"/>
  <c r="CR464" i="5"/>
  <c r="CR452" i="5"/>
  <c r="CR440" i="5"/>
  <c r="CR428" i="5"/>
  <c r="CR416" i="5"/>
  <c r="CR404" i="5"/>
  <c r="CR392" i="5"/>
  <c r="CR380" i="5"/>
  <c r="CR368" i="5"/>
  <c r="CR356" i="5"/>
  <c r="CR344" i="5"/>
  <c r="CR332" i="5"/>
  <c r="CR320" i="5"/>
  <c r="CR308" i="5"/>
  <c r="CR284" i="5"/>
  <c r="CR272" i="5"/>
  <c r="CR260" i="5"/>
  <c r="CR248" i="5"/>
  <c r="CR236" i="5"/>
  <c r="CR224" i="5"/>
  <c r="CR212" i="5"/>
  <c r="CR200" i="5"/>
  <c r="CR176" i="5"/>
  <c r="CR152" i="5"/>
  <c r="CR128" i="5"/>
  <c r="CR104" i="5"/>
  <c r="CR92" i="5"/>
  <c r="CR80" i="5"/>
  <c r="CR68" i="5"/>
  <c r="CR44" i="5"/>
  <c r="CR20" i="5"/>
  <c r="CR8" i="5"/>
  <c r="CQ427" i="5"/>
  <c r="CQ283" i="5"/>
  <c r="CQ139" i="5"/>
  <c r="CQ415" i="5"/>
  <c r="CQ127" i="5"/>
  <c r="CQ403" i="5"/>
  <c r="CQ259" i="5"/>
  <c r="CQ391" i="5"/>
  <c r="CQ103" i="5"/>
  <c r="CP296" i="5"/>
  <c r="CO164" i="5"/>
  <c r="CO56" i="5"/>
  <c r="CQ379" i="5"/>
  <c r="CQ235" i="5"/>
  <c r="CQ91" i="5"/>
  <c r="CQ367" i="5"/>
  <c r="CQ223" i="5"/>
  <c r="CQ79" i="5"/>
  <c r="CO426" i="5"/>
  <c r="CO54" i="5"/>
  <c r="CQ499" i="5"/>
  <c r="CQ355" i="5"/>
  <c r="CQ211" i="5"/>
  <c r="CQ67" i="5"/>
  <c r="CP23" i="5"/>
  <c r="CQ487" i="5"/>
  <c r="CQ343" i="5"/>
  <c r="CQ199" i="5"/>
  <c r="CQ55" i="5"/>
  <c r="CP136" i="5"/>
  <c r="CP52" i="5"/>
  <c r="CQ475" i="5"/>
  <c r="CQ331" i="5"/>
  <c r="CQ187" i="5"/>
  <c r="CQ43" i="5"/>
  <c r="CQ463" i="5"/>
  <c r="CQ319" i="5"/>
  <c r="CQ175" i="5"/>
  <c r="CQ451" i="5"/>
  <c r="CQ307" i="5"/>
  <c r="CQ163" i="5"/>
  <c r="CQ19" i="5"/>
  <c r="CO13" i="5"/>
  <c r="CP271" i="5"/>
  <c r="CP151" i="5"/>
  <c r="CQ439" i="5"/>
  <c r="CQ295" i="5"/>
  <c r="CQ151" i="5"/>
  <c r="CR7" i="5"/>
  <c r="CQ498" i="5"/>
  <c r="CQ486" i="5"/>
  <c r="CQ474" i="5"/>
  <c r="CQ462" i="5"/>
  <c r="CQ450" i="5"/>
  <c r="CQ438" i="5"/>
  <c r="CQ426" i="5"/>
  <c r="CQ414" i="5"/>
  <c r="CQ402" i="5"/>
  <c r="CQ378" i="5"/>
  <c r="CQ366" i="5"/>
  <c r="CQ354" i="5"/>
  <c r="CQ342" i="5"/>
  <c r="CQ330" i="5"/>
  <c r="CQ318" i="5"/>
  <c r="CQ306" i="5"/>
  <c r="CQ294" i="5"/>
  <c r="CQ270" i="5"/>
  <c r="CQ258" i="5"/>
  <c r="CQ246" i="5"/>
  <c r="CQ234" i="5"/>
  <c r="CQ222" i="5"/>
  <c r="CQ210" i="5"/>
  <c r="CQ198" i="5"/>
  <c r="CQ186" i="5"/>
  <c r="CQ174" i="5"/>
  <c r="CQ150" i="5"/>
  <c r="CQ138" i="5"/>
  <c r="CQ126" i="5"/>
  <c r="CQ114" i="5"/>
  <c r="CQ102" i="5"/>
  <c r="CQ90" i="5"/>
  <c r="CQ78" i="5"/>
  <c r="CQ66" i="5"/>
  <c r="CQ54" i="5"/>
  <c r="CQ42" i="5"/>
  <c r="CQ18" i="5"/>
  <c r="CQ497" i="5"/>
  <c r="CQ485" i="5"/>
  <c r="CQ473" i="5"/>
  <c r="CQ461" i="5"/>
  <c r="CQ449" i="5"/>
  <c r="CQ437" i="5"/>
  <c r="CQ413" i="5"/>
  <c r="CQ401" i="5"/>
  <c r="CQ389" i="5"/>
  <c r="CQ377" i="5"/>
  <c r="CQ365" i="5"/>
  <c r="CQ353" i="5"/>
  <c r="CQ341" i="5"/>
  <c r="CQ329" i="5"/>
  <c r="CQ317" i="5"/>
  <c r="CQ305" i="5"/>
  <c r="CQ293" i="5"/>
  <c r="CQ281" i="5"/>
  <c r="CQ269" i="5"/>
  <c r="CQ257" i="5"/>
  <c r="CQ245" i="5"/>
  <c r="CQ233" i="5"/>
  <c r="CQ221" i="5"/>
  <c r="CQ209" i="5"/>
  <c r="CQ197" i="5"/>
  <c r="CQ185" i="5"/>
  <c r="CQ173" i="5"/>
  <c r="CQ161" i="5"/>
  <c r="CQ137" i="5"/>
  <c r="CQ125" i="5"/>
  <c r="CQ113" i="5"/>
  <c r="CQ101" i="5"/>
  <c r="CQ89" i="5"/>
  <c r="CQ77" i="5"/>
  <c r="CQ53" i="5"/>
  <c r="CQ41" i="5"/>
  <c r="CQ29" i="5"/>
  <c r="CQ17" i="5"/>
  <c r="CO266" i="5"/>
  <c r="CQ496" i="5"/>
  <c r="CQ484" i="5"/>
  <c r="CQ472" i="5"/>
  <c r="CQ460" i="5"/>
  <c r="CQ448" i="5"/>
  <c r="CQ436" i="5"/>
  <c r="CQ424" i="5"/>
  <c r="CQ412" i="5"/>
  <c r="CQ400" i="5"/>
  <c r="CQ388" i="5"/>
  <c r="CQ376" i="5"/>
  <c r="CQ364" i="5"/>
  <c r="CQ352" i="5"/>
  <c r="CQ340" i="5"/>
  <c r="CQ328" i="5"/>
  <c r="CQ316" i="5"/>
  <c r="CQ304" i="5"/>
  <c r="CQ292" i="5"/>
  <c r="CQ280" i="5"/>
  <c r="CQ268" i="5"/>
  <c r="CQ256" i="5"/>
  <c r="CQ244" i="5"/>
  <c r="CQ232" i="5"/>
  <c r="CQ220" i="5"/>
  <c r="CQ208" i="5"/>
  <c r="CQ196" i="5"/>
  <c r="CQ184" i="5"/>
  <c r="CQ172" i="5"/>
  <c r="CQ160" i="5"/>
  <c r="CQ148" i="5"/>
  <c r="CQ136" i="5"/>
  <c r="CQ124" i="5"/>
  <c r="CQ112" i="5"/>
  <c r="CQ100" i="5"/>
  <c r="CQ88" i="5"/>
  <c r="CQ76" i="5"/>
  <c r="CQ64" i="5"/>
  <c r="CQ52" i="5"/>
  <c r="CQ28" i="5"/>
  <c r="CQ16" i="5"/>
  <c r="CO247" i="5"/>
  <c r="CQ495" i="5"/>
  <c r="CQ483" i="5"/>
  <c r="CQ471" i="5"/>
  <c r="CQ459" i="5"/>
  <c r="CQ447" i="5"/>
  <c r="CQ435" i="5"/>
  <c r="CQ423" i="5"/>
  <c r="CQ411" i="5"/>
  <c r="CQ399" i="5"/>
  <c r="CQ387" i="5"/>
  <c r="CQ375" i="5"/>
  <c r="CQ363" i="5"/>
  <c r="CQ351" i="5"/>
  <c r="CQ339" i="5"/>
  <c r="CQ327" i="5"/>
  <c r="CQ315" i="5"/>
  <c r="CQ291" i="5"/>
  <c r="CQ279" i="5"/>
  <c r="CQ267" i="5"/>
  <c r="CQ255" i="5"/>
  <c r="CQ243" i="5"/>
  <c r="CQ231" i="5"/>
  <c r="CQ219" i="5"/>
  <c r="CQ207" i="5"/>
  <c r="CQ195" i="5"/>
  <c r="CQ183" i="5"/>
  <c r="CQ171" i="5"/>
  <c r="CQ159" i="5"/>
  <c r="CQ147" i="5"/>
  <c r="CQ135" i="5"/>
  <c r="CQ123" i="5"/>
  <c r="CQ111" i="5"/>
  <c r="CQ99" i="5"/>
  <c r="CQ87" i="5"/>
  <c r="CQ75" i="5"/>
  <c r="CQ63" i="5"/>
  <c r="CQ51" i="5"/>
  <c r="CQ39" i="5"/>
  <c r="CQ27" i="5"/>
  <c r="CQ15" i="5"/>
  <c r="CP36" i="5"/>
  <c r="CQ494" i="5"/>
  <c r="CQ482" i="5"/>
  <c r="CQ470" i="5"/>
  <c r="CQ458" i="5"/>
  <c r="CQ446" i="5"/>
  <c r="CQ434" i="5"/>
  <c r="CQ422" i="5"/>
  <c r="CQ398" i="5"/>
  <c r="CQ374" i="5"/>
  <c r="CQ362" i="5"/>
  <c r="CQ350" i="5"/>
  <c r="CQ338" i="5"/>
  <c r="CQ326" i="5"/>
  <c r="CQ314" i="5"/>
  <c r="CQ302" i="5"/>
  <c r="CQ290" i="5"/>
  <c r="CQ278" i="5"/>
  <c r="CQ266" i="5"/>
  <c r="CQ254" i="5"/>
  <c r="CQ242" i="5"/>
  <c r="CQ230" i="5"/>
  <c r="CQ218" i="5"/>
  <c r="CQ206" i="5"/>
  <c r="CQ194" i="5"/>
  <c r="CQ182" i="5"/>
  <c r="CQ170" i="5"/>
  <c r="CQ158" i="5"/>
  <c r="CQ134" i="5"/>
  <c r="CQ122" i="5"/>
  <c r="CQ110" i="5"/>
  <c r="CQ98" i="5"/>
  <c r="CQ86" i="5"/>
  <c r="CQ74" i="5"/>
  <c r="CQ62" i="5"/>
  <c r="CQ50" i="5"/>
  <c r="CQ38" i="5"/>
  <c r="CQ26" i="5"/>
  <c r="CQ14" i="5"/>
  <c r="CQ493" i="5"/>
  <c r="CQ481" i="5"/>
  <c r="CQ469" i="5"/>
  <c r="CQ457" i="5"/>
  <c r="CQ445" i="5"/>
  <c r="CQ433" i="5"/>
  <c r="CQ421" i="5"/>
  <c r="CQ409" i="5"/>
  <c r="CQ397" i="5"/>
  <c r="CQ385" i="5"/>
  <c r="CQ373" i="5"/>
  <c r="CQ361" i="5"/>
  <c r="CQ349" i="5"/>
  <c r="CQ337" i="5"/>
  <c r="CQ325" i="5"/>
  <c r="CQ313" i="5"/>
  <c r="CQ301" i="5"/>
  <c r="CQ289" i="5"/>
  <c r="CQ277" i="5"/>
  <c r="CQ265" i="5"/>
  <c r="CQ253" i="5"/>
  <c r="CQ241" i="5"/>
  <c r="CQ229" i="5"/>
  <c r="CQ217" i="5"/>
  <c r="CQ205" i="5"/>
  <c r="CQ193" i="5"/>
  <c r="CQ181" i="5"/>
  <c r="CQ169" i="5"/>
  <c r="CQ157" i="5"/>
  <c r="CQ145" i="5"/>
  <c r="CQ133" i="5"/>
  <c r="CQ121" i="5"/>
  <c r="CQ109" i="5"/>
  <c r="CQ97" i="5"/>
  <c r="CQ85" i="5"/>
  <c r="CQ73" i="5"/>
  <c r="CQ61" i="5"/>
  <c r="CQ49" i="5"/>
  <c r="CQ37" i="5"/>
  <c r="CQ25" i="5"/>
  <c r="CQ13" i="5"/>
  <c r="CQ492" i="5"/>
  <c r="CQ480" i="5"/>
  <c r="CQ468" i="5"/>
  <c r="CQ456" i="5"/>
  <c r="CQ444" i="5"/>
  <c r="CQ432" i="5"/>
  <c r="CQ420" i="5"/>
  <c r="CQ408" i="5"/>
  <c r="CQ396" i="5"/>
  <c r="CQ384" i="5"/>
  <c r="CQ372" i="5"/>
  <c r="CQ360" i="5"/>
  <c r="CQ348" i="5"/>
  <c r="CQ336" i="5"/>
  <c r="CQ324" i="5"/>
  <c r="CQ312" i="5"/>
  <c r="CQ300" i="5"/>
  <c r="CQ288" i="5"/>
  <c r="CQ276" i="5"/>
  <c r="CQ264" i="5"/>
  <c r="CQ252" i="5"/>
  <c r="CQ240" i="5"/>
  <c r="CQ228" i="5"/>
  <c r="CQ216" i="5"/>
  <c r="CQ204" i="5"/>
  <c r="CQ192" i="5"/>
  <c r="CQ180" i="5"/>
  <c r="CQ168" i="5"/>
  <c r="CQ156" i="5"/>
  <c r="CQ144" i="5"/>
  <c r="CQ132" i="5"/>
  <c r="CQ120" i="5"/>
  <c r="CQ108" i="5"/>
  <c r="CQ96" i="5"/>
  <c r="CQ84" i="5"/>
  <c r="CQ72" i="5"/>
  <c r="CQ60" i="5"/>
  <c r="CQ48" i="5"/>
  <c r="CQ36" i="5"/>
  <c r="CQ24" i="5"/>
  <c r="CQ12" i="5"/>
  <c r="CQ491" i="5"/>
  <c r="CQ479" i="5"/>
  <c r="CQ467" i="5"/>
  <c r="CQ455" i="5"/>
  <c r="CQ443" i="5"/>
  <c r="CQ431" i="5"/>
  <c r="CQ419" i="5"/>
  <c r="CQ407" i="5"/>
  <c r="CQ395" i="5"/>
  <c r="CQ383" i="5"/>
  <c r="CQ371" i="5"/>
  <c r="CQ359" i="5"/>
  <c r="CQ347" i="5"/>
  <c r="CQ335" i="5"/>
  <c r="CQ323" i="5"/>
  <c r="CQ311" i="5"/>
  <c r="CQ299" i="5"/>
  <c r="CQ287" i="5"/>
  <c r="CQ275" i="5"/>
  <c r="CQ263" i="5"/>
  <c r="CQ251" i="5"/>
  <c r="CQ239" i="5"/>
  <c r="CQ227" i="5"/>
  <c r="CQ215" i="5"/>
  <c r="CQ203" i="5"/>
  <c r="CQ191" i="5"/>
  <c r="CQ179" i="5"/>
  <c r="CQ167" i="5"/>
  <c r="CQ155" i="5"/>
  <c r="CQ143" i="5"/>
  <c r="CQ131" i="5"/>
  <c r="CQ119" i="5"/>
  <c r="CQ107" i="5"/>
  <c r="CQ95" i="5"/>
  <c r="CQ83" i="5"/>
  <c r="CQ71" i="5"/>
  <c r="CQ59" i="5"/>
  <c r="CQ47" i="5"/>
  <c r="CQ35" i="5"/>
  <c r="CQ23" i="5"/>
  <c r="CQ11" i="5"/>
  <c r="CO188" i="5"/>
  <c r="CO140" i="5"/>
  <c r="CP116" i="5"/>
  <c r="CO32" i="5"/>
  <c r="CQ490" i="5"/>
  <c r="CQ478" i="5"/>
  <c r="CQ466" i="5"/>
  <c r="CQ454" i="5"/>
  <c r="CQ442" i="5"/>
  <c r="CQ430" i="5"/>
  <c r="CQ418" i="5"/>
  <c r="CQ406" i="5"/>
  <c r="CQ394" i="5"/>
  <c r="CQ382" i="5"/>
  <c r="CQ370" i="5"/>
  <c r="CQ358" i="5"/>
  <c r="CQ346" i="5"/>
  <c r="CQ334" i="5"/>
  <c r="CQ322" i="5"/>
  <c r="CQ310" i="5"/>
  <c r="CQ298" i="5"/>
  <c r="CQ286" i="5"/>
  <c r="CQ274" i="5"/>
  <c r="CQ262" i="5"/>
  <c r="CQ250" i="5"/>
  <c r="CQ238" i="5"/>
  <c r="CQ226" i="5"/>
  <c r="CQ214" i="5"/>
  <c r="CQ202" i="5"/>
  <c r="CQ190" i="5"/>
  <c r="CQ178" i="5"/>
  <c r="CQ166" i="5"/>
  <c r="CQ154" i="5"/>
  <c r="CQ142" i="5"/>
  <c r="CQ130" i="5"/>
  <c r="CQ118" i="5"/>
  <c r="CQ106" i="5"/>
  <c r="CQ94" i="5"/>
  <c r="CQ82" i="5"/>
  <c r="CQ70" i="5"/>
  <c r="CQ58" i="5"/>
  <c r="CQ46" i="5"/>
  <c r="CQ34" i="5"/>
  <c r="CQ22" i="5"/>
  <c r="CQ10" i="5"/>
  <c r="CQ489" i="5"/>
  <c r="CQ477" i="5"/>
  <c r="CQ465" i="5"/>
  <c r="CQ453" i="5"/>
  <c r="CQ441" i="5"/>
  <c r="CQ429" i="5"/>
  <c r="CQ417" i="5"/>
  <c r="CQ405" i="5"/>
  <c r="CQ393" i="5"/>
  <c r="CQ381" i="5"/>
  <c r="CQ369" i="5"/>
  <c r="CQ357" i="5"/>
  <c r="CQ345" i="5"/>
  <c r="CQ333" i="5"/>
  <c r="CQ321" i="5"/>
  <c r="CQ309" i="5"/>
  <c r="CQ297" i="5"/>
  <c r="CQ285" i="5"/>
  <c r="CQ273" i="5"/>
  <c r="CQ261" i="5"/>
  <c r="CQ249" i="5"/>
  <c r="CQ237" i="5"/>
  <c r="CQ225" i="5"/>
  <c r="CQ213" i="5"/>
  <c r="CQ201" i="5"/>
  <c r="CQ189" i="5"/>
  <c r="CQ165" i="5"/>
  <c r="CQ153" i="5"/>
  <c r="CQ141" i="5"/>
  <c r="CQ129" i="5"/>
  <c r="CQ117" i="5"/>
  <c r="CQ105" i="5"/>
  <c r="CQ93" i="5"/>
  <c r="CQ81" i="5"/>
  <c r="CQ69" i="5"/>
  <c r="CQ57" i="5"/>
  <c r="CQ45" i="5"/>
  <c r="CQ21" i="5"/>
  <c r="CQ9" i="5"/>
  <c r="CO390" i="5"/>
  <c r="CO282" i="5"/>
  <c r="CP162" i="5"/>
  <c r="CP30" i="5"/>
  <c r="CQ500" i="5"/>
  <c r="CQ488" i="5"/>
  <c r="CQ476" i="5"/>
  <c r="CQ464" i="5"/>
  <c r="CQ452" i="5"/>
  <c r="CQ440" i="5"/>
  <c r="CQ428" i="5"/>
  <c r="CQ416" i="5"/>
  <c r="CQ404" i="5"/>
  <c r="CQ392" i="5"/>
  <c r="CQ380" i="5"/>
  <c r="CQ368" i="5"/>
  <c r="CQ356" i="5"/>
  <c r="CQ344" i="5"/>
  <c r="CQ332" i="5"/>
  <c r="CQ320" i="5"/>
  <c r="CQ308" i="5"/>
  <c r="CQ296" i="5"/>
  <c r="CQ284" i="5"/>
  <c r="CQ272" i="5"/>
  <c r="CQ260" i="5"/>
  <c r="CQ248" i="5"/>
  <c r="CQ236" i="5"/>
  <c r="CQ224" i="5"/>
  <c r="CQ212" i="5"/>
  <c r="CQ200" i="5"/>
  <c r="CQ188" i="5"/>
  <c r="CQ176" i="5"/>
  <c r="CQ164" i="5"/>
  <c r="CQ152" i="5"/>
  <c r="CQ140" i="5"/>
  <c r="CQ128" i="5"/>
  <c r="CQ116" i="5"/>
  <c r="CQ104" i="5"/>
  <c r="CQ92" i="5"/>
  <c r="CQ80" i="5"/>
  <c r="CQ68" i="5"/>
  <c r="CQ56" i="5"/>
  <c r="CQ44" i="5"/>
  <c r="CQ32" i="5"/>
  <c r="CQ20" i="5"/>
  <c r="CO177" i="5"/>
  <c r="CO33" i="5"/>
  <c r="CP115" i="5"/>
  <c r="CO425" i="5"/>
  <c r="CO149" i="5"/>
  <c r="CO65" i="5"/>
  <c r="CO303" i="5"/>
  <c r="CQ7" i="5"/>
  <c r="CP427" i="5"/>
  <c r="CP283" i="5"/>
  <c r="CP139" i="5"/>
  <c r="CP415" i="5"/>
  <c r="CP259" i="5"/>
  <c r="CP8" i="5"/>
  <c r="CP391" i="5"/>
  <c r="CP247" i="5"/>
  <c r="CP91" i="5"/>
  <c r="CP223" i="5"/>
  <c r="CP79" i="5"/>
  <c r="CP499" i="5"/>
  <c r="CP355" i="5"/>
  <c r="CP67" i="5"/>
  <c r="CP487" i="5"/>
  <c r="CP55" i="5"/>
  <c r="CO40" i="5"/>
  <c r="CP475" i="5"/>
  <c r="CP331" i="5"/>
  <c r="CP43" i="5"/>
  <c r="CP319" i="5"/>
  <c r="CP31" i="5"/>
  <c r="CP410" i="5"/>
  <c r="CO386" i="5"/>
  <c r="CP146" i="5"/>
  <c r="CP307" i="5"/>
  <c r="CP163" i="5"/>
  <c r="CP19" i="5"/>
  <c r="CP7" i="5"/>
  <c r="CP498" i="5"/>
  <c r="CP486" i="5"/>
  <c r="CP474" i="5"/>
  <c r="CP462" i="5"/>
  <c r="CP450" i="5"/>
  <c r="CP438" i="5"/>
  <c r="CP426" i="5"/>
  <c r="CP414" i="5"/>
  <c r="CP402" i="5"/>
  <c r="CP390" i="5"/>
  <c r="CP378" i="5"/>
  <c r="CP366" i="5"/>
  <c r="CP354" i="5"/>
  <c r="CP330" i="5"/>
  <c r="CP318" i="5"/>
  <c r="CP306" i="5"/>
  <c r="CP294" i="5"/>
  <c r="CP282" i="5"/>
  <c r="CP270" i="5"/>
  <c r="CP258" i="5"/>
  <c r="CP246" i="5"/>
  <c r="CP234" i="5"/>
  <c r="CP210" i="5"/>
  <c r="CP198" i="5"/>
  <c r="CP186" i="5"/>
  <c r="CP174" i="5"/>
  <c r="CP150" i="5"/>
  <c r="CP138" i="5"/>
  <c r="CP126" i="5"/>
  <c r="CP114" i="5"/>
  <c r="CP102" i="5"/>
  <c r="CP90" i="5"/>
  <c r="CP66" i="5"/>
  <c r="CP54" i="5"/>
  <c r="CP497" i="5"/>
  <c r="CP485" i="5"/>
  <c r="CP461" i="5"/>
  <c r="CP449" i="5"/>
  <c r="CP437" i="5"/>
  <c r="CP425" i="5"/>
  <c r="CP413" i="5"/>
  <c r="CP401" i="5"/>
  <c r="CP389" i="5"/>
  <c r="CP365" i="5"/>
  <c r="CP353" i="5"/>
  <c r="CP341" i="5"/>
  <c r="CP329" i="5"/>
  <c r="CP317" i="5"/>
  <c r="CP305" i="5"/>
  <c r="CP293" i="5"/>
  <c r="CP281" i="5"/>
  <c r="CP269" i="5"/>
  <c r="CP257" i="5"/>
  <c r="CP245" i="5"/>
  <c r="CP233" i="5"/>
  <c r="CP221" i="5"/>
  <c r="CP209" i="5"/>
  <c r="CP197" i="5"/>
  <c r="CP185" i="5"/>
  <c r="CP173" i="5"/>
  <c r="CP161" i="5"/>
  <c r="CP149" i="5"/>
  <c r="CP137" i="5"/>
  <c r="CP125" i="5"/>
  <c r="CP113" i="5"/>
  <c r="CP101" i="5"/>
  <c r="CP89" i="5"/>
  <c r="CP77" i="5"/>
  <c r="CP65" i="5"/>
  <c r="CP53" i="5"/>
  <c r="CP41" i="5"/>
  <c r="CP29" i="5"/>
  <c r="CP17" i="5"/>
  <c r="CP496" i="5"/>
  <c r="CP484" i="5"/>
  <c r="CP472" i="5"/>
  <c r="CP448" i="5"/>
  <c r="CP436" i="5"/>
  <c r="CP424" i="5"/>
  <c r="CP412" i="5"/>
  <c r="CP400" i="5"/>
  <c r="CP388" i="5"/>
  <c r="CP376" i="5"/>
  <c r="CP352" i="5"/>
  <c r="CP340" i="5"/>
  <c r="CP328" i="5"/>
  <c r="CP316" i="5"/>
  <c r="CP304" i="5"/>
  <c r="CP292" i="5"/>
  <c r="CP280" i="5"/>
  <c r="CP268" i="5"/>
  <c r="CP256" i="5"/>
  <c r="CP244" i="5"/>
  <c r="CP232" i="5"/>
  <c r="CP220" i="5"/>
  <c r="CP208" i="5"/>
  <c r="CP196" i="5"/>
  <c r="CP184" i="5"/>
  <c r="CP172" i="5"/>
  <c r="CP160" i="5"/>
  <c r="CP148" i="5"/>
  <c r="CP112" i="5"/>
  <c r="CP100" i="5"/>
  <c r="CP76" i="5"/>
  <c r="CP64" i="5"/>
  <c r="CP40" i="5"/>
  <c r="CP28" i="5"/>
  <c r="CP16" i="5"/>
  <c r="CO127" i="5"/>
  <c r="CP495" i="5"/>
  <c r="CP483" i="5"/>
  <c r="CP471" i="5"/>
  <c r="CP459" i="5"/>
  <c r="CP447" i="5"/>
  <c r="CP435" i="5"/>
  <c r="CP423" i="5"/>
  <c r="CP411" i="5"/>
  <c r="CP399" i="5"/>
  <c r="CP387" i="5"/>
  <c r="CP375" i="5"/>
  <c r="CP363" i="5"/>
  <c r="CP351" i="5"/>
  <c r="CP339" i="5"/>
  <c r="CP327" i="5"/>
  <c r="CP315" i="5"/>
  <c r="CP303" i="5"/>
  <c r="CP291" i="5"/>
  <c r="CP279" i="5"/>
  <c r="CP267" i="5"/>
  <c r="CP255" i="5"/>
  <c r="CP243" i="5"/>
  <c r="CP219" i="5"/>
  <c r="CP207" i="5"/>
  <c r="CP195" i="5"/>
  <c r="CP183" i="5"/>
  <c r="CP171" i="5"/>
  <c r="CP159" i="5"/>
  <c r="CP147" i="5"/>
  <c r="CP135" i="5"/>
  <c r="CP111" i="5"/>
  <c r="CP99" i="5"/>
  <c r="CP87" i="5"/>
  <c r="CP63" i="5"/>
  <c r="CP51" i="5"/>
  <c r="CP39" i="5"/>
  <c r="CP15" i="5"/>
  <c r="CP494" i="5"/>
  <c r="CP482" i="5"/>
  <c r="CP470" i="5"/>
  <c r="CP458" i="5"/>
  <c r="CP446" i="5"/>
  <c r="CP434" i="5"/>
  <c r="CP422" i="5"/>
  <c r="CP398" i="5"/>
  <c r="CP386" i="5"/>
  <c r="CP374" i="5"/>
  <c r="CP362" i="5"/>
  <c r="CP338" i="5"/>
  <c r="CP326" i="5"/>
  <c r="CP314" i="5"/>
  <c r="CP290" i="5"/>
  <c r="CP278" i="5"/>
  <c r="CP266" i="5"/>
  <c r="CP230" i="5"/>
  <c r="CP218" i="5"/>
  <c r="CP206" i="5"/>
  <c r="CP194" i="5"/>
  <c r="CP182" i="5"/>
  <c r="CP170" i="5"/>
  <c r="CP158" i="5"/>
  <c r="CP134" i="5"/>
  <c r="CP122" i="5"/>
  <c r="CP98" i="5"/>
  <c r="CP74" i="5"/>
  <c r="CP62" i="5"/>
  <c r="CP26" i="5"/>
  <c r="CO473" i="5"/>
  <c r="CO377" i="5"/>
  <c r="CP493" i="5"/>
  <c r="CP469" i="5"/>
  <c r="CP457" i="5"/>
  <c r="CP445" i="5"/>
  <c r="CP433" i="5"/>
  <c r="CP385" i="5"/>
  <c r="CP337" i="5"/>
  <c r="CP325" i="5"/>
  <c r="CP313" i="5"/>
  <c r="CP265" i="5"/>
  <c r="CP253" i="5"/>
  <c r="CP241" i="5"/>
  <c r="CP229" i="5"/>
  <c r="CP205" i="5"/>
  <c r="CP193" i="5"/>
  <c r="CP181" i="5"/>
  <c r="CP145" i="5"/>
  <c r="CP97" i="5"/>
  <c r="CP61" i="5"/>
  <c r="CP49" i="5"/>
  <c r="CP13" i="5"/>
  <c r="CP492" i="5"/>
  <c r="CP480" i="5"/>
  <c r="CP468" i="5"/>
  <c r="CP456" i="5"/>
  <c r="CP444" i="5"/>
  <c r="CP420" i="5"/>
  <c r="CP408" i="5"/>
  <c r="CP384" i="5"/>
  <c r="CP372" i="5"/>
  <c r="CP348" i="5"/>
  <c r="CP336" i="5"/>
  <c r="CP324" i="5"/>
  <c r="CP312" i="5"/>
  <c r="CP300" i="5"/>
  <c r="CP276" i="5"/>
  <c r="CP264" i="5"/>
  <c r="CP252" i="5"/>
  <c r="CP240" i="5"/>
  <c r="CP216" i="5"/>
  <c r="CP204" i="5"/>
  <c r="CP192" i="5"/>
  <c r="CP180" i="5"/>
  <c r="CP168" i="5"/>
  <c r="CP156" i="5"/>
  <c r="CP144" i="5"/>
  <c r="CP132" i="5"/>
  <c r="CP120" i="5"/>
  <c r="CP108" i="5"/>
  <c r="CP96" i="5"/>
  <c r="CP84" i="5"/>
  <c r="CP72" i="5"/>
  <c r="CP12" i="5"/>
  <c r="CP479" i="5"/>
  <c r="CP467" i="5"/>
  <c r="CP455" i="5"/>
  <c r="CP443" i="5"/>
  <c r="CP419" i="5"/>
  <c r="CP407" i="5"/>
  <c r="CP395" i="5"/>
  <c r="CP383" i="5"/>
  <c r="CP359" i="5"/>
  <c r="CP335" i="5"/>
  <c r="CP323" i="5"/>
  <c r="CP311" i="5"/>
  <c r="CP299" i="5"/>
  <c r="CP275" i="5"/>
  <c r="CP263" i="5"/>
  <c r="CP251" i="5"/>
  <c r="CP239" i="5"/>
  <c r="CP227" i="5"/>
  <c r="CP215" i="5"/>
  <c r="CP203" i="5"/>
  <c r="CP179" i="5"/>
  <c r="CP167" i="5"/>
  <c r="CP155" i="5"/>
  <c r="CP143" i="5"/>
  <c r="CP131" i="5"/>
  <c r="CP119" i="5"/>
  <c r="CP95" i="5"/>
  <c r="CP83" i="5"/>
  <c r="CP71" i="5"/>
  <c r="CP59" i="5"/>
  <c r="CP47" i="5"/>
  <c r="CP35" i="5"/>
  <c r="CP11" i="5"/>
  <c r="CP490" i="5"/>
  <c r="CP466" i="5"/>
  <c r="CP430" i="5"/>
  <c r="CP394" i="5"/>
  <c r="CP370" i="5"/>
  <c r="CP358" i="5"/>
  <c r="CP346" i="5"/>
  <c r="CP334" i="5"/>
  <c r="CP310" i="5"/>
  <c r="CP286" i="5"/>
  <c r="CP274" i="5"/>
  <c r="CP262" i="5"/>
  <c r="CP226" i="5"/>
  <c r="CP214" i="5"/>
  <c r="CP202" i="5"/>
  <c r="CP190" i="5"/>
  <c r="CP178" i="5"/>
  <c r="CP142" i="5"/>
  <c r="CP130" i="5"/>
  <c r="CP106" i="5"/>
  <c r="CP94" i="5"/>
  <c r="CP82" i="5"/>
  <c r="CP70" i="5"/>
  <c r="CP58" i="5"/>
  <c r="CP46" i="5"/>
  <c r="CP34" i="5"/>
  <c r="CP22" i="5"/>
  <c r="CP10" i="5"/>
  <c r="CO349" i="5"/>
  <c r="CP489" i="5"/>
  <c r="CP477" i="5"/>
  <c r="CP465" i="5"/>
  <c r="CP453" i="5"/>
  <c r="CP441" i="5"/>
  <c r="CP429" i="5"/>
  <c r="CP417" i="5"/>
  <c r="CP393" i="5"/>
  <c r="CP381" i="5"/>
  <c r="CP369" i="5"/>
  <c r="CP357" i="5"/>
  <c r="CP345" i="5"/>
  <c r="CP333" i="5"/>
  <c r="CP321" i="5"/>
  <c r="CP309" i="5"/>
  <c r="CP297" i="5"/>
  <c r="CP273" i="5"/>
  <c r="CP261" i="5"/>
  <c r="CP249" i="5"/>
  <c r="CP225" i="5"/>
  <c r="CP213" i="5"/>
  <c r="CP201" i="5"/>
  <c r="CP189" i="5"/>
  <c r="CP177" i="5"/>
  <c r="CP165" i="5"/>
  <c r="CP141" i="5"/>
  <c r="CP129" i="5"/>
  <c r="CP105" i="5"/>
  <c r="CP93" i="5"/>
  <c r="CP81" i="5"/>
  <c r="CP69" i="5"/>
  <c r="CP57" i="5"/>
  <c r="CP45" i="5"/>
  <c r="CP33" i="5"/>
  <c r="CP21" i="5"/>
  <c r="CP9" i="5"/>
  <c r="CO342" i="5"/>
  <c r="CP500" i="5"/>
  <c r="CP488" i="5"/>
  <c r="CP476" i="5"/>
  <c r="CP464" i="5"/>
  <c r="CP452" i="5"/>
  <c r="CP440" i="5"/>
  <c r="CP428" i="5"/>
  <c r="CP416" i="5"/>
  <c r="CP404" i="5"/>
  <c r="CP380" i="5"/>
  <c r="CP368" i="5"/>
  <c r="CP356" i="5"/>
  <c r="CP344" i="5"/>
  <c r="CP332" i="5"/>
  <c r="CP320" i="5"/>
  <c r="CP308" i="5"/>
  <c r="CP284" i="5"/>
  <c r="CP272" i="5"/>
  <c r="CP260" i="5"/>
  <c r="CP236" i="5"/>
  <c r="CP224" i="5"/>
  <c r="CP212" i="5"/>
  <c r="CP200" i="5"/>
  <c r="CP188" i="5"/>
  <c r="CP176" i="5"/>
  <c r="CP164" i="5"/>
  <c r="CP152" i="5"/>
  <c r="CP140" i="5"/>
  <c r="CP128" i="5"/>
  <c r="CP104" i="5"/>
  <c r="CP92" i="5"/>
  <c r="CP80" i="5"/>
  <c r="CP68" i="5"/>
  <c r="CP56" i="5"/>
  <c r="CP32" i="5"/>
  <c r="CP20" i="5"/>
  <c r="CO405" i="5"/>
  <c r="CO237" i="5"/>
  <c r="CO153" i="5"/>
  <c r="CO432" i="5"/>
  <c r="CO154" i="5"/>
  <c r="CO75" i="5"/>
  <c r="CO27" i="5"/>
  <c r="CO295" i="5"/>
  <c r="CO250" i="5"/>
  <c r="CO421" i="5"/>
  <c r="CO121" i="5"/>
  <c r="CO222" i="5"/>
  <c r="CO162" i="5"/>
  <c r="CO30" i="5"/>
  <c r="CO431" i="5"/>
  <c r="CO191" i="5"/>
  <c r="CO322" i="5"/>
  <c r="CO238" i="5"/>
  <c r="CO277" i="5"/>
  <c r="CO85" i="5"/>
  <c r="CO23" i="5"/>
  <c r="CO14" i="5"/>
  <c r="CO285" i="5"/>
  <c r="CO117" i="5"/>
  <c r="CO298" i="5"/>
  <c r="CO289" i="5"/>
  <c r="CO217" i="5"/>
  <c r="CO350" i="5"/>
  <c r="CO211" i="5"/>
  <c r="CO199" i="5"/>
  <c r="CO382" i="5"/>
  <c r="CO116" i="5"/>
  <c r="CO460" i="5"/>
  <c r="CO451" i="5"/>
  <c r="CO343" i="5"/>
  <c r="CO392" i="5"/>
  <c r="CO296" i="5"/>
  <c r="CO37" i="5"/>
  <c r="CO302" i="5"/>
  <c r="CO103" i="5"/>
  <c r="CO454" i="5"/>
  <c r="CO44" i="5"/>
  <c r="CO25" i="5"/>
  <c r="CO439" i="5"/>
  <c r="CO235" i="5"/>
  <c r="CO175" i="5"/>
  <c r="CO60" i="5"/>
  <c r="CO36" i="5"/>
  <c r="CO248" i="5"/>
  <c r="CO271" i="5"/>
  <c r="CO478" i="5"/>
  <c r="CO301" i="5"/>
  <c r="CO88" i="5"/>
  <c r="CO242" i="5"/>
  <c r="CO86" i="5"/>
  <c r="CO187" i="5"/>
  <c r="CO24" i="5"/>
  <c r="CO481" i="5"/>
  <c r="CO409" i="5"/>
  <c r="CO109" i="5"/>
  <c r="CO42" i="5"/>
  <c r="CO136" i="5"/>
  <c r="CO52" i="5"/>
  <c r="CO110" i="5"/>
  <c r="CO360" i="5"/>
  <c r="CO228" i="5"/>
  <c r="CO442" i="5"/>
  <c r="CO118" i="5"/>
  <c r="CO133" i="5"/>
  <c r="CO371" i="5"/>
  <c r="CO364" i="5"/>
  <c r="CO124" i="5"/>
  <c r="CO410" i="5"/>
  <c r="CO254" i="5"/>
  <c r="CO146" i="5"/>
  <c r="CO288" i="5"/>
  <c r="CO418" i="5"/>
  <c r="CO406" i="5"/>
  <c r="CO166" i="5"/>
  <c r="CO491" i="5"/>
  <c r="CO287" i="5"/>
  <c r="CO107" i="5"/>
  <c r="CO38" i="5"/>
  <c r="CO403" i="5"/>
  <c r="CO396" i="5"/>
  <c r="CO8" i="5"/>
  <c r="CO231" i="5"/>
  <c r="CO123" i="5"/>
  <c r="CO169" i="5"/>
  <c r="CO73" i="5"/>
  <c r="CO347" i="5"/>
  <c r="CO50" i="5"/>
  <c r="CO463" i="5"/>
  <c r="CO379" i="5"/>
  <c r="CO367" i="5"/>
  <c r="CO115" i="5"/>
  <c r="CO397" i="5"/>
  <c r="CO361" i="5"/>
  <c r="CO157" i="5"/>
  <c r="CO458" i="5"/>
  <c r="CO314" i="5"/>
  <c r="CO446" i="5"/>
  <c r="CO151" i="5"/>
  <c r="CO434" i="5"/>
  <c r="CO48" i="5"/>
  <c r="CO422" i="5"/>
  <c r="CO122" i="5"/>
  <c r="CO398" i="5"/>
  <c r="CO374" i="5"/>
  <c r="CO230" i="5"/>
  <c r="CO373" i="5"/>
  <c r="CO362" i="5"/>
  <c r="CO74" i="5"/>
  <c r="CO78" i="5"/>
  <c r="CO494" i="5"/>
  <c r="CO62" i="5"/>
  <c r="CO338" i="5"/>
  <c r="CO470" i="5"/>
  <c r="CO326" i="5"/>
  <c r="CO182" i="5"/>
  <c r="CO496" i="5"/>
  <c r="CO484" i="5"/>
  <c r="CO472" i="5"/>
  <c r="CO412" i="5"/>
  <c r="CO352" i="5"/>
  <c r="CO340" i="5"/>
  <c r="CO328" i="5"/>
  <c r="CO304" i="5"/>
  <c r="CO280" i="5"/>
  <c r="CO256" i="5"/>
  <c r="CO232" i="5"/>
  <c r="CO220" i="5"/>
  <c r="CO208" i="5"/>
  <c r="CO184" i="5"/>
  <c r="CO172" i="5"/>
  <c r="CO148" i="5"/>
  <c r="CO100" i="5"/>
  <c r="CO76" i="5"/>
  <c r="CO495" i="5"/>
  <c r="CO483" i="5"/>
  <c r="CO471" i="5"/>
  <c r="CO459" i="5"/>
  <c r="CO435" i="5"/>
  <c r="CO387" i="5"/>
  <c r="CO375" i="5"/>
  <c r="CO351" i="5"/>
  <c r="CO339" i="5"/>
  <c r="CO327" i="5"/>
  <c r="CO267" i="5"/>
  <c r="CO255" i="5"/>
  <c r="CO219" i="5"/>
  <c r="CO207" i="5"/>
  <c r="CO195" i="5"/>
  <c r="CO183" i="5"/>
  <c r="CO147" i="5"/>
  <c r="CO111" i="5"/>
  <c r="CO51" i="5"/>
  <c r="CO493" i="5"/>
  <c r="CO469" i="5"/>
  <c r="CO457" i="5"/>
  <c r="CO445" i="5"/>
  <c r="CO433" i="5"/>
  <c r="CO337" i="5"/>
  <c r="CO325" i="5"/>
  <c r="CO313" i="5"/>
  <c r="CO265" i="5"/>
  <c r="CO253" i="5"/>
  <c r="CO193" i="5"/>
  <c r="CO181" i="5"/>
  <c r="CO61" i="5"/>
  <c r="CO49" i="5"/>
  <c r="CO492" i="5"/>
  <c r="CO480" i="5"/>
  <c r="CO456" i="5"/>
  <c r="CO372" i="5"/>
  <c r="CO348" i="5"/>
  <c r="CO324" i="5"/>
  <c r="CO312" i="5"/>
  <c r="CO300" i="5"/>
  <c r="CO276" i="5"/>
  <c r="CO264" i="5"/>
  <c r="CO252" i="5"/>
  <c r="CO240" i="5"/>
  <c r="CO216" i="5"/>
  <c r="CO204" i="5"/>
  <c r="CO180" i="5"/>
  <c r="CO156" i="5"/>
  <c r="CO132" i="5"/>
  <c r="CO108" i="5"/>
  <c r="CO96" i="5"/>
  <c r="CO72" i="5"/>
  <c r="CO479" i="5"/>
  <c r="CO455" i="5"/>
  <c r="CO443" i="5"/>
  <c r="CO419" i="5"/>
  <c r="CO407" i="5"/>
  <c r="CO395" i="5"/>
  <c r="CO383" i="5"/>
  <c r="CO359" i="5"/>
  <c r="CO299" i="5"/>
  <c r="CO275" i="5"/>
  <c r="CO263" i="5"/>
  <c r="CO251" i="5"/>
  <c r="CO227" i="5"/>
  <c r="CO215" i="5"/>
  <c r="CO203" i="5"/>
  <c r="CO179" i="5"/>
  <c r="CO155" i="5"/>
  <c r="CO119" i="5"/>
  <c r="CO490" i="5"/>
  <c r="CO466" i="5"/>
  <c r="CO430" i="5"/>
  <c r="CO358" i="5"/>
  <c r="CO334" i="5"/>
  <c r="CO286" i="5"/>
  <c r="CO274" i="5"/>
  <c r="CO262" i="5"/>
  <c r="CO226" i="5"/>
  <c r="CO202" i="5"/>
  <c r="CO190" i="5"/>
  <c r="CO178" i="5"/>
  <c r="CO142" i="5"/>
  <c r="CO130" i="5"/>
  <c r="CO106" i="5"/>
  <c r="CO94" i="5"/>
  <c r="CO82" i="5"/>
  <c r="CO70" i="5"/>
  <c r="CO58" i="5"/>
  <c r="CO46" i="5"/>
  <c r="CO489" i="5"/>
  <c r="CO477" i="5"/>
  <c r="CO465" i="5"/>
  <c r="CO453" i="5"/>
  <c r="CO441" i="5"/>
  <c r="CO417" i="5"/>
  <c r="CO393" i="5"/>
  <c r="CO381" i="5"/>
  <c r="CO357" i="5"/>
  <c r="CO345" i="5"/>
  <c r="CO321" i="5"/>
  <c r="CO297" i="5"/>
  <c r="CO141" i="5"/>
  <c r="CO129" i="5"/>
  <c r="CO105" i="5"/>
  <c r="CO500" i="5"/>
  <c r="CO476" i="5"/>
  <c r="CO464" i="5"/>
  <c r="CO452" i="5"/>
  <c r="CO440" i="5"/>
  <c r="CO428" i="5"/>
  <c r="CO404" i="5"/>
  <c r="CO380" i="5"/>
  <c r="CO368" i="5"/>
  <c r="CO344" i="5"/>
  <c r="CO332" i="5"/>
  <c r="CO320" i="5"/>
  <c r="CO308" i="5"/>
  <c r="CO284" i="5"/>
  <c r="CO272" i="5"/>
  <c r="CO260" i="5"/>
  <c r="CO236" i="5"/>
  <c r="CO212" i="5"/>
  <c r="CO200" i="5"/>
  <c r="CO176" i="5"/>
  <c r="CO152" i="5"/>
  <c r="CO128" i="5"/>
  <c r="CO104" i="5"/>
  <c r="CO92" i="5"/>
  <c r="CO499" i="5"/>
  <c r="CO487" i="5"/>
  <c r="CO475" i="5"/>
  <c r="CO427" i="5"/>
  <c r="CO355" i="5"/>
  <c r="CO331" i="5"/>
  <c r="CO319" i="5"/>
  <c r="CO307" i="5"/>
  <c r="CO283" i="5"/>
  <c r="CO259" i="5"/>
  <c r="CO223" i="5"/>
  <c r="CO163" i="5"/>
  <c r="CO139" i="5"/>
  <c r="CO91" i="5"/>
  <c r="CO67" i="5"/>
  <c r="CO55" i="5"/>
  <c r="CO498" i="5"/>
  <c r="CO474" i="5"/>
  <c r="CO462" i="5"/>
  <c r="CO450" i="5"/>
  <c r="CO414" i="5"/>
  <c r="CO378" i="5"/>
  <c r="CO366" i="5"/>
  <c r="CO354" i="5"/>
  <c r="CO330" i="5"/>
  <c r="CO294" i="5"/>
  <c r="CO270" i="5"/>
  <c r="CO246" i="5"/>
  <c r="CO234" i="5"/>
  <c r="CO198" i="5"/>
  <c r="CO186" i="5"/>
  <c r="CO174" i="5"/>
  <c r="CO150" i="5"/>
  <c r="CO138" i="5"/>
  <c r="CO102" i="5"/>
  <c r="CO66" i="5"/>
  <c r="CO497" i="5"/>
  <c r="CO485" i="5"/>
  <c r="CO461" i="5"/>
  <c r="CO449" i="5"/>
  <c r="CO437" i="5"/>
  <c r="CO413" i="5"/>
  <c r="CO401" i="5"/>
  <c r="CO389" i="5"/>
  <c r="CO353" i="5"/>
  <c r="CO341" i="5"/>
  <c r="CO329" i="5"/>
  <c r="CO317" i="5"/>
  <c r="CO305" i="5"/>
  <c r="CO293" i="5"/>
  <c r="CO281" i="5"/>
  <c r="CO257" i="5"/>
  <c r="CO245" i="5"/>
  <c r="CO221" i="5"/>
  <c r="CO209" i="5"/>
  <c r="CO197" i="5"/>
  <c r="CO173" i="5"/>
  <c r="CO161" i="5"/>
  <c r="CO125" i="5"/>
  <c r="CO89" i="5"/>
  <c r="CO77" i="5"/>
  <c r="CO18" i="5"/>
  <c r="CO22" i="5"/>
  <c r="CO21" i="5"/>
  <c r="CO20" i="5"/>
  <c r="CO19" i="5"/>
  <c r="CO15" i="5"/>
  <c r="CO11" i="5"/>
  <c r="CO7" i="5"/>
  <c r="CG7" i="5"/>
  <c r="CH7" i="5" s="1"/>
  <c r="BY7" i="5"/>
  <c r="H15" i="6" s="1"/>
  <c r="BG495" i="5"/>
  <c r="BH482" i="5"/>
  <c r="BH479" i="5"/>
  <c r="BG479" i="5"/>
  <c r="BF453" i="5"/>
  <c r="BA327" i="5"/>
  <c r="BE419" i="5"/>
  <c r="BH417" i="5"/>
  <c r="BH246" i="5"/>
  <c r="BG417" i="5"/>
  <c r="BG245" i="5"/>
  <c r="BC395" i="5"/>
  <c r="BA243" i="5"/>
  <c r="BE393" i="5"/>
  <c r="BB387" i="5"/>
  <c r="BH161" i="5"/>
  <c r="BE326" i="5"/>
  <c r="BD326" i="5"/>
  <c r="BI128" i="5"/>
  <c r="BG294" i="5"/>
  <c r="BH497" i="5"/>
  <c r="BD453" i="5"/>
  <c r="BD372" i="5"/>
  <c r="BB395" i="5"/>
  <c r="BG497" i="5"/>
  <c r="BG419" i="5"/>
  <c r="BC326" i="5"/>
  <c r="BA293" i="5"/>
  <c r="BH495" i="5"/>
  <c r="BJ368" i="5"/>
  <c r="BE272" i="5"/>
  <c r="BJ492" i="5"/>
  <c r="AY476" i="5"/>
  <c r="AZ449" i="5"/>
  <c r="BA387" i="5"/>
  <c r="AZ368" i="5"/>
  <c r="BH338" i="5"/>
  <c r="BD272" i="5"/>
  <c r="BE474" i="5"/>
  <c r="BI446" i="5"/>
  <c r="BI410" i="5"/>
  <c r="BB330" i="5"/>
  <c r="BC272" i="5"/>
  <c r="BE489" i="5"/>
  <c r="BB363" i="5"/>
  <c r="AY227" i="5"/>
  <c r="BI368" i="5"/>
  <c r="BA330" i="5"/>
  <c r="BA312" i="5"/>
  <c r="BH195" i="5"/>
  <c r="BA487" i="5"/>
  <c r="BH465" i="5"/>
  <c r="BE404" i="5"/>
  <c r="BE381" i="5"/>
  <c r="BC359" i="5"/>
  <c r="AZ330" i="5"/>
  <c r="BI270" i="5"/>
  <c r="BG195" i="5"/>
  <c r="BA500" i="5"/>
  <c r="BE443" i="5"/>
  <c r="BD404" i="5"/>
  <c r="BD381" i="5"/>
  <c r="AZ476" i="5"/>
  <c r="BF256" i="5"/>
  <c r="AZ500" i="5"/>
  <c r="BF464" i="5"/>
  <c r="BC404" i="5"/>
  <c r="AY494" i="5"/>
  <c r="BJ305" i="5"/>
  <c r="BI161" i="5"/>
  <c r="BA398" i="5"/>
  <c r="BB478" i="5"/>
  <c r="BC478" i="5"/>
  <c r="BD478" i="5"/>
  <c r="BC439" i="5"/>
  <c r="BG439" i="5"/>
  <c r="BB424" i="5"/>
  <c r="AY343" i="5"/>
  <c r="AZ343" i="5"/>
  <c r="BA343" i="5"/>
  <c r="BI322" i="5"/>
  <c r="BJ322" i="5"/>
  <c r="AZ157" i="5"/>
  <c r="AY157" i="5"/>
  <c r="AY82" i="5"/>
  <c r="BF82" i="5"/>
  <c r="BF34" i="5"/>
  <c r="BD34" i="5"/>
  <c r="BE34" i="5"/>
  <c r="BD433" i="5"/>
  <c r="BC358" i="5"/>
  <c r="BB485" i="5"/>
  <c r="BD485" i="5"/>
  <c r="BC485" i="5"/>
  <c r="BE485" i="5"/>
  <c r="BJ479" i="5"/>
  <c r="BB464" i="5"/>
  <c r="BC464" i="5"/>
  <c r="BA464" i="5"/>
  <c r="BG431" i="5"/>
  <c r="BE431" i="5"/>
  <c r="BF431" i="5"/>
  <c r="BC416" i="5"/>
  <c r="BD416" i="5"/>
  <c r="BG416" i="5"/>
  <c r="BE416" i="5"/>
  <c r="BF416" i="5"/>
  <c r="AY392" i="5"/>
  <c r="AZ392" i="5"/>
  <c r="BI377" i="5"/>
  <c r="BJ377" i="5"/>
  <c r="AY365" i="5"/>
  <c r="BC365" i="5"/>
  <c r="BB365" i="5"/>
  <c r="BG365" i="5"/>
  <c r="BD329" i="5"/>
  <c r="AZ329" i="5"/>
  <c r="BA329" i="5"/>
  <c r="AY323" i="5"/>
  <c r="BJ302" i="5"/>
  <c r="BI302" i="5"/>
  <c r="BG269" i="5"/>
  <c r="BJ269" i="5"/>
  <c r="BI269" i="5"/>
  <c r="BG188" i="5"/>
  <c r="BI188" i="5"/>
  <c r="BE185" i="5"/>
  <c r="BC185" i="5"/>
  <c r="BD185" i="5"/>
  <c r="AY167" i="5"/>
  <c r="BI167" i="5"/>
  <c r="BJ167" i="5"/>
  <c r="BB83" i="5"/>
  <c r="BC83" i="5"/>
  <c r="BF304" i="5"/>
  <c r="BF245" i="5"/>
  <c r="BC161" i="5"/>
  <c r="BF497" i="5"/>
  <c r="BB479" i="5"/>
  <c r="BI452" i="5"/>
  <c r="AZ404" i="5"/>
  <c r="BI389" i="5"/>
  <c r="BA355" i="5"/>
  <c r="BI331" i="5"/>
  <c r="BA304" i="5"/>
  <c r="BB161" i="5"/>
  <c r="BD49" i="5"/>
  <c r="BF485" i="5"/>
  <c r="BB470" i="5"/>
  <c r="BC443" i="5"/>
  <c r="AY404" i="5"/>
  <c r="BJ353" i="5"/>
  <c r="BB325" i="5"/>
  <c r="BF283" i="5"/>
  <c r="BC212" i="5"/>
  <c r="BJ374" i="5"/>
  <c r="BD340" i="5"/>
  <c r="AZ314" i="5"/>
  <c r="BJ281" i="5"/>
  <c r="BD259" i="5"/>
  <c r="BB232" i="5"/>
  <c r="BA209" i="5"/>
  <c r="BG182" i="5"/>
  <c r="BA142" i="5"/>
  <c r="BD104" i="5"/>
  <c r="BD490" i="5"/>
  <c r="BD484" i="5"/>
  <c r="BI476" i="5"/>
  <c r="AY470" i="5"/>
  <c r="BA461" i="5"/>
  <c r="BA412" i="5"/>
  <c r="BI374" i="5"/>
  <c r="AY352" i="5"/>
  <c r="BD406" i="5"/>
  <c r="BH406" i="5"/>
  <c r="BI406" i="5"/>
  <c r="BB316" i="5"/>
  <c r="BG316" i="5"/>
  <c r="AZ310" i="5"/>
  <c r="BA310" i="5"/>
  <c r="BB238" i="5"/>
  <c r="BC238" i="5"/>
  <c r="BG238" i="5"/>
  <c r="BH238" i="5"/>
  <c r="BA217" i="5"/>
  <c r="BB217" i="5"/>
  <c r="AZ169" i="5"/>
  <c r="BB169" i="5"/>
  <c r="BI115" i="5"/>
  <c r="BH115" i="5"/>
  <c r="AY310" i="5"/>
  <c r="AY247" i="5"/>
  <c r="BH172" i="5"/>
  <c r="AZ487" i="5"/>
  <c r="BJ475" i="5"/>
  <c r="BH337" i="5"/>
  <c r="BI190" i="5"/>
  <c r="BB433" i="5"/>
  <c r="BJ500" i="5"/>
  <c r="AY500" i="5"/>
  <c r="AY491" i="5"/>
  <c r="BG491" i="5"/>
  <c r="BH491" i="5"/>
  <c r="BI491" i="5"/>
  <c r="BJ491" i="5"/>
  <c r="BE482" i="5"/>
  <c r="AY482" i="5"/>
  <c r="AZ482" i="5"/>
  <c r="AZ455" i="5"/>
  <c r="BA455" i="5"/>
  <c r="BA446" i="5"/>
  <c r="BB446" i="5"/>
  <c r="BC446" i="5"/>
  <c r="BD446" i="5"/>
  <c r="BH446" i="5"/>
  <c r="AZ422" i="5"/>
  <c r="BA422" i="5"/>
  <c r="BB422" i="5"/>
  <c r="BE398" i="5"/>
  <c r="BF398" i="5"/>
  <c r="BF386" i="5"/>
  <c r="BD386" i="5"/>
  <c r="BE386" i="5"/>
  <c r="AY380" i="5"/>
  <c r="AZ380" i="5"/>
  <c r="BE371" i="5"/>
  <c r="BF371" i="5"/>
  <c r="BG371" i="5"/>
  <c r="BH371" i="5"/>
  <c r="BH356" i="5"/>
  <c r="BI356" i="5"/>
  <c r="BJ356" i="5"/>
  <c r="BH347" i="5"/>
  <c r="BB299" i="5"/>
  <c r="BF299" i="5"/>
  <c r="BG299" i="5"/>
  <c r="BB248" i="5"/>
  <c r="BG248" i="5"/>
  <c r="BB215" i="5"/>
  <c r="BJ215" i="5"/>
  <c r="AZ206" i="5"/>
  <c r="BA206" i="5"/>
  <c r="BA316" i="5"/>
  <c r="BH283" i="5"/>
  <c r="BE49" i="5"/>
  <c r="BG485" i="5"/>
  <c r="BC470" i="5"/>
  <c r="BD443" i="5"/>
  <c r="BE380" i="5"/>
  <c r="BG283" i="5"/>
  <c r="BJ188" i="5"/>
  <c r="BE497" i="5"/>
  <c r="BA479" i="5"/>
  <c r="BF461" i="5"/>
  <c r="BE428" i="5"/>
  <c r="BD380" i="5"/>
  <c r="BH157" i="5"/>
  <c r="BF500" i="5"/>
  <c r="BF484" i="5"/>
  <c r="BA470" i="5"/>
  <c r="BD428" i="5"/>
  <c r="BE323" i="5"/>
  <c r="BE299" i="5"/>
  <c r="BF262" i="5"/>
  <c r="BG104" i="5"/>
  <c r="BE484" i="5"/>
  <c r="AZ470" i="5"/>
  <c r="BI449" i="5"/>
  <c r="BC428" i="5"/>
  <c r="BG389" i="5"/>
  <c r="AZ352" i="5"/>
  <c r="BC340" i="5"/>
  <c r="AY320" i="5"/>
  <c r="AY314" i="5"/>
  <c r="BC299" i="5"/>
  <c r="BH256" i="5"/>
  <c r="BA227" i="5"/>
  <c r="BC500" i="5"/>
  <c r="BJ482" i="5"/>
  <c r="BF476" i="5"/>
  <c r="AZ461" i="5"/>
  <c r="BH449" i="5"/>
  <c r="BI425" i="5"/>
  <c r="AZ412" i="5"/>
  <c r="BC398" i="5"/>
  <c r="AZ374" i="5"/>
  <c r="BF362" i="5"/>
  <c r="BI481" i="5"/>
  <c r="BJ481" i="5"/>
  <c r="BD349" i="5"/>
  <c r="BC349" i="5"/>
  <c r="AZ334" i="5"/>
  <c r="BD334" i="5"/>
  <c r="BJ289" i="5"/>
  <c r="BI289" i="5"/>
  <c r="AY277" i="5"/>
  <c r="AZ277" i="5"/>
  <c r="BA277" i="5"/>
  <c r="BB277" i="5"/>
  <c r="BH319" i="5"/>
  <c r="AZ493" i="5"/>
  <c r="BE433" i="5"/>
  <c r="BF223" i="5"/>
  <c r="BG286" i="5"/>
  <c r="BE223" i="5"/>
  <c r="BE494" i="5"/>
  <c r="BF494" i="5"/>
  <c r="BJ494" i="5"/>
  <c r="BF488" i="5"/>
  <c r="AY488" i="5"/>
  <c r="BC488" i="5"/>
  <c r="AZ488" i="5"/>
  <c r="BA488" i="5"/>
  <c r="BB488" i="5"/>
  <c r="BH473" i="5"/>
  <c r="AY473" i="5"/>
  <c r="AZ473" i="5"/>
  <c r="BD473" i="5"/>
  <c r="BE473" i="5"/>
  <c r="BA473" i="5"/>
  <c r="AY467" i="5"/>
  <c r="AZ467" i="5"/>
  <c r="BD467" i="5"/>
  <c r="BE467" i="5"/>
  <c r="BF467" i="5"/>
  <c r="BI458" i="5"/>
  <c r="BB458" i="5"/>
  <c r="BC458" i="5"/>
  <c r="BC452" i="5"/>
  <c r="BF452" i="5"/>
  <c r="BG452" i="5"/>
  <c r="BH437" i="5"/>
  <c r="BI437" i="5"/>
  <c r="BA410" i="5"/>
  <c r="AY410" i="5"/>
  <c r="AY401" i="5"/>
  <c r="AZ401" i="5"/>
  <c r="BE383" i="5"/>
  <c r="BF383" i="5"/>
  <c r="BB350" i="5"/>
  <c r="BE350" i="5"/>
  <c r="AY344" i="5"/>
  <c r="BH344" i="5"/>
  <c r="BF335" i="5"/>
  <c r="BJ335" i="5"/>
  <c r="BI335" i="5"/>
  <c r="AY317" i="5"/>
  <c r="AZ317" i="5"/>
  <c r="BA317" i="5"/>
  <c r="BI311" i="5"/>
  <c r="BA311" i="5"/>
  <c r="AZ311" i="5"/>
  <c r="AY287" i="5"/>
  <c r="BC287" i="5"/>
  <c r="BD287" i="5"/>
  <c r="BC266" i="5"/>
  <c r="BD266" i="5"/>
  <c r="BJ146" i="5"/>
  <c r="BI146" i="5"/>
  <c r="BE212" i="5"/>
  <c r="BJ104" i="5"/>
  <c r="BC491" i="5"/>
  <c r="BD464" i="5"/>
  <c r="BF428" i="5"/>
  <c r="AZ316" i="5"/>
  <c r="BD212" i="5"/>
  <c r="BB491" i="5"/>
  <c r="BI344" i="5"/>
  <c r="BB314" i="5"/>
  <c r="BF184" i="5"/>
  <c r="AZ479" i="5"/>
  <c r="BE461" i="5"/>
  <c r="BG413" i="5"/>
  <c r="BH389" i="5"/>
  <c r="BA314" i="5"/>
  <c r="BB212" i="5"/>
  <c r="BG157" i="5"/>
  <c r="BE500" i="5"/>
  <c r="AY479" i="5"/>
  <c r="BD461" i="5"/>
  <c r="BI440" i="5"/>
  <c r="BI401" i="5"/>
  <c r="BH365" i="5"/>
  <c r="BI296" i="5"/>
  <c r="BG256" i="5"/>
  <c r="AZ227" i="5"/>
  <c r="BB500" i="5"/>
  <c r="AZ494" i="5"/>
  <c r="BJ488" i="5"/>
  <c r="BI482" i="5"/>
  <c r="BE476" i="5"/>
  <c r="AY461" i="5"/>
  <c r="BA449" i="5"/>
  <c r="BB398" i="5"/>
  <c r="BF350" i="5"/>
  <c r="BF300" i="5"/>
  <c r="AZ267" i="5"/>
  <c r="BB498" i="5"/>
  <c r="AZ450" i="5"/>
  <c r="AY378" i="5"/>
  <c r="BD393" i="5"/>
  <c r="BI108" i="5"/>
  <c r="BA498" i="5"/>
  <c r="BJ462" i="5"/>
  <c r="BI363" i="5"/>
  <c r="AY108" i="5"/>
  <c r="BF15" i="5"/>
  <c r="BA15" i="5"/>
  <c r="BC492" i="5"/>
  <c r="BD492" i="5"/>
  <c r="BE492" i="5"/>
  <c r="AZ492" i="5"/>
  <c r="BF492" i="5"/>
  <c r="BA492" i="5"/>
  <c r="BH492" i="5"/>
  <c r="BI492" i="5"/>
  <c r="BB492" i="5"/>
  <c r="BG492" i="5"/>
  <c r="BF477" i="5"/>
  <c r="BG477" i="5"/>
  <c r="BH477" i="5"/>
  <c r="BC477" i="5"/>
  <c r="BJ477" i="5"/>
  <c r="BD477" i="5"/>
  <c r="BI477" i="5"/>
  <c r="BE477" i="5"/>
  <c r="BG468" i="5"/>
  <c r="BH468" i="5"/>
  <c r="BB468" i="5"/>
  <c r="BC468" i="5"/>
  <c r="BD468" i="5"/>
  <c r="AZ468" i="5"/>
  <c r="BA468" i="5"/>
  <c r="AY468" i="5"/>
  <c r="BE468" i="5"/>
  <c r="BF468" i="5"/>
  <c r="BA462" i="5"/>
  <c r="BB462" i="5"/>
  <c r="BH462" i="5"/>
  <c r="BI462" i="5"/>
  <c r="AZ462" i="5"/>
  <c r="BE462" i="5"/>
  <c r="BF462" i="5"/>
  <c r="AY462" i="5"/>
  <c r="BC462" i="5"/>
  <c r="BD462" i="5"/>
  <c r="BI453" i="5"/>
  <c r="AY453" i="5"/>
  <c r="BJ453" i="5"/>
  <c r="AZ453" i="5"/>
  <c r="BA453" i="5"/>
  <c r="BB453" i="5"/>
  <c r="BC453" i="5"/>
  <c r="BG453" i="5"/>
  <c r="BH453" i="5"/>
  <c r="BG444" i="5"/>
  <c r="BF444" i="5"/>
  <c r="BH444" i="5"/>
  <c r="BC444" i="5"/>
  <c r="BD444" i="5"/>
  <c r="BE444" i="5"/>
  <c r="BA444" i="5"/>
  <c r="AZ444" i="5"/>
  <c r="BB444" i="5"/>
  <c r="AY444" i="5"/>
  <c r="BI444" i="5"/>
  <c r="BJ444" i="5"/>
  <c r="BI429" i="5"/>
  <c r="AY429" i="5"/>
  <c r="BJ429" i="5"/>
  <c r="AZ429" i="5"/>
  <c r="BD429" i="5"/>
  <c r="BE429" i="5"/>
  <c r="BF429" i="5"/>
  <c r="BG429" i="5"/>
  <c r="BH429" i="5"/>
  <c r="BC420" i="5"/>
  <c r="BD420" i="5"/>
  <c r="BE420" i="5"/>
  <c r="AY420" i="5"/>
  <c r="BI420" i="5"/>
  <c r="BJ420" i="5"/>
  <c r="BF420" i="5"/>
  <c r="BG420" i="5"/>
  <c r="BH420" i="5"/>
  <c r="BF411" i="5"/>
  <c r="BG411" i="5"/>
  <c r="BD411" i="5"/>
  <c r="BE411" i="5"/>
  <c r="BH411" i="5"/>
  <c r="AY411" i="5"/>
  <c r="AZ411" i="5"/>
  <c r="BA411" i="5"/>
  <c r="BB411" i="5"/>
  <c r="BC411" i="5"/>
  <c r="BI411" i="5"/>
  <c r="BC402" i="5"/>
  <c r="BD402" i="5"/>
  <c r="BG402" i="5"/>
  <c r="BH402" i="5"/>
  <c r="AY402" i="5"/>
  <c r="AZ402" i="5"/>
  <c r="BA402" i="5"/>
  <c r="BB402" i="5"/>
  <c r="BJ402" i="5"/>
  <c r="BE402" i="5"/>
  <c r="BI402" i="5"/>
  <c r="BF402" i="5"/>
  <c r="BF399" i="5"/>
  <c r="BG399" i="5"/>
  <c r="BH399" i="5"/>
  <c r="AZ399" i="5"/>
  <c r="BA399" i="5"/>
  <c r="BB399" i="5"/>
  <c r="AY399" i="5"/>
  <c r="BC399" i="5"/>
  <c r="BD399" i="5"/>
  <c r="BE399" i="5"/>
  <c r="BI399" i="5"/>
  <c r="BJ399" i="5"/>
  <c r="BI396" i="5"/>
  <c r="AY396" i="5"/>
  <c r="BJ396" i="5"/>
  <c r="BF396" i="5"/>
  <c r="BG396" i="5"/>
  <c r="BH396" i="5"/>
  <c r="BC396" i="5"/>
  <c r="BD396" i="5"/>
  <c r="BE396" i="5"/>
  <c r="BI384" i="5"/>
  <c r="AY384" i="5"/>
  <c r="BJ384" i="5"/>
  <c r="BC384" i="5"/>
  <c r="BD384" i="5"/>
  <c r="BE384" i="5"/>
  <c r="AZ384" i="5"/>
  <c r="BA384" i="5"/>
  <c r="BB384" i="5"/>
  <c r="BF375" i="5"/>
  <c r="BG375" i="5"/>
  <c r="BH375" i="5"/>
  <c r="BI375" i="5"/>
  <c r="BJ375" i="5"/>
  <c r="AZ375" i="5"/>
  <c r="BA375" i="5"/>
  <c r="BB375" i="5"/>
  <c r="AZ369" i="5"/>
  <c r="BA369" i="5"/>
  <c r="BB369" i="5"/>
  <c r="BF369" i="5"/>
  <c r="BG369" i="5"/>
  <c r="BH369" i="5"/>
  <c r="BC369" i="5"/>
  <c r="BD369" i="5"/>
  <c r="BE369" i="5"/>
  <c r="BI360" i="5"/>
  <c r="AY360" i="5"/>
  <c r="BJ360" i="5"/>
  <c r="AZ360" i="5"/>
  <c r="BA360" i="5"/>
  <c r="BB360" i="5"/>
  <c r="BC360" i="5"/>
  <c r="BD360" i="5"/>
  <c r="BF351" i="5"/>
  <c r="BG351" i="5"/>
  <c r="BH351" i="5"/>
  <c r="AZ351" i="5"/>
  <c r="BA351" i="5"/>
  <c r="BB351" i="5"/>
  <c r="BC351" i="5"/>
  <c r="BD351" i="5"/>
  <c r="BE351" i="5"/>
  <c r="AY351" i="5"/>
  <c r="BI351" i="5"/>
  <c r="BI342" i="5"/>
  <c r="AY342" i="5"/>
  <c r="AZ342" i="5"/>
  <c r="BA342" i="5"/>
  <c r="BG339" i="5"/>
  <c r="BB339" i="5"/>
  <c r="BC339" i="5"/>
  <c r="BD339" i="5"/>
  <c r="BE339" i="5"/>
  <c r="BG336" i="5"/>
  <c r="BC327" i="5"/>
  <c r="BF327" i="5"/>
  <c r="BD327" i="5"/>
  <c r="BG327" i="5"/>
  <c r="BE327" i="5"/>
  <c r="AY318" i="5"/>
  <c r="BI318" i="5"/>
  <c r="BJ318" i="5"/>
  <c r="AZ315" i="5"/>
  <c r="BI315" i="5"/>
  <c r="BJ315" i="5"/>
  <c r="BA315" i="5"/>
  <c r="BB315" i="5"/>
  <c r="BB312" i="5"/>
  <c r="BI312" i="5"/>
  <c r="AY312" i="5"/>
  <c r="BE294" i="5"/>
  <c r="BH285" i="5"/>
  <c r="BF285" i="5"/>
  <c r="BG285" i="5"/>
  <c r="BC273" i="5"/>
  <c r="BE273" i="5"/>
  <c r="BF273" i="5"/>
  <c r="BG273" i="5"/>
  <c r="BB261" i="5"/>
  <c r="AZ261" i="5"/>
  <c r="BD261" i="5"/>
  <c r="BE261" i="5"/>
  <c r="AY258" i="5"/>
  <c r="AZ258" i="5"/>
  <c r="BC258" i="5"/>
  <c r="BI231" i="5"/>
  <c r="BJ231" i="5"/>
  <c r="BF210" i="5"/>
  <c r="BJ210" i="5"/>
  <c r="BD210" i="5"/>
  <c r="AZ171" i="5"/>
  <c r="BA171" i="5"/>
  <c r="BB171" i="5"/>
  <c r="BC171" i="5"/>
  <c r="BD171" i="5"/>
  <c r="BE171" i="5"/>
  <c r="BH165" i="5"/>
  <c r="AY165" i="5"/>
  <c r="BF165" i="5"/>
  <c r="AZ165" i="5"/>
  <c r="BA165" i="5"/>
  <c r="BG141" i="5"/>
  <c r="BI114" i="5"/>
  <c r="BJ114" i="5"/>
  <c r="AZ78" i="5"/>
  <c r="BH78" i="5"/>
  <c r="BC57" i="5"/>
  <c r="BD57" i="5"/>
  <c r="BE57" i="5"/>
  <c r="AY39" i="5"/>
  <c r="BH39" i="5"/>
  <c r="BI27" i="5"/>
  <c r="BC27" i="5"/>
  <c r="BJ321" i="5"/>
  <c r="BJ264" i="5"/>
  <c r="BA204" i="5"/>
  <c r="BI321" i="5"/>
  <c r="BC489" i="5"/>
  <c r="BJ480" i="5"/>
  <c r="BI468" i="5"/>
  <c r="BC13" i="5"/>
  <c r="BD13" i="5"/>
  <c r="BE13" i="5"/>
  <c r="AY270" i="5"/>
  <c r="BI234" i="5"/>
  <c r="BB420" i="5"/>
  <c r="AY375" i="5"/>
  <c r="BI309" i="5"/>
  <c r="BH499" i="5"/>
  <c r="BI499" i="5"/>
  <c r="BE499" i="5"/>
  <c r="BJ499" i="5"/>
  <c r="BF499" i="5"/>
  <c r="AZ499" i="5"/>
  <c r="BG499" i="5"/>
  <c r="AY499" i="5"/>
  <c r="AY496" i="5"/>
  <c r="BJ496" i="5"/>
  <c r="AZ496" i="5"/>
  <c r="BA496" i="5"/>
  <c r="BB496" i="5"/>
  <c r="BC496" i="5"/>
  <c r="BD496" i="5"/>
  <c r="BF496" i="5"/>
  <c r="BE496" i="5"/>
  <c r="BH487" i="5"/>
  <c r="BI487" i="5"/>
  <c r="BB487" i="5"/>
  <c r="BE487" i="5"/>
  <c r="BC487" i="5"/>
  <c r="BF487" i="5"/>
  <c r="BD487" i="5"/>
  <c r="BG487" i="5"/>
  <c r="BJ487" i="5"/>
  <c r="AY484" i="5"/>
  <c r="BJ484" i="5"/>
  <c r="AZ484" i="5"/>
  <c r="BA484" i="5"/>
  <c r="BH484" i="5"/>
  <c r="BC484" i="5"/>
  <c r="BI484" i="5"/>
  <c r="BB484" i="5"/>
  <c r="BB481" i="5"/>
  <c r="BC481" i="5"/>
  <c r="BD481" i="5"/>
  <c r="AY481" i="5"/>
  <c r="BG481" i="5"/>
  <c r="BH481" i="5"/>
  <c r="AZ481" i="5"/>
  <c r="BE481" i="5"/>
  <c r="BF481" i="5"/>
  <c r="BA481" i="5"/>
  <c r="BC472" i="5"/>
  <c r="BD472" i="5"/>
  <c r="BH472" i="5"/>
  <c r="BI472" i="5"/>
  <c r="AZ472" i="5"/>
  <c r="BG472" i="5"/>
  <c r="BA472" i="5"/>
  <c r="BF472" i="5"/>
  <c r="BB472" i="5"/>
  <c r="BE472" i="5"/>
  <c r="BJ472" i="5"/>
  <c r="BC460" i="5"/>
  <c r="BD460" i="5"/>
  <c r="BE460" i="5"/>
  <c r="BF460" i="5"/>
  <c r="BG460" i="5"/>
  <c r="BH460" i="5"/>
  <c r="AZ460" i="5"/>
  <c r="BA460" i="5"/>
  <c r="BI460" i="5"/>
  <c r="BJ460" i="5"/>
  <c r="BB460" i="5"/>
  <c r="AZ451" i="5"/>
  <c r="BA451" i="5"/>
  <c r="BB451" i="5"/>
  <c r="BI451" i="5"/>
  <c r="BJ451" i="5"/>
  <c r="BC451" i="5"/>
  <c r="BD451" i="5"/>
  <c r="AY451" i="5"/>
  <c r="BC448" i="5"/>
  <c r="BD448" i="5"/>
  <c r="BE448" i="5"/>
  <c r="AZ448" i="5"/>
  <c r="BA448" i="5"/>
  <c r="BB448" i="5"/>
  <c r="BI448" i="5"/>
  <c r="BJ448" i="5"/>
  <c r="AZ439" i="5"/>
  <c r="BA439" i="5"/>
  <c r="BD439" i="5"/>
  <c r="BE439" i="5"/>
  <c r="BF439" i="5"/>
  <c r="BI439" i="5"/>
  <c r="BJ439" i="5"/>
  <c r="AY439" i="5"/>
  <c r="BB439" i="5"/>
  <c r="AZ427" i="5"/>
  <c r="BA427" i="5"/>
  <c r="BB427" i="5"/>
  <c r="BF427" i="5"/>
  <c r="BG427" i="5"/>
  <c r="BH427" i="5"/>
  <c r="BI427" i="5"/>
  <c r="BJ427" i="5"/>
  <c r="BC427" i="5"/>
  <c r="BD427" i="5"/>
  <c r="BE427" i="5"/>
  <c r="AY418" i="5"/>
  <c r="BJ418" i="5"/>
  <c r="AZ418" i="5"/>
  <c r="BA418" i="5"/>
  <c r="BB418" i="5"/>
  <c r="BC418" i="5"/>
  <c r="BD418" i="5"/>
  <c r="BE418" i="5"/>
  <c r="BF418" i="5"/>
  <c r="BI418" i="5"/>
  <c r="BG418" i="5"/>
  <c r="BH418" i="5"/>
  <c r="BH409" i="5"/>
  <c r="BB409" i="5"/>
  <c r="BC409" i="5"/>
  <c r="BD409" i="5"/>
  <c r="BE409" i="5"/>
  <c r="BF409" i="5"/>
  <c r="BG409" i="5"/>
  <c r="AY409" i="5"/>
  <c r="AZ409" i="5"/>
  <c r="BA409" i="5"/>
  <c r="BE400" i="5"/>
  <c r="BF400" i="5"/>
  <c r="BG400" i="5"/>
  <c r="BB400" i="5"/>
  <c r="BC400" i="5"/>
  <c r="BD400" i="5"/>
  <c r="BH400" i="5"/>
  <c r="BI400" i="5"/>
  <c r="AY400" i="5"/>
  <c r="BJ400" i="5"/>
  <c r="AZ400" i="5"/>
  <c r="BA400" i="5"/>
  <c r="BB391" i="5"/>
  <c r="BC391" i="5"/>
  <c r="BD391" i="5"/>
  <c r="BH391" i="5"/>
  <c r="BI391" i="5"/>
  <c r="AY391" i="5"/>
  <c r="BF391" i="5"/>
  <c r="BG391" i="5"/>
  <c r="AZ391" i="5"/>
  <c r="BE391" i="5"/>
  <c r="BJ391" i="5"/>
  <c r="BA391" i="5"/>
  <c r="BH385" i="5"/>
  <c r="BI385" i="5"/>
  <c r="BE385" i="5"/>
  <c r="BF385" i="5"/>
  <c r="BG385" i="5"/>
  <c r="BJ385" i="5"/>
  <c r="AY385" i="5"/>
  <c r="BC385" i="5"/>
  <c r="BD385" i="5"/>
  <c r="AZ385" i="5"/>
  <c r="BB385" i="5"/>
  <c r="BA385" i="5"/>
  <c r="BE376" i="5"/>
  <c r="BF376" i="5"/>
  <c r="BG376" i="5"/>
  <c r="BJ376" i="5"/>
  <c r="AY376" i="5"/>
  <c r="AZ376" i="5"/>
  <c r="BA376" i="5"/>
  <c r="BB376" i="5"/>
  <c r="BH376" i="5"/>
  <c r="BC376" i="5"/>
  <c r="BI376" i="5"/>
  <c r="BD376" i="5"/>
  <c r="BB367" i="5"/>
  <c r="BC367" i="5"/>
  <c r="BD367" i="5"/>
  <c r="AY367" i="5"/>
  <c r="AZ367" i="5"/>
  <c r="BA367" i="5"/>
  <c r="BH367" i="5"/>
  <c r="BI367" i="5"/>
  <c r="BE367" i="5"/>
  <c r="BF367" i="5"/>
  <c r="BJ367" i="5"/>
  <c r="BG367" i="5"/>
  <c r="AY358" i="5"/>
  <c r="BJ358" i="5"/>
  <c r="AZ358" i="5"/>
  <c r="BA358" i="5"/>
  <c r="BE358" i="5"/>
  <c r="BF358" i="5"/>
  <c r="BG358" i="5"/>
  <c r="BH358" i="5"/>
  <c r="BI358" i="5"/>
  <c r="BH349" i="5"/>
  <c r="BI349" i="5"/>
  <c r="BJ349" i="5"/>
  <c r="BE349" i="5"/>
  <c r="BF349" i="5"/>
  <c r="BG349" i="5"/>
  <c r="AY349" i="5"/>
  <c r="AZ349" i="5"/>
  <c r="BA349" i="5"/>
  <c r="AY346" i="5"/>
  <c r="BJ346" i="5"/>
  <c r="AZ346" i="5"/>
  <c r="BA346" i="5"/>
  <c r="BB346" i="5"/>
  <c r="BC346" i="5"/>
  <c r="BD346" i="5"/>
  <c r="BE346" i="5"/>
  <c r="BF346" i="5"/>
  <c r="BG346" i="5"/>
  <c r="BH346" i="5"/>
  <c r="BI346" i="5"/>
  <c r="BI337" i="5"/>
  <c r="BA337" i="5"/>
  <c r="BC337" i="5"/>
  <c r="BF337" i="5"/>
  <c r="BB337" i="5"/>
  <c r="BD337" i="5"/>
  <c r="BE337" i="5"/>
  <c r="BG328" i="5"/>
  <c r="BF328" i="5"/>
  <c r="AZ328" i="5"/>
  <c r="BI328" i="5"/>
  <c r="AY328" i="5"/>
  <c r="BJ328" i="5"/>
  <c r="BI325" i="5"/>
  <c r="BD325" i="5"/>
  <c r="BE325" i="5"/>
  <c r="BF325" i="5"/>
  <c r="BG325" i="5"/>
  <c r="BH325" i="5"/>
  <c r="BD316" i="5"/>
  <c r="BI316" i="5"/>
  <c r="AY316" i="5"/>
  <c r="BJ316" i="5"/>
  <c r="BA307" i="5"/>
  <c r="BI307" i="5"/>
  <c r="BJ307" i="5"/>
  <c r="BG307" i="5"/>
  <c r="BH307" i="5"/>
  <c r="BD304" i="5"/>
  <c r="AY304" i="5"/>
  <c r="BG304" i="5"/>
  <c r="BJ304" i="5"/>
  <c r="BH304" i="5"/>
  <c r="BI304" i="5"/>
  <c r="BH292" i="5"/>
  <c r="AY292" i="5"/>
  <c r="BB292" i="5"/>
  <c r="BI292" i="5"/>
  <c r="BJ292" i="5"/>
  <c r="AZ292" i="5"/>
  <c r="BA292" i="5"/>
  <c r="BJ283" i="5"/>
  <c r="BC283" i="5"/>
  <c r="BD283" i="5"/>
  <c r="BE283" i="5"/>
  <c r="BB274" i="5"/>
  <c r="BD274" i="5"/>
  <c r="BE274" i="5"/>
  <c r="BF274" i="5"/>
  <c r="BG274" i="5"/>
  <c r="BH274" i="5"/>
  <c r="BH262" i="5"/>
  <c r="AZ262" i="5"/>
  <c r="BB262" i="5"/>
  <c r="BC262" i="5"/>
  <c r="BD262" i="5"/>
  <c r="BA262" i="5"/>
  <c r="BE262" i="5"/>
  <c r="BH250" i="5"/>
  <c r="BC250" i="5"/>
  <c r="BD250" i="5"/>
  <c r="AY241" i="5"/>
  <c r="BB241" i="5"/>
  <c r="BI241" i="5"/>
  <c r="AZ241" i="5"/>
  <c r="BA241" i="5"/>
  <c r="BJ241" i="5"/>
  <c r="BB226" i="5"/>
  <c r="BC226" i="5"/>
  <c r="BD226" i="5"/>
  <c r="BJ217" i="5"/>
  <c r="AZ217" i="5"/>
  <c r="AY208" i="5"/>
  <c r="BF208" i="5"/>
  <c r="BI208" i="5"/>
  <c r="BJ208" i="5"/>
  <c r="BJ199" i="5"/>
  <c r="BE199" i="5"/>
  <c r="BH196" i="5"/>
  <c r="AZ196" i="5"/>
  <c r="BI196" i="5"/>
  <c r="BA196" i="5"/>
  <c r="BJ196" i="5"/>
  <c r="BB196" i="5"/>
  <c r="BH187" i="5"/>
  <c r="AZ187" i="5"/>
  <c r="BA187" i="5"/>
  <c r="AY187" i="5"/>
  <c r="BB184" i="5"/>
  <c r="BC184" i="5"/>
  <c r="BD184" i="5"/>
  <c r="BE184" i="5"/>
  <c r="BJ175" i="5"/>
  <c r="AY175" i="5"/>
  <c r="AZ175" i="5"/>
  <c r="BD175" i="5"/>
  <c r="BE175" i="5"/>
  <c r="BF175" i="5"/>
  <c r="BB166" i="5"/>
  <c r="BH166" i="5"/>
  <c r="BI166" i="5"/>
  <c r="BJ166" i="5"/>
  <c r="AY154" i="5"/>
  <c r="AZ154" i="5"/>
  <c r="BB154" i="5"/>
  <c r="BA154" i="5"/>
  <c r="BC154" i="5"/>
  <c r="BB145" i="5"/>
  <c r="AZ145" i="5"/>
  <c r="BA136" i="5"/>
  <c r="BB136" i="5"/>
  <c r="AZ136" i="5"/>
  <c r="BA118" i="5"/>
  <c r="BB118" i="5"/>
  <c r="BJ109" i="5"/>
  <c r="AY109" i="5"/>
  <c r="AY67" i="5"/>
  <c r="BF64" i="5"/>
  <c r="BI64" i="5"/>
  <c r="BB25" i="5"/>
  <c r="BC25" i="5"/>
  <c r="BH25" i="5"/>
  <c r="BD25" i="5"/>
  <c r="BD328" i="5"/>
  <c r="BA232" i="5"/>
  <c r="BH163" i="5"/>
  <c r="BE360" i="5"/>
  <c r="BB342" i="5"/>
  <c r="BE336" i="5"/>
  <c r="BC328" i="5"/>
  <c r="BF307" i="5"/>
  <c r="BA297" i="5"/>
  <c r="AY280" i="5"/>
  <c r="BH273" i="5"/>
  <c r="BG243" i="5"/>
  <c r="AZ232" i="5"/>
  <c r="BE217" i="5"/>
  <c r="BC199" i="5"/>
  <c r="BJ70" i="5"/>
  <c r="BA25" i="5"/>
  <c r="BD499" i="5"/>
  <c r="BI496" i="5"/>
  <c r="BB477" i="5"/>
  <c r="BH474" i="5"/>
  <c r="BG451" i="5"/>
  <c r="BG448" i="5"/>
  <c r="BB429" i="5"/>
  <c r="BJ409" i="5"/>
  <c r="BA396" i="5"/>
  <c r="BF384" i="5"/>
  <c r="AZ495" i="5"/>
  <c r="BA495" i="5"/>
  <c r="BB495" i="5"/>
  <c r="BD495" i="5"/>
  <c r="BI495" i="5"/>
  <c r="BC495" i="5"/>
  <c r="BJ495" i="5"/>
  <c r="AY495" i="5"/>
  <c r="BI486" i="5"/>
  <c r="AY486" i="5"/>
  <c r="BJ486" i="5"/>
  <c r="AZ486" i="5"/>
  <c r="BD486" i="5"/>
  <c r="BE486" i="5"/>
  <c r="BA486" i="5"/>
  <c r="BF486" i="5"/>
  <c r="BB486" i="5"/>
  <c r="BC486" i="5"/>
  <c r="BG486" i="5"/>
  <c r="BC480" i="5"/>
  <c r="BD480" i="5"/>
  <c r="BE480" i="5"/>
  <c r="BA480" i="5"/>
  <c r="BB480" i="5"/>
  <c r="AY480" i="5"/>
  <c r="AZ480" i="5"/>
  <c r="BF480" i="5"/>
  <c r="BG480" i="5"/>
  <c r="BD471" i="5"/>
  <c r="BE471" i="5"/>
  <c r="BG471" i="5"/>
  <c r="BH471" i="5"/>
  <c r="AY471" i="5"/>
  <c r="BB471" i="5"/>
  <c r="AZ471" i="5"/>
  <c r="BA471" i="5"/>
  <c r="BC471" i="5"/>
  <c r="BI465" i="5"/>
  <c r="AY465" i="5"/>
  <c r="BJ465" i="5"/>
  <c r="AZ465" i="5"/>
  <c r="BA465" i="5"/>
  <c r="BB465" i="5"/>
  <c r="BE465" i="5"/>
  <c r="BF465" i="5"/>
  <c r="BC465" i="5"/>
  <c r="BD465" i="5"/>
  <c r="BD459" i="5"/>
  <c r="BE459" i="5"/>
  <c r="BF459" i="5"/>
  <c r="BA459" i="5"/>
  <c r="BB459" i="5"/>
  <c r="BC459" i="5"/>
  <c r="AY459" i="5"/>
  <c r="AZ459" i="5"/>
  <c r="BG459" i="5"/>
  <c r="BH459" i="5"/>
  <c r="BA450" i="5"/>
  <c r="BB450" i="5"/>
  <c r="BC450" i="5"/>
  <c r="BG450" i="5"/>
  <c r="BH450" i="5"/>
  <c r="BD450" i="5"/>
  <c r="BE450" i="5"/>
  <c r="BI450" i="5"/>
  <c r="BJ450" i="5"/>
  <c r="BF450" i="5"/>
  <c r="BI441" i="5"/>
  <c r="AY441" i="5"/>
  <c r="BF441" i="5"/>
  <c r="BG441" i="5"/>
  <c r="BH441" i="5"/>
  <c r="BJ441" i="5"/>
  <c r="AZ441" i="5"/>
  <c r="BA441" i="5"/>
  <c r="BD435" i="5"/>
  <c r="BE435" i="5"/>
  <c r="AY435" i="5"/>
  <c r="AZ435" i="5"/>
  <c r="BI435" i="5"/>
  <c r="BJ435" i="5"/>
  <c r="BB435" i="5"/>
  <c r="BA435" i="5"/>
  <c r="BF423" i="5"/>
  <c r="BC423" i="5"/>
  <c r="BD423" i="5"/>
  <c r="BE423" i="5"/>
  <c r="BI423" i="5"/>
  <c r="BJ423" i="5"/>
  <c r="AY423" i="5"/>
  <c r="AZ423" i="5"/>
  <c r="BG423" i="5"/>
  <c r="BH423" i="5"/>
  <c r="BA423" i="5"/>
  <c r="BB423" i="5"/>
  <c r="BC414" i="5"/>
  <c r="BD414" i="5"/>
  <c r="BI414" i="5"/>
  <c r="BJ414" i="5"/>
  <c r="AY414" i="5"/>
  <c r="AZ414" i="5"/>
  <c r="BA414" i="5"/>
  <c r="BB414" i="5"/>
  <c r="AZ405" i="5"/>
  <c r="BA405" i="5"/>
  <c r="BI405" i="5"/>
  <c r="BJ405" i="5"/>
  <c r="AY405" i="5"/>
  <c r="BB405" i="5"/>
  <c r="BC405" i="5"/>
  <c r="BD405" i="5"/>
  <c r="BE405" i="5"/>
  <c r="BF405" i="5"/>
  <c r="BG405" i="5"/>
  <c r="BH405" i="5"/>
  <c r="BC390" i="5"/>
  <c r="BD390" i="5"/>
  <c r="BE390" i="5"/>
  <c r="BF390" i="5"/>
  <c r="BG390" i="5"/>
  <c r="BH390" i="5"/>
  <c r="BI390" i="5"/>
  <c r="BJ390" i="5"/>
  <c r="AZ390" i="5"/>
  <c r="BA390" i="5"/>
  <c r="BB390" i="5"/>
  <c r="BF387" i="5"/>
  <c r="BG387" i="5"/>
  <c r="BH387" i="5"/>
  <c r="AY387" i="5"/>
  <c r="BC387" i="5"/>
  <c r="BD387" i="5"/>
  <c r="BE387" i="5"/>
  <c r="BI387" i="5"/>
  <c r="BJ387" i="5"/>
  <c r="BC378" i="5"/>
  <c r="BD378" i="5"/>
  <c r="BE378" i="5"/>
  <c r="AZ378" i="5"/>
  <c r="BA378" i="5"/>
  <c r="BB378" i="5"/>
  <c r="BI378" i="5"/>
  <c r="BJ378" i="5"/>
  <c r="BI372" i="5"/>
  <c r="AY372" i="5"/>
  <c r="BJ372" i="5"/>
  <c r="AZ372" i="5"/>
  <c r="BA372" i="5"/>
  <c r="BB372" i="5"/>
  <c r="BF372" i="5"/>
  <c r="BG372" i="5"/>
  <c r="BH372" i="5"/>
  <c r="BC366" i="5"/>
  <c r="BD366" i="5"/>
  <c r="BE366" i="5"/>
  <c r="AY366" i="5"/>
  <c r="AZ366" i="5"/>
  <c r="BA366" i="5"/>
  <c r="BB366" i="5"/>
  <c r="BF366" i="5"/>
  <c r="BG366" i="5"/>
  <c r="BH366" i="5"/>
  <c r="AZ357" i="5"/>
  <c r="BA357" i="5"/>
  <c r="BB357" i="5"/>
  <c r="BC357" i="5"/>
  <c r="BD357" i="5"/>
  <c r="BE357" i="5"/>
  <c r="BI357" i="5"/>
  <c r="BJ357" i="5"/>
  <c r="BF357" i="5"/>
  <c r="BG357" i="5"/>
  <c r="BH357" i="5"/>
  <c r="BJ333" i="5"/>
  <c r="AY333" i="5"/>
  <c r="BG333" i="5"/>
  <c r="AZ333" i="5"/>
  <c r="BA333" i="5"/>
  <c r="BF324" i="5"/>
  <c r="BG324" i="5"/>
  <c r="BE324" i="5"/>
  <c r="BD324" i="5"/>
  <c r="BH324" i="5"/>
  <c r="AY321" i="5"/>
  <c r="BA321" i="5"/>
  <c r="AZ321" i="5"/>
  <c r="BJ306" i="5"/>
  <c r="AY306" i="5"/>
  <c r="AZ306" i="5"/>
  <c r="BA306" i="5"/>
  <c r="BH306" i="5"/>
  <c r="BI303" i="5"/>
  <c r="BA303" i="5"/>
  <c r="BH303" i="5"/>
  <c r="BE288" i="5"/>
  <c r="BC288" i="5"/>
  <c r="AZ288" i="5"/>
  <c r="BA288" i="5"/>
  <c r="BB288" i="5"/>
  <c r="BC279" i="5"/>
  <c r="BH279" i="5"/>
  <c r="BG279" i="5"/>
  <c r="AY264" i="5"/>
  <c r="AZ264" i="5"/>
  <c r="BA237" i="5"/>
  <c r="BB237" i="5"/>
  <c r="BC237" i="5"/>
  <c r="BJ228" i="5"/>
  <c r="BE228" i="5"/>
  <c r="BF228" i="5"/>
  <c r="BI228" i="5"/>
  <c r="BE222" i="5"/>
  <c r="AY222" i="5"/>
  <c r="AZ222" i="5"/>
  <c r="BC207" i="5"/>
  <c r="BG207" i="5"/>
  <c r="BA207" i="5"/>
  <c r="BA201" i="5"/>
  <c r="BB201" i="5"/>
  <c r="BC201" i="5"/>
  <c r="AY192" i="5"/>
  <c r="AZ192" i="5"/>
  <c r="BA192" i="5"/>
  <c r="BF192" i="5"/>
  <c r="BH192" i="5"/>
  <c r="BG192" i="5"/>
  <c r="BB159" i="5"/>
  <c r="BC159" i="5"/>
  <c r="BD159" i="5"/>
  <c r="BE159" i="5"/>
  <c r="BB150" i="5"/>
  <c r="BC150" i="5"/>
  <c r="BG93" i="5"/>
  <c r="BC93" i="5"/>
  <c r="BF93" i="5"/>
  <c r="BJ60" i="5"/>
  <c r="BI60" i="5"/>
  <c r="BA45" i="5"/>
  <c r="BG45" i="5"/>
  <c r="BC318" i="5"/>
  <c r="BE495" i="5"/>
  <c r="BH486" i="5"/>
  <c r="BE441" i="5"/>
  <c r="BD375" i="5"/>
  <c r="BH333" i="5"/>
  <c r="BA318" i="5"/>
  <c r="BB255" i="5"/>
  <c r="BE483" i="5"/>
  <c r="AZ318" i="5"/>
  <c r="BD483" i="5"/>
  <c r="BC441" i="5"/>
  <c r="BI426" i="5"/>
  <c r="BG360" i="5"/>
  <c r="AY12" i="5"/>
  <c r="AZ12" i="5"/>
  <c r="BC297" i="5"/>
  <c r="BB441" i="5"/>
  <c r="BG435" i="5"/>
  <c r="BA420" i="5"/>
  <c r="BH384" i="5"/>
  <c r="BJ369" i="5"/>
  <c r="BF360" i="5"/>
  <c r="BB493" i="5"/>
  <c r="BC493" i="5"/>
  <c r="BD493" i="5"/>
  <c r="BE493" i="5"/>
  <c r="BI493" i="5"/>
  <c r="BJ493" i="5"/>
  <c r="BF493" i="5"/>
  <c r="BG493" i="5"/>
  <c r="BH493" i="5"/>
  <c r="BE478" i="5"/>
  <c r="BF478" i="5"/>
  <c r="BG478" i="5"/>
  <c r="BH478" i="5"/>
  <c r="BJ478" i="5"/>
  <c r="AY478" i="5"/>
  <c r="BI478" i="5"/>
  <c r="AZ478" i="5"/>
  <c r="BF469" i="5"/>
  <c r="BG469" i="5"/>
  <c r="BC469" i="5"/>
  <c r="BD469" i="5"/>
  <c r="BE469" i="5"/>
  <c r="AZ469" i="5"/>
  <c r="BH469" i="5"/>
  <c r="BJ469" i="5"/>
  <c r="BA469" i="5"/>
  <c r="BI469" i="5"/>
  <c r="BB469" i="5"/>
  <c r="AZ463" i="5"/>
  <c r="BA463" i="5"/>
  <c r="BI463" i="5"/>
  <c r="BJ463" i="5"/>
  <c r="BC463" i="5"/>
  <c r="BG463" i="5"/>
  <c r="BH463" i="5"/>
  <c r="BD463" i="5"/>
  <c r="BE463" i="5"/>
  <c r="BF463" i="5"/>
  <c r="BI454" i="5"/>
  <c r="AY454" i="5"/>
  <c r="BJ454" i="5"/>
  <c r="BC454" i="5"/>
  <c r="BD454" i="5"/>
  <c r="BE454" i="5"/>
  <c r="BA454" i="5"/>
  <c r="AZ454" i="5"/>
  <c r="BB454" i="5"/>
  <c r="BF454" i="5"/>
  <c r="BG454" i="5"/>
  <c r="BF445" i="5"/>
  <c r="BG445" i="5"/>
  <c r="BH445" i="5"/>
  <c r="BI445" i="5"/>
  <c r="BJ445" i="5"/>
  <c r="BC445" i="5"/>
  <c r="BD445" i="5"/>
  <c r="BE445" i="5"/>
  <c r="BC436" i="5"/>
  <c r="BD436" i="5"/>
  <c r="AY436" i="5"/>
  <c r="AZ436" i="5"/>
  <c r="BA436" i="5"/>
  <c r="BB436" i="5"/>
  <c r="BG436" i="5"/>
  <c r="BI436" i="5"/>
  <c r="BE436" i="5"/>
  <c r="BJ436" i="5"/>
  <c r="BF436" i="5"/>
  <c r="BH436" i="5"/>
  <c r="BI430" i="5"/>
  <c r="AY430" i="5"/>
  <c r="BJ430" i="5"/>
  <c r="AZ430" i="5"/>
  <c r="BA430" i="5"/>
  <c r="BB430" i="5"/>
  <c r="BD430" i="5"/>
  <c r="BE430" i="5"/>
  <c r="BC430" i="5"/>
  <c r="BF430" i="5"/>
  <c r="BG430" i="5"/>
  <c r="BC424" i="5"/>
  <c r="BD424" i="5"/>
  <c r="BE424" i="5"/>
  <c r="AY424" i="5"/>
  <c r="BF424" i="5"/>
  <c r="BG424" i="5"/>
  <c r="BH424" i="5"/>
  <c r="AZ424" i="5"/>
  <c r="BA424" i="5"/>
  <c r="BB415" i="5"/>
  <c r="BC415" i="5"/>
  <c r="BI415" i="5"/>
  <c r="BJ415" i="5"/>
  <c r="BD415" i="5"/>
  <c r="BE415" i="5"/>
  <c r="BF415" i="5"/>
  <c r="AY415" i="5"/>
  <c r="AZ415" i="5"/>
  <c r="BA415" i="5"/>
  <c r="BG415" i="5"/>
  <c r="BH415" i="5"/>
  <c r="AY406" i="5"/>
  <c r="BJ406" i="5"/>
  <c r="AZ406" i="5"/>
  <c r="BA406" i="5"/>
  <c r="BE406" i="5"/>
  <c r="BF406" i="5"/>
  <c r="BG406" i="5"/>
  <c r="BC406" i="5"/>
  <c r="BB406" i="5"/>
  <c r="BH397" i="5"/>
  <c r="BI397" i="5"/>
  <c r="BJ397" i="5"/>
  <c r="BB397" i="5"/>
  <c r="BC397" i="5"/>
  <c r="BD397" i="5"/>
  <c r="AY397" i="5"/>
  <c r="AZ397" i="5"/>
  <c r="BA397" i="5"/>
  <c r="BF397" i="5"/>
  <c r="BG397" i="5"/>
  <c r="BE397" i="5"/>
  <c r="BE388" i="5"/>
  <c r="BF388" i="5"/>
  <c r="BG388" i="5"/>
  <c r="AY388" i="5"/>
  <c r="AZ388" i="5"/>
  <c r="BA388" i="5"/>
  <c r="BJ388" i="5"/>
  <c r="BB388" i="5"/>
  <c r="BC388" i="5"/>
  <c r="BD388" i="5"/>
  <c r="BH388" i="5"/>
  <c r="BI388" i="5"/>
  <c r="AY382" i="5"/>
  <c r="BJ382" i="5"/>
  <c r="AZ382" i="5"/>
  <c r="BA382" i="5"/>
  <c r="BE382" i="5"/>
  <c r="BF382" i="5"/>
  <c r="BG382" i="5"/>
  <c r="BB382" i="5"/>
  <c r="BH382" i="5"/>
  <c r="BC382" i="5"/>
  <c r="BI382" i="5"/>
  <c r="BD382" i="5"/>
  <c r="BH373" i="5"/>
  <c r="BI373" i="5"/>
  <c r="BB373" i="5"/>
  <c r="BC373" i="5"/>
  <c r="BD373" i="5"/>
  <c r="AY373" i="5"/>
  <c r="AZ373" i="5"/>
  <c r="BA373" i="5"/>
  <c r="BE373" i="5"/>
  <c r="BF373" i="5"/>
  <c r="BJ373" i="5"/>
  <c r="BG373" i="5"/>
  <c r="BE364" i="5"/>
  <c r="BF364" i="5"/>
  <c r="BG364" i="5"/>
  <c r="BH364" i="5"/>
  <c r="BI364" i="5"/>
  <c r="BB364" i="5"/>
  <c r="BC364" i="5"/>
  <c r="BD364" i="5"/>
  <c r="AY364" i="5"/>
  <c r="AZ364" i="5"/>
  <c r="BA364" i="5"/>
  <c r="BJ364" i="5"/>
  <c r="BB355" i="5"/>
  <c r="BC355" i="5"/>
  <c r="BD355" i="5"/>
  <c r="BJ355" i="5"/>
  <c r="BE355" i="5"/>
  <c r="BF355" i="5"/>
  <c r="BG355" i="5"/>
  <c r="BH355" i="5"/>
  <c r="BI355" i="5"/>
  <c r="BG340" i="5"/>
  <c r="BI340" i="5"/>
  <c r="BA340" i="5"/>
  <c r="BJ340" i="5"/>
  <c r="AY340" i="5"/>
  <c r="AZ340" i="5"/>
  <c r="BD331" i="5"/>
  <c r="BJ331" i="5"/>
  <c r="BB331" i="5"/>
  <c r="AY331" i="5"/>
  <c r="AZ331" i="5"/>
  <c r="BA331" i="5"/>
  <c r="BA322" i="5"/>
  <c r="AY322" i="5"/>
  <c r="BE322" i="5"/>
  <c r="BH322" i="5"/>
  <c r="AZ322" i="5"/>
  <c r="BF322" i="5"/>
  <c r="BG322" i="5"/>
  <c r="BD322" i="5"/>
  <c r="BG313" i="5"/>
  <c r="BA313" i="5"/>
  <c r="BB313" i="5"/>
  <c r="BI313" i="5"/>
  <c r="BF313" i="5"/>
  <c r="BH313" i="5"/>
  <c r="BJ313" i="5"/>
  <c r="BH298" i="5"/>
  <c r="BC298" i="5"/>
  <c r="BD298" i="5"/>
  <c r="BE298" i="5"/>
  <c r="AZ298" i="5"/>
  <c r="BA298" i="5"/>
  <c r="BB298" i="5"/>
  <c r="AY289" i="5"/>
  <c r="AZ289" i="5"/>
  <c r="BA289" i="5"/>
  <c r="BC289" i="5"/>
  <c r="BB289" i="5"/>
  <c r="BD289" i="5"/>
  <c r="BE289" i="5"/>
  <c r="BJ277" i="5"/>
  <c r="BC277" i="5"/>
  <c r="BD277" i="5"/>
  <c r="BE277" i="5"/>
  <c r="AY268" i="5"/>
  <c r="BF268" i="5"/>
  <c r="BG268" i="5"/>
  <c r="BH268" i="5"/>
  <c r="AZ268" i="5"/>
  <c r="BI268" i="5"/>
  <c r="BJ268" i="5"/>
  <c r="BA268" i="5"/>
  <c r="BB268" i="5"/>
  <c r="AY259" i="5"/>
  <c r="BB259" i="5"/>
  <c r="BC259" i="5"/>
  <c r="AZ253" i="5"/>
  <c r="BA253" i="5"/>
  <c r="BD253" i="5"/>
  <c r="BE253" i="5"/>
  <c r="BB253" i="5"/>
  <c r="BC253" i="5"/>
  <c r="BB244" i="5"/>
  <c r="BH244" i="5"/>
  <c r="BI244" i="5"/>
  <c r="BJ244" i="5"/>
  <c r="BF244" i="5"/>
  <c r="BG244" i="5"/>
  <c r="BC223" i="5"/>
  <c r="BG223" i="5"/>
  <c r="BH223" i="5"/>
  <c r="BI223" i="5"/>
  <c r="BJ223" i="5"/>
  <c r="BH214" i="5"/>
  <c r="BA214" i="5"/>
  <c r="BB214" i="5"/>
  <c r="AZ214" i="5"/>
  <c r="AY205" i="5"/>
  <c r="AZ205" i="5"/>
  <c r="BA205" i="5"/>
  <c r="BD205" i="5"/>
  <c r="BB205" i="5"/>
  <c r="BC205" i="5"/>
  <c r="BE205" i="5"/>
  <c r="BJ190" i="5"/>
  <c r="AY190" i="5"/>
  <c r="BG181" i="5"/>
  <c r="BB181" i="5"/>
  <c r="BC181" i="5"/>
  <c r="BD181" i="5"/>
  <c r="BC172" i="5"/>
  <c r="BE172" i="5"/>
  <c r="BD172" i="5"/>
  <c r="BC163" i="5"/>
  <c r="BD163" i="5"/>
  <c r="BI163" i="5"/>
  <c r="BF148" i="5"/>
  <c r="AY148" i="5"/>
  <c r="BA148" i="5"/>
  <c r="BG148" i="5"/>
  <c r="BE139" i="5"/>
  <c r="BB139" i="5"/>
  <c r="BF130" i="5"/>
  <c r="BA130" i="5"/>
  <c r="BH112" i="5"/>
  <c r="BD112" i="5"/>
  <c r="BE112" i="5"/>
  <c r="BA112" i="5"/>
  <c r="AZ112" i="5"/>
  <c r="BB112" i="5"/>
  <c r="BC85" i="5"/>
  <c r="BD85" i="5"/>
  <c r="AY73" i="5"/>
  <c r="BB43" i="5"/>
  <c r="AY43" i="5"/>
  <c r="BB31" i="5"/>
  <c r="BC31" i="5"/>
  <c r="BG31" i="5"/>
  <c r="BJ342" i="5"/>
  <c r="BH331" i="5"/>
  <c r="BG321" i="5"/>
  <c r="AY252" i="5"/>
  <c r="BD199" i="5"/>
  <c r="AY181" i="5"/>
  <c r="AY150" i="5"/>
  <c r="BH31" i="5"/>
  <c r="BA478" i="5"/>
  <c r="AY460" i="5"/>
  <c r="BH451" i="5"/>
  <c r="BB445" i="5"/>
  <c r="BC429" i="5"/>
  <c r="BH414" i="5"/>
  <c r="BI369" i="5"/>
  <c r="AZ355" i="5"/>
  <c r="BF340" i="5"/>
  <c r="BD336" i="5"/>
  <c r="BC331" i="5"/>
  <c r="BB328" i="5"/>
  <c r="AY313" i="5"/>
  <c r="BB307" i="5"/>
  <c r="BJ300" i="5"/>
  <c r="BJ279" i="5"/>
  <c r="BD273" i="5"/>
  <c r="BH267" i="5"/>
  <c r="BF259" i="5"/>
  <c r="BE250" i="5"/>
  <c r="BC243" i="5"/>
  <c r="AY232" i="5"/>
  <c r="BD217" i="5"/>
  <c r="AY199" i="5"/>
  <c r="AY118" i="5"/>
  <c r="BA100" i="5"/>
  <c r="BH70" i="5"/>
  <c r="BA21" i="5"/>
  <c r="BC499" i="5"/>
  <c r="BA477" i="5"/>
  <c r="BB463" i="5"/>
  <c r="BI459" i="5"/>
  <c r="BF451" i="5"/>
  <c r="BF448" i="5"/>
  <c r="AZ445" i="5"/>
  <c r="BA429" i="5"/>
  <c r="BJ424" i="5"/>
  <c r="BF414" i="5"/>
  <c r="BI409" i="5"/>
  <c r="AZ396" i="5"/>
  <c r="BG378" i="5"/>
  <c r="AY369" i="5"/>
  <c r="BI498" i="5"/>
  <c r="AY498" i="5"/>
  <c r="BJ498" i="5"/>
  <c r="BC498" i="5"/>
  <c r="BD498" i="5"/>
  <c r="BF498" i="5"/>
  <c r="BE498" i="5"/>
  <c r="BG498" i="5"/>
  <c r="BH498" i="5"/>
  <c r="BF489" i="5"/>
  <c r="BG489" i="5"/>
  <c r="BH489" i="5"/>
  <c r="AZ489" i="5"/>
  <c r="BI489" i="5"/>
  <c r="AY489" i="5"/>
  <c r="BA489" i="5"/>
  <c r="BJ489" i="5"/>
  <c r="AZ483" i="5"/>
  <c r="BA483" i="5"/>
  <c r="BB483" i="5"/>
  <c r="BF483" i="5"/>
  <c r="BI483" i="5"/>
  <c r="BJ483" i="5"/>
  <c r="BG483" i="5"/>
  <c r="BH483" i="5"/>
  <c r="BA474" i="5"/>
  <c r="BI474" i="5"/>
  <c r="BJ474" i="5"/>
  <c r="AY474" i="5"/>
  <c r="AZ474" i="5"/>
  <c r="BC474" i="5"/>
  <c r="BB474" i="5"/>
  <c r="BD474" i="5"/>
  <c r="BG456" i="5"/>
  <c r="BH456" i="5"/>
  <c r="BI456" i="5"/>
  <c r="BJ456" i="5"/>
  <c r="BA456" i="5"/>
  <c r="BB456" i="5"/>
  <c r="AY456" i="5"/>
  <c r="AZ456" i="5"/>
  <c r="BD447" i="5"/>
  <c r="BE447" i="5"/>
  <c r="BF447" i="5"/>
  <c r="AY447" i="5"/>
  <c r="AZ447" i="5"/>
  <c r="BA447" i="5"/>
  <c r="BI447" i="5"/>
  <c r="BJ447" i="5"/>
  <c r="BB447" i="5"/>
  <c r="BG447" i="5"/>
  <c r="BC447" i="5"/>
  <c r="BH447" i="5"/>
  <c r="BA438" i="5"/>
  <c r="BB438" i="5"/>
  <c r="BC438" i="5"/>
  <c r="BD438" i="5"/>
  <c r="BE438" i="5"/>
  <c r="BI438" i="5"/>
  <c r="BJ438" i="5"/>
  <c r="AY438" i="5"/>
  <c r="BF438" i="5"/>
  <c r="BG438" i="5"/>
  <c r="BH438" i="5"/>
  <c r="AZ438" i="5"/>
  <c r="BG432" i="5"/>
  <c r="BH432" i="5"/>
  <c r="BD432" i="5"/>
  <c r="BE432" i="5"/>
  <c r="BF432" i="5"/>
  <c r="BI432" i="5"/>
  <c r="BJ432" i="5"/>
  <c r="BA432" i="5"/>
  <c r="AY432" i="5"/>
  <c r="BB432" i="5"/>
  <c r="BC432" i="5"/>
  <c r="AZ432" i="5"/>
  <c r="BA426" i="5"/>
  <c r="BB426" i="5"/>
  <c r="BC426" i="5"/>
  <c r="BD426" i="5"/>
  <c r="BE426" i="5"/>
  <c r="BF426" i="5"/>
  <c r="AY426" i="5"/>
  <c r="AZ426" i="5"/>
  <c r="BG426" i="5"/>
  <c r="BH426" i="5"/>
  <c r="AZ417" i="5"/>
  <c r="BA417" i="5"/>
  <c r="AY417" i="5"/>
  <c r="BB417" i="5"/>
  <c r="BC417" i="5"/>
  <c r="BD417" i="5"/>
  <c r="BE417" i="5"/>
  <c r="BI417" i="5"/>
  <c r="BJ417" i="5"/>
  <c r="BI408" i="5"/>
  <c r="BA408" i="5"/>
  <c r="BB408" i="5"/>
  <c r="BC408" i="5"/>
  <c r="AY408" i="5"/>
  <c r="AZ408" i="5"/>
  <c r="BG408" i="5"/>
  <c r="BD408" i="5"/>
  <c r="BE408" i="5"/>
  <c r="BF408" i="5"/>
  <c r="BH408" i="5"/>
  <c r="AZ393" i="5"/>
  <c r="BA393" i="5"/>
  <c r="BB393" i="5"/>
  <c r="AY393" i="5"/>
  <c r="BI393" i="5"/>
  <c r="BJ393" i="5"/>
  <c r="BF393" i="5"/>
  <c r="BG393" i="5"/>
  <c r="BH393" i="5"/>
  <c r="AZ381" i="5"/>
  <c r="BA381" i="5"/>
  <c r="BB381" i="5"/>
  <c r="BI381" i="5"/>
  <c r="BJ381" i="5"/>
  <c r="AY381" i="5"/>
  <c r="BF381" i="5"/>
  <c r="BG381" i="5"/>
  <c r="BH381" i="5"/>
  <c r="BF363" i="5"/>
  <c r="BG363" i="5"/>
  <c r="BH363" i="5"/>
  <c r="BC363" i="5"/>
  <c r="BD363" i="5"/>
  <c r="BE363" i="5"/>
  <c r="AY363" i="5"/>
  <c r="AZ363" i="5"/>
  <c r="BA363" i="5"/>
  <c r="BC354" i="5"/>
  <c r="BD354" i="5"/>
  <c r="BE354" i="5"/>
  <c r="BI354" i="5"/>
  <c r="BJ354" i="5"/>
  <c r="BF354" i="5"/>
  <c r="BG354" i="5"/>
  <c r="BH354" i="5"/>
  <c r="AY354" i="5"/>
  <c r="AZ354" i="5"/>
  <c r="BA354" i="5"/>
  <c r="BI348" i="5"/>
  <c r="AY348" i="5"/>
  <c r="BJ348" i="5"/>
  <c r="BF348" i="5"/>
  <c r="BG348" i="5"/>
  <c r="BH348" i="5"/>
  <c r="AZ348" i="5"/>
  <c r="BA348" i="5"/>
  <c r="BB348" i="5"/>
  <c r="BD348" i="5"/>
  <c r="BC348" i="5"/>
  <c r="BH345" i="5"/>
  <c r="AZ345" i="5"/>
  <c r="BI345" i="5"/>
  <c r="BJ345" i="5"/>
  <c r="BD330" i="5"/>
  <c r="BI330" i="5"/>
  <c r="BJ330" i="5"/>
  <c r="AZ309" i="5"/>
  <c r="BB309" i="5"/>
  <c r="BH309" i="5"/>
  <c r="BA309" i="5"/>
  <c r="BI291" i="5"/>
  <c r="BJ291" i="5"/>
  <c r="BF282" i="5"/>
  <c r="AZ282" i="5"/>
  <c r="AY282" i="5"/>
  <c r="AY276" i="5"/>
  <c r="AZ276" i="5"/>
  <c r="BA276" i="5"/>
  <c r="AZ240" i="5"/>
  <c r="BD240" i="5"/>
  <c r="BF240" i="5"/>
  <c r="BE240" i="5"/>
  <c r="BB225" i="5"/>
  <c r="BH225" i="5"/>
  <c r="BG225" i="5"/>
  <c r="BG213" i="5"/>
  <c r="BH213" i="5"/>
  <c r="BB204" i="5"/>
  <c r="BC204" i="5"/>
  <c r="AZ177" i="5"/>
  <c r="BB177" i="5"/>
  <c r="BA177" i="5"/>
  <c r="BD144" i="5"/>
  <c r="BI144" i="5"/>
  <c r="BF135" i="5"/>
  <c r="BH135" i="5"/>
  <c r="AZ126" i="5"/>
  <c r="AY126" i="5"/>
  <c r="AY315" i="5"/>
  <c r="AZ291" i="5"/>
  <c r="BG246" i="5"/>
  <c r="BD489" i="5"/>
  <c r="BJ468" i="5"/>
  <c r="BF456" i="5"/>
  <c r="BI366" i="5"/>
  <c r="AY291" i="5"/>
  <c r="BE456" i="5"/>
  <c r="BJ426" i="5"/>
  <c r="BJ411" i="5"/>
  <c r="BC375" i="5"/>
  <c r="BH360" i="5"/>
  <c r="AZ303" i="5"/>
  <c r="BD282" i="5"/>
  <c r="AY204" i="5"/>
  <c r="BH435" i="5"/>
  <c r="AY303" i="5"/>
  <c r="BJ471" i="5"/>
  <c r="BC456" i="5"/>
  <c r="AY390" i="5"/>
  <c r="BE490" i="5"/>
  <c r="BF490" i="5"/>
  <c r="BG490" i="5"/>
  <c r="BJ490" i="5"/>
  <c r="AZ490" i="5"/>
  <c r="BA490" i="5"/>
  <c r="AY490" i="5"/>
  <c r="BB490" i="5"/>
  <c r="BC490" i="5"/>
  <c r="BH475" i="5"/>
  <c r="BI475" i="5"/>
  <c r="AY475" i="5"/>
  <c r="BF475" i="5"/>
  <c r="AZ475" i="5"/>
  <c r="BB475" i="5"/>
  <c r="BE475" i="5"/>
  <c r="BA475" i="5"/>
  <c r="BC475" i="5"/>
  <c r="BD475" i="5"/>
  <c r="BI466" i="5"/>
  <c r="AZ466" i="5"/>
  <c r="BA466" i="5"/>
  <c r="BB466" i="5"/>
  <c r="BC466" i="5"/>
  <c r="BD466" i="5"/>
  <c r="BF466" i="5"/>
  <c r="BJ466" i="5"/>
  <c r="BE466" i="5"/>
  <c r="BG466" i="5"/>
  <c r="BH466" i="5"/>
  <c r="BF457" i="5"/>
  <c r="BG457" i="5"/>
  <c r="BH457" i="5"/>
  <c r="AY457" i="5"/>
  <c r="AZ457" i="5"/>
  <c r="BA457" i="5"/>
  <c r="BC457" i="5"/>
  <c r="BI457" i="5"/>
  <c r="BB457" i="5"/>
  <c r="BD457" i="5"/>
  <c r="BE457" i="5"/>
  <c r="BF442" i="5"/>
  <c r="BG442" i="5"/>
  <c r="BH442" i="5"/>
  <c r="AY442" i="5"/>
  <c r="AZ442" i="5"/>
  <c r="BE442" i="5"/>
  <c r="BI442" i="5"/>
  <c r="BJ442" i="5"/>
  <c r="BA442" i="5"/>
  <c r="BD442" i="5"/>
  <c r="BB442" i="5"/>
  <c r="BC442" i="5"/>
  <c r="BF433" i="5"/>
  <c r="BG433" i="5"/>
  <c r="BH433" i="5"/>
  <c r="BI433" i="5"/>
  <c r="BJ433" i="5"/>
  <c r="AY433" i="5"/>
  <c r="AZ433" i="5"/>
  <c r="BA433" i="5"/>
  <c r="BH421" i="5"/>
  <c r="BC421" i="5"/>
  <c r="BD421" i="5"/>
  <c r="BE421" i="5"/>
  <c r="AZ421" i="5"/>
  <c r="BA421" i="5"/>
  <c r="BB421" i="5"/>
  <c r="AY421" i="5"/>
  <c r="BF421" i="5"/>
  <c r="BG421" i="5"/>
  <c r="BI421" i="5"/>
  <c r="BJ421" i="5"/>
  <c r="BE412" i="5"/>
  <c r="BF412" i="5"/>
  <c r="BG412" i="5"/>
  <c r="BH412" i="5"/>
  <c r="BB412" i="5"/>
  <c r="BC412" i="5"/>
  <c r="BD412" i="5"/>
  <c r="BI412" i="5"/>
  <c r="BJ412" i="5"/>
  <c r="BB403" i="5"/>
  <c r="BC403" i="5"/>
  <c r="BH403" i="5"/>
  <c r="BI403" i="5"/>
  <c r="BE403" i="5"/>
  <c r="BF403" i="5"/>
  <c r="BG403" i="5"/>
  <c r="AZ403" i="5"/>
  <c r="BA403" i="5"/>
  <c r="BD403" i="5"/>
  <c r="AY403" i="5"/>
  <c r="BJ403" i="5"/>
  <c r="AY394" i="5"/>
  <c r="BJ394" i="5"/>
  <c r="AZ394" i="5"/>
  <c r="BA394" i="5"/>
  <c r="BB394" i="5"/>
  <c r="BC394" i="5"/>
  <c r="BD394" i="5"/>
  <c r="BH394" i="5"/>
  <c r="BI394" i="5"/>
  <c r="BE394" i="5"/>
  <c r="BF394" i="5"/>
  <c r="BG394" i="5"/>
  <c r="BB379" i="5"/>
  <c r="BC379" i="5"/>
  <c r="BD379" i="5"/>
  <c r="BE379" i="5"/>
  <c r="BF379" i="5"/>
  <c r="BG379" i="5"/>
  <c r="AY379" i="5"/>
  <c r="AZ379" i="5"/>
  <c r="BA379" i="5"/>
  <c r="BH379" i="5"/>
  <c r="BI379" i="5"/>
  <c r="BJ379" i="5"/>
  <c r="AY370" i="5"/>
  <c r="BJ370" i="5"/>
  <c r="AZ370" i="5"/>
  <c r="BA370" i="5"/>
  <c r="BH370" i="5"/>
  <c r="BI370" i="5"/>
  <c r="BE370" i="5"/>
  <c r="BF370" i="5"/>
  <c r="BG370" i="5"/>
  <c r="BB370" i="5"/>
  <c r="BC370" i="5"/>
  <c r="BD370" i="5"/>
  <c r="BH361" i="5"/>
  <c r="BI361" i="5"/>
  <c r="AY361" i="5"/>
  <c r="AZ361" i="5"/>
  <c r="BA361" i="5"/>
  <c r="BB361" i="5"/>
  <c r="BC361" i="5"/>
  <c r="BD361" i="5"/>
  <c r="BJ361" i="5"/>
  <c r="BE361" i="5"/>
  <c r="BF361" i="5"/>
  <c r="BG361" i="5"/>
  <c r="BE352" i="5"/>
  <c r="BF352" i="5"/>
  <c r="BG352" i="5"/>
  <c r="BB352" i="5"/>
  <c r="BC352" i="5"/>
  <c r="BD352" i="5"/>
  <c r="BJ352" i="5"/>
  <c r="BH352" i="5"/>
  <c r="BI352" i="5"/>
  <c r="BD343" i="5"/>
  <c r="BB343" i="5"/>
  <c r="BJ343" i="5"/>
  <c r="BC343" i="5"/>
  <c r="BH343" i="5"/>
  <c r="BG343" i="5"/>
  <c r="BI343" i="5"/>
  <c r="BA334" i="5"/>
  <c r="BE334" i="5"/>
  <c r="BI334" i="5"/>
  <c r="BF334" i="5"/>
  <c r="BG334" i="5"/>
  <c r="BH334" i="5"/>
  <c r="BJ334" i="5"/>
  <c r="BA319" i="5"/>
  <c r="AZ319" i="5"/>
  <c r="BC319" i="5"/>
  <c r="BB319" i="5"/>
  <c r="AY319" i="5"/>
  <c r="BG319" i="5"/>
  <c r="BI310" i="5"/>
  <c r="BB310" i="5"/>
  <c r="BF310" i="5"/>
  <c r="BG310" i="5"/>
  <c r="BH310" i="5"/>
  <c r="BJ310" i="5"/>
  <c r="BB301" i="5"/>
  <c r="AY301" i="5"/>
  <c r="BC301" i="5"/>
  <c r="BD301" i="5"/>
  <c r="BE301" i="5"/>
  <c r="BH301" i="5"/>
  <c r="BJ301" i="5"/>
  <c r="BI301" i="5"/>
  <c r="AY295" i="5"/>
  <c r="BH295" i="5"/>
  <c r="BI295" i="5"/>
  <c r="BF295" i="5"/>
  <c r="BC295" i="5"/>
  <c r="BE295" i="5"/>
  <c r="BG295" i="5"/>
  <c r="BJ295" i="5"/>
  <c r="BD295" i="5"/>
  <c r="BE286" i="5"/>
  <c r="AZ286" i="5"/>
  <c r="BA286" i="5"/>
  <c r="BB286" i="5"/>
  <c r="BB280" i="5"/>
  <c r="BG280" i="5"/>
  <c r="BH280" i="5"/>
  <c r="BI280" i="5"/>
  <c r="BJ280" i="5"/>
  <c r="BH271" i="5"/>
  <c r="AY271" i="5"/>
  <c r="BC271" i="5"/>
  <c r="BD271" i="5"/>
  <c r="BE271" i="5"/>
  <c r="BJ271" i="5"/>
  <c r="BI271" i="5"/>
  <c r="BE265" i="5"/>
  <c r="AZ265" i="5"/>
  <c r="BA265" i="5"/>
  <c r="BB265" i="5"/>
  <c r="BI265" i="5"/>
  <c r="BJ265" i="5"/>
  <c r="BI256" i="5"/>
  <c r="BJ256" i="5"/>
  <c r="BE247" i="5"/>
  <c r="BI247" i="5"/>
  <c r="BJ247" i="5"/>
  <c r="BD238" i="5"/>
  <c r="BE238" i="5"/>
  <c r="BF238" i="5"/>
  <c r="BA238" i="5"/>
  <c r="AZ238" i="5"/>
  <c r="BJ235" i="5"/>
  <c r="AY235" i="5"/>
  <c r="BF235" i="5"/>
  <c r="BG235" i="5"/>
  <c r="BH235" i="5"/>
  <c r="BE229" i="5"/>
  <c r="AY229" i="5"/>
  <c r="BI229" i="5"/>
  <c r="BJ229" i="5"/>
  <c r="BA220" i="5"/>
  <c r="BI220" i="5"/>
  <c r="AY220" i="5"/>
  <c r="AZ220" i="5"/>
  <c r="BB220" i="5"/>
  <c r="BE211" i="5"/>
  <c r="AY211" i="5"/>
  <c r="BF211" i="5"/>
  <c r="BG211" i="5"/>
  <c r="BE202" i="5"/>
  <c r="BG202" i="5"/>
  <c r="BC202" i="5"/>
  <c r="BD202" i="5"/>
  <c r="BF202" i="5"/>
  <c r="BJ193" i="5"/>
  <c r="BF193" i="5"/>
  <c r="BG193" i="5"/>
  <c r="BH193" i="5"/>
  <c r="AZ178" i="5"/>
  <c r="BI178" i="5"/>
  <c r="BJ178" i="5"/>
  <c r="BB178" i="5"/>
  <c r="BA178" i="5"/>
  <c r="BF169" i="5"/>
  <c r="BC169" i="5"/>
  <c r="BD169" i="5"/>
  <c r="BE169" i="5"/>
  <c r="BE160" i="5"/>
  <c r="BH160" i="5"/>
  <c r="BG160" i="5"/>
  <c r="AZ151" i="5"/>
  <c r="BH151" i="5"/>
  <c r="BF151" i="5"/>
  <c r="BH142" i="5"/>
  <c r="BB142" i="5"/>
  <c r="BD133" i="5"/>
  <c r="BE133" i="5"/>
  <c r="BF133" i="5"/>
  <c r="BE124" i="5"/>
  <c r="BF124" i="5"/>
  <c r="BG124" i="5"/>
  <c r="BH106" i="5"/>
  <c r="BI106" i="5"/>
  <c r="BJ103" i="5"/>
  <c r="BI103" i="5"/>
  <c r="BF88" i="5"/>
  <c r="BG88" i="5"/>
  <c r="BH88" i="5"/>
  <c r="BG79" i="5"/>
  <c r="BH79" i="5"/>
  <c r="BG55" i="5"/>
  <c r="BJ55" i="5"/>
  <c r="BF336" i="5"/>
  <c r="BA325" i="5"/>
  <c r="BJ259" i="5"/>
  <c r="BH243" i="5"/>
  <c r="BH211" i="5"/>
  <c r="BA190" i="5"/>
  <c r="AY483" i="5"/>
  <c r="BH480" i="5"/>
  <c r="BI471" i="5"/>
  <c r="BH448" i="5"/>
  <c r="BF435" i="5"/>
  <c r="AZ420" i="5"/>
  <c r="BB396" i="5"/>
  <c r="BG384" i="5"/>
  <c r="BB349" i="5"/>
  <c r="BE340" i="5"/>
  <c r="BC330" i="5"/>
  <c r="BA328" i="5"/>
  <c r="BJ319" i="5"/>
  <c r="BH316" i="5"/>
  <c r="BJ312" i="5"/>
  <c r="AZ307" i="5"/>
  <c r="BI300" i="5"/>
  <c r="BH294" i="5"/>
  <c r="BH286" i="5"/>
  <c r="BI279" i="5"/>
  <c r="BG267" i="5"/>
  <c r="BE259" i="5"/>
  <c r="BB243" i="5"/>
  <c r="BD228" i="5"/>
  <c r="BC217" i="5"/>
  <c r="BH208" i="5"/>
  <c r="BJ172" i="5"/>
  <c r="AZ100" i="5"/>
  <c r="BB499" i="5"/>
  <c r="BH496" i="5"/>
  <c r="BA493" i="5"/>
  <c r="BI490" i="5"/>
  <c r="AZ477" i="5"/>
  <c r="BF474" i="5"/>
  <c r="AY463" i="5"/>
  <c r="BH454" i="5"/>
  <c r="BE451" i="5"/>
  <c r="AY448" i="5"/>
  <c r="AY445" i="5"/>
  <c r="BH439" i="5"/>
  <c r="BI424" i="5"/>
  <c r="BE414" i="5"/>
  <c r="BJ408" i="5"/>
  <c r="BF378" i="5"/>
  <c r="BE372" i="5"/>
  <c r="BJ363" i="5"/>
  <c r="BD358" i="5"/>
  <c r="BA494" i="5"/>
  <c r="BB494" i="5"/>
  <c r="BC494" i="5"/>
  <c r="BI485" i="5"/>
  <c r="AY485" i="5"/>
  <c r="BJ485" i="5"/>
  <c r="AZ485" i="5"/>
  <c r="BG476" i="5"/>
  <c r="BH476" i="5"/>
  <c r="BH467" i="5"/>
  <c r="BA467" i="5"/>
  <c r="BB467" i="5"/>
  <c r="BC467" i="5"/>
  <c r="AY464" i="5"/>
  <c r="BJ464" i="5"/>
  <c r="AZ464" i="5"/>
  <c r="BI464" i="5"/>
  <c r="BH455" i="5"/>
  <c r="BI455" i="5"/>
  <c r="BE455" i="5"/>
  <c r="BF455" i="5"/>
  <c r="BG455" i="5"/>
  <c r="BH443" i="5"/>
  <c r="BF443" i="5"/>
  <c r="BG443" i="5"/>
  <c r="AZ443" i="5"/>
  <c r="BA443" i="5"/>
  <c r="BB443" i="5"/>
  <c r="BE434" i="5"/>
  <c r="BF434" i="5"/>
  <c r="BG434" i="5"/>
  <c r="BJ434" i="5"/>
  <c r="BB434" i="5"/>
  <c r="BC434" i="5"/>
  <c r="BD434" i="5"/>
  <c r="BB425" i="5"/>
  <c r="BC425" i="5"/>
  <c r="BD425" i="5"/>
  <c r="AY425" i="5"/>
  <c r="AZ425" i="5"/>
  <c r="BA425" i="5"/>
  <c r="BJ425" i="5"/>
  <c r="BD413" i="5"/>
  <c r="BE413" i="5"/>
  <c r="BH413" i="5"/>
  <c r="BI413" i="5"/>
  <c r="BJ413" i="5"/>
  <c r="AZ413" i="5"/>
  <c r="BA413" i="5"/>
  <c r="BB413" i="5"/>
  <c r="BD401" i="5"/>
  <c r="BE401" i="5"/>
  <c r="BF401" i="5"/>
  <c r="BG401" i="5"/>
  <c r="BH401" i="5"/>
  <c r="BA401" i="5"/>
  <c r="BB401" i="5"/>
  <c r="BC401" i="5"/>
  <c r="BA392" i="5"/>
  <c r="BB392" i="5"/>
  <c r="BC392" i="5"/>
  <c r="BI392" i="5"/>
  <c r="BJ392" i="5"/>
  <c r="BD392" i="5"/>
  <c r="BE392" i="5"/>
  <c r="BF392" i="5"/>
  <c r="BG392" i="5"/>
  <c r="BH392" i="5"/>
  <c r="BD389" i="5"/>
  <c r="BE389" i="5"/>
  <c r="BF389" i="5"/>
  <c r="BA389" i="5"/>
  <c r="BB389" i="5"/>
  <c r="BC389" i="5"/>
  <c r="AY389" i="5"/>
  <c r="AZ389" i="5"/>
  <c r="BA380" i="5"/>
  <c r="BB380" i="5"/>
  <c r="BC380" i="5"/>
  <c r="BG380" i="5"/>
  <c r="BH380" i="5"/>
  <c r="BI380" i="5"/>
  <c r="BJ380" i="5"/>
  <c r="BA368" i="5"/>
  <c r="BB368" i="5"/>
  <c r="BC368" i="5"/>
  <c r="BD368" i="5"/>
  <c r="BE368" i="5"/>
  <c r="BF368" i="5"/>
  <c r="BG368" i="5"/>
  <c r="BH368" i="5"/>
  <c r="BI359" i="5"/>
  <c r="AY359" i="5"/>
  <c r="BJ359" i="5"/>
  <c r="AZ359" i="5"/>
  <c r="BG359" i="5"/>
  <c r="BH359" i="5"/>
  <c r="BD359" i="5"/>
  <c r="BE359" i="5"/>
  <c r="BF359" i="5"/>
  <c r="BI347" i="5"/>
  <c r="AY347" i="5"/>
  <c r="BJ347" i="5"/>
  <c r="AZ347" i="5"/>
  <c r="BD347" i="5"/>
  <c r="BE347" i="5"/>
  <c r="BF347" i="5"/>
  <c r="BE293" i="5"/>
  <c r="BF293" i="5"/>
  <c r="BG293" i="5"/>
  <c r="BA275" i="5"/>
  <c r="BJ275" i="5"/>
  <c r="AZ266" i="5"/>
  <c r="BA266" i="5"/>
  <c r="BB266" i="5"/>
  <c r="BH254" i="5"/>
  <c r="BI254" i="5"/>
  <c r="BF251" i="5"/>
  <c r="BG251" i="5"/>
  <c r="BJ251" i="5"/>
  <c r="BH218" i="5"/>
  <c r="BI218" i="5"/>
  <c r="BA194" i="5"/>
  <c r="BB194" i="5"/>
  <c r="BH320" i="5"/>
  <c r="BC215" i="5"/>
  <c r="BD497" i="5"/>
  <c r="BG482" i="5"/>
  <c r="BD476" i="5"/>
  <c r="BJ458" i="5"/>
  <c r="BE341" i="5"/>
  <c r="AZ332" i="5"/>
  <c r="BB320" i="5"/>
  <c r="BF284" i="5"/>
  <c r="BA281" i="5"/>
  <c r="BE248" i="5"/>
  <c r="AY209" i="5"/>
  <c r="BG200" i="5"/>
  <c r="BJ38" i="5"/>
  <c r="AZ491" i="5"/>
  <c r="BF482" i="5"/>
  <c r="BC476" i="5"/>
  <c r="BJ470" i="5"/>
  <c r="BJ467" i="5"/>
  <c r="BD455" i="5"/>
  <c r="BD452" i="5"/>
  <c r="BA434" i="5"/>
  <c r="BG425" i="5"/>
  <c r="AY413" i="5"/>
  <c r="BB410" i="5"/>
  <c r="AZ365" i="5"/>
  <c r="BC350" i="5"/>
  <c r="BC347" i="5"/>
  <c r="BI497" i="5"/>
  <c r="AY497" i="5"/>
  <c r="BJ497" i="5"/>
  <c r="AZ497" i="5"/>
  <c r="BG488" i="5"/>
  <c r="BH488" i="5"/>
  <c r="BB473" i="5"/>
  <c r="BC473" i="5"/>
  <c r="BI473" i="5"/>
  <c r="BJ473" i="5"/>
  <c r="BE458" i="5"/>
  <c r="BF458" i="5"/>
  <c r="BG458" i="5"/>
  <c r="AY458" i="5"/>
  <c r="AZ458" i="5"/>
  <c r="BA458" i="5"/>
  <c r="BB449" i="5"/>
  <c r="BC449" i="5"/>
  <c r="BD449" i="5"/>
  <c r="BE449" i="5"/>
  <c r="BF449" i="5"/>
  <c r="BG449" i="5"/>
  <c r="AY440" i="5"/>
  <c r="BJ440" i="5"/>
  <c r="AZ440" i="5"/>
  <c r="BE440" i="5"/>
  <c r="BF440" i="5"/>
  <c r="BG440" i="5"/>
  <c r="BB440" i="5"/>
  <c r="BC440" i="5"/>
  <c r="BD440" i="5"/>
  <c r="BH431" i="5"/>
  <c r="BI431" i="5"/>
  <c r="BB431" i="5"/>
  <c r="BC431" i="5"/>
  <c r="BD431" i="5"/>
  <c r="AY431" i="5"/>
  <c r="AZ431" i="5"/>
  <c r="BA431" i="5"/>
  <c r="BG422" i="5"/>
  <c r="BC422" i="5"/>
  <c r="BD422" i="5"/>
  <c r="BE422" i="5"/>
  <c r="BF422" i="5"/>
  <c r="BH422" i="5"/>
  <c r="BI422" i="5"/>
  <c r="BJ422" i="5"/>
  <c r="BA416" i="5"/>
  <c r="BB416" i="5"/>
  <c r="BJ416" i="5"/>
  <c r="AY416" i="5"/>
  <c r="BH416" i="5"/>
  <c r="BI416" i="5"/>
  <c r="BI407" i="5"/>
  <c r="AY407" i="5"/>
  <c r="BJ407" i="5"/>
  <c r="AZ407" i="5"/>
  <c r="BA407" i="5"/>
  <c r="BB407" i="5"/>
  <c r="BC407" i="5"/>
  <c r="BD407" i="5"/>
  <c r="BE407" i="5"/>
  <c r="BA404" i="5"/>
  <c r="BB404" i="5"/>
  <c r="BI404" i="5"/>
  <c r="BJ404" i="5"/>
  <c r="BI395" i="5"/>
  <c r="AY395" i="5"/>
  <c r="BJ395" i="5"/>
  <c r="AZ395" i="5"/>
  <c r="BD395" i="5"/>
  <c r="BE395" i="5"/>
  <c r="BF395" i="5"/>
  <c r="BG395" i="5"/>
  <c r="BH395" i="5"/>
  <c r="BG386" i="5"/>
  <c r="BH386" i="5"/>
  <c r="BI386" i="5"/>
  <c r="BJ386" i="5"/>
  <c r="AY386" i="5"/>
  <c r="AZ386" i="5"/>
  <c r="BA386" i="5"/>
  <c r="BB386" i="5"/>
  <c r="BC386" i="5"/>
  <c r="BD377" i="5"/>
  <c r="BE377" i="5"/>
  <c r="BF377" i="5"/>
  <c r="AY377" i="5"/>
  <c r="AZ377" i="5"/>
  <c r="BG377" i="5"/>
  <c r="BH377" i="5"/>
  <c r="BA377" i="5"/>
  <c r="BB377" i="5"/>
  <c r="BC377" i="5"/>
  <c r="BI371" i="5"/>
  <c r="AY371" i="5"/>
  <c r="BJ371" i="5"/>
  <c r="AZ371" i="5"/>
  <c r="BA371" i="5"/>
  <c r="BB371" i="5"/>
  <c r="BC371" i="5"/>
  <c r="BG362" i="5"/>
  <c r="BH362" i="5"/>
  <c r="BA362" i="5"/>
  <c r="BB362" i="5"/>
  <c r="BC362" i="5"/>
  <c r="BI362" i="5"/>
  <c r="BJ362" i="5"/>
  <c r="AY362" i="5"/>
  <c r="AZ362" i="5"/>
  <c r="BD353" i="5"/>
  <c r="BE353" i="5"/>
  <c r="BF353" i="5"/>
  <c r="BG353" i="5"/>
  <c r="BH353" i="5"/>
  <c r="AY353" i="5"/>
  <c r="AZ353" i="5"/>
  <c r="BA353" i="5"/>
  <c r="BB353" i="5"/>
  <c r="BC353" i="5"/>
  <c r="BI278" i="5"/>
  <c r="BA278" i="5"/>
  <c r="BB278" i="5"/>
  <c r="BC278" i="5"/>
  <c r="BF197" i="5"/>
  <c r="BG197" i="5"/>
  <c r="BH197" i="5"/>
  <c r="BG122" i="5"/>
  <c r="BH122" i="5"/>
  <c r="BB68" i="5"/>
  <c r="BC68" i="5"/>
  <c r="AY329" i="5"/>
  <c r="AY311" i="5"/>
  <c r="BF248" i="5"/>
  <c r="BI494" i="5"/>
  <c r="BA491" i="5"/>
  <c r="BI488" i="5"/>
  <c r="BA485" i="5"/>
  <c r="BH434" i="5"/>
  <c r="BH425" i="5"/>
  <c r="AZ416" i="5"/>
  <c r="BC413" i="5"/>
  <c r="BA365" i="5"/>
  <c r="BA359" i="5"/>
  <c r="BD350" i="5"/>
  <c r="BG323" i="5"/>
  <c r="BA320" i="5"/>
  <c r="BE284" i="5"/>
  <c r="BD248" i="5"/>
  <c r="BB497" i="5"/>
  <c r="BH494" i="5"/>
  <c r="BE488" i="5"/>
  <c r="BB476" i="5"/>
  <c r="BG473" i="5"/>
  <c r="BI467" i="5"/>
  <c r="BH464" i="5"/>
  <c r="BC455" i="5"/>
  <c r="BJ443" i="5"/>
  <c r="AZ434" i="5"/>
  <c r="BF425" i="5"/>
  <c r="BG407" i="5"/>
  <c r="BG404" i="5"/>
  <c r="BB347" i="5"/>
  <c r="BG500" i="5"/>
  <c r="BH500" i="5"/>
  <c r="BD491" i="5"/>
  <c r="BE491" i="5"/>
  <c r="BF491" i="5"/>
  <c r="BA482" i="5"/>
  <c r="BB482" i="5"/>
  <c r="BC482" i="5"/>
  <c r="BD479" i="5"/>
  <c r="BE479" i="5"/>
  <c r="BF479" i="5"/>
  <c r="BE470" i="5"/>
  <c r="BF470" i="5"/>
  <c r="BD470" i="5"/>
  <c r="BG470" i="5"/>
  <c r="BH470" i="5"/>
  <c r="BB461" i="5"/>
  <c r="BC461" i="5"/>
  <c r="BG461" i="5"/>
  <c r="BH461" i="5"/>
  <c r="AY452" i="5"/>
  <c r="BJ452" i="5"/>
  <c r="AZ452" i="5"/>
  <c r="BA452" i="5"/>
  <c r="BE446" i="5"/>
  <c r="BF446" i="5"/>
  <c r="BG446" i="5"/>
  <c r="BJ446" i="5"/>
  <c r="BB437" i="5"/>
  <c r="BC437" i="5"/>
  <c r="AZ437" i="5"/>
  <c r="BA437" i="5"/>
  <c r="BD437" i="5"/>
  <c r="BE437" i="5"/>
  <c r="BF437" i="5"/>
  <c r="BG437" i="5"/>
  <c r="AY428" i="5"/>
  <c r="BJ428" i="5"/>
  <c r="AZ428" i="5"/>
  <c r="BA428" i="5"/>
  <c r="BH428" i="5"/>
  <c r="BI428" i="5"/>
  <c r="BI419" i="5"/>
  <c r="AY419" i="5"/>
  <c r="BJ419" i="5"/>
  <c r="BB419" i="5"/>
  <c r="BC419" i="5"/>
  <c r="BD419" i="5"/>
  <c r="BH419" i="5"/>
  <c r="AZ419" i="5"/>
  <c r="BA419" i="5"/>
  <c r="BG410" i="5"/>
  <c r="BH410" i="5"/>
  <c r="BC410" i="5"/>
  <c r="BD410" i="5"/>
  <c r="BE410" i="5"/>
  <c r="BJ410" i="5"/>
  <c r="BG398" i="5"/>
  <c r="BH398" i="5"/>
  <c r="AY398" i="5"/>
  <c r="AZ398" i="5"/>
  <c r="BI398" i="5"/>
  <c r="BJ398" i="5"/>
  <c r="BI383" i="5"/>
  <c r="AY383" i="5"/>
  <c r="BJ383" i="5"/>
  <c r="AZ383" i="5"/>
  <c r="BA383" i="5"/>
  <c r="BB383" i="5"/>
  <c r="BC383" i="5"/>
  <c r="BG383" i="5"/>
  <c r="BH383" i="5"/>
  <c r="BG374" i="5"/>
  <c r="BH374" i="5"/>
  <c r="BD374" i="5"/>
  <c r="BE374" i="5"/>
  <c r="BF374" i="5"/>
  <c r="BA374" i="5"/>
  <c r="BB374" i="5"/>
  <c r="BC374" i="5"/>
  <c r="BD365" i="5"/>
  <c r="BE365" i="5"/>
  <c r="BF365" i="5"/>
  <c r="BI365" i="5"/>
  <c r="BJ365" i="5"/>
  <c r="BA356" i="5"/>
  <c r="BB356" i="5"/>
  <c r="BC356" i="5"/>
  <c r="AY356" i="5"/>
  <c r="AZ356" i="5"/>
  <c r="BD356" i="5"/>
  <c r="BE356" i="5"/>
  <c r="BF356" i="5"/>
  <c r="BG350" i="5"/>
  <c r="BH350" i="5"/>
  <c r="AY350" i="5"/>
  <c r="AZ350" i="5"/>
  <c r="BI350" i="5"/>
  <c r="BJ350" i="5"/>
  <c r="AY101" i="5"/>
  <c r="AZ101" i="5"/>
  <c r="BD278" i="5"/>
  <c r="BH188" i="5"/>
  <c r="BJ455" i="5"/>
  <c r="BE452" i="5"/>
  <c r="AY449" i="5"/>
  <c r="AY446" i="5"/>
  <c r="BH440" i="5"/>
  <c r="BB428" i="5"/>
  <c r="BF410" i="5"/>
  <c r="BD371" i="5"/>
  <c r="BD362" i="5"/>
  <c r="BG356" i="5"/>
  <c r="BG347" i="5"/>
  <c r="BF323" i="5"/>
  <c r="BD284" i="5"/>
  <c r="BC248" i="5"/>
  <c r="BJ218" i="5"/>
  <c r="BA101" i="5"/>
  <c r="BI500" i="5"/>
  <c r="BA497" i="5"/>
  <c r="BG494" i="5"/>
  <c r="BD488" i="5"/>
  <c r="BD482" i="5"/>
  <c r="BI479" i="5"/>
  <c r="BA476" i="5"/>
  <c r="BF473" i="5"/>
  <c r="BG467" i="5"/>
  <c r="BG464" i="5"/>
  <c r="BI461" i="5"/>
  <c r="BH458" i="5"/>
  <c r="BB455" i="5"/>
  <c r="BB452" i="5"/>
  <c r="BI443" i="5"/>
  <c r="BJ437" i="5"/>
  <c r="AY434" i="5"/>
  <c r="BJ431" i="5"/>
  <c r="BE425" i="5"/>
  <c r="AZ410" i="5"/>
  <c r="BF407" i="5"/>
  <c r="BF404" i="5"/>
  <c r="BA350" i="5"/>
  <c r="BA347" i="5"/>
  <c r="BF341" i="5"/>
  <c r="BG341" i="5"/>
  <c r="BI341" i="5"/>
  <c r="BH341" i="5"/>
  <c r="BC332" i="5"/>
  <c r="BG332" i="5"/>
  <c r="BD332" i="5"/>
  <c r="BE332" i="5"/>
  <c r="BF332" i="5"/>
  <c r="BI326" i="5"/>
  <c r="AY326" i="5"/>
  <c r="BJ326" i="5"/>
  <c r="AZ326" i="5"/>
  <c r="BA326" i="5"/>
  <c r="BC317" i="5"/>
  <c r="BD317" i="5"/>
  <c r="BH317" i="5"/>
  <c r="BE317" i="5"/>
  <c r="BF317" i="5"/>
  <c r="BG317" i="5"/>
  <c r="AZ308" i="5"/>
  <c r="BC308" i="5"/>
  <c r="BD308" i="5"/>
  <c r="BE308" i="5"/>
  <c r="BF308" i="5"/>
  <c r="BG308" i="5"/>
  <c r="BE302" i="5"/>
  <c r="BF302" i="5"/>
  <c r="BA302" i="5"/>
  <c r="BG302" i="5"/>
  <c r="BB302" i="5"/>
  <c r="BC302" i="5"/>
  <c r="BD302" i="5"/>
  <c r="BH299" i="5"/>
  <c r="BI299" i="5"/>
  <c r="BJ299" i="5"/>
  <c r="AZ299" i="5"/>
  <c r="AY299" i="5"/>
  <c r="BE290" i="5"/>
  <c r="BF290" i="5"/>
  <c r="BG290" i="5"/>
  <c r="AY290" i="5"/>
  <c r="AZ290" i="5"/>
  <c r="BC290" i="5"/>
  <c r="BA290" i="5"/>
  <c r="BB290" i="5"/>
  <c r="BB281" i="5"/>
  <c r="BC281" i="5"/>
  <c r="BD281" i="5"/>
  <c r="BE281" i="5"/>
  <c r="BF281" i="5"/>
  <c r="BG281" i="5"/>
  <c r="BH281" i="5"/>
  <c r="AY272" i="5"/>
  <c r="BJ272" i="5"/>
  <c r="AZ272" i="5"/>
  <c r="BA272" i="5"/>
  <c r="BH272" i="5"/>
  <c r="BI272" i="5"/>
  <c r="BE266" i="5"/>
  <c r="BF266" i="5"/>
  <c r="BG266" i="5"/>
  <c r="BH266" i="5"/>
  <c r="BI266" i="5"/>
  <c r="BJ266" i="5"/>
  <c r="BB257" i="5"/>
  <c r="BC257" i="5"/>
  <c r="BD257" i="5"/>
  <c r="BE257" i="5"/>
  <c r="BF257" i="5"/>
  <c r="BG257" i="5"/>
  <c r="AY257" i="5"/>
  <c r="BI257" i="5"/>
  <c r="AZ257" i="5"/>
  <c r="BA257" i="5"/>
  <c r="BH257" i="5"/>
  <c r="AY248" i="5"/>
  <c r="BJ248" i="5"/>
  <c r="AZ248" i="5"/>
  <c r="BA248" i="5"/>
  <c r="BH248" i="5"/>
  <c r="BI248" i="5"/>
  <c r="BB245" i="5"/>
  <c r="BC245" i="5"/>
  <c r="BD245" i="5"/>
  <c r="AY245" i="5"/>
  <c r="AZ245" i="5"/>
  <c r="BA245" i="5"/>
  <c r="BH245" i="5"/>
  <c r="BI245" i="5"/>
  <c r="BJ245" i="5"/>
  <c r="BE242" i="5"/>
  <c r="BF242" i="5"/>
  <c r="BG242" i="5"/>
  <c r="BH242" i="5"/>
  <c r="BI242" i="5"/>
  <c r="BB242" i="5"/>
  <c r="BC242" i="5"/>
  <c r="BD242" i="5"/>
  <c r="BJ242" i="5"/>
  <c r="BB233" i="5"/>
  <c r="BC233" i="5"/>
  <c r="BD233" i="5"/>
  <c r="BJ233" i="5"/>
  <c r="BA233" i="5"/>
  <c r="AY233" i="5"/>
  <c r="AZ233" i="5"/>
  <c r="BE218" i="5"/>
  <c r="BF218" i="5"/>
  <c r="BG218" i="5"/>
  <c r="AY218" i="5"/>
  <c r="AZ218" i="5"/>
  <c r="BA218" i="5"/>
  <c r="BC218" i="5"/>
  <c r="BD218" i="5"/>
  <c r="BB218" i="5"/>
  <c r="BB209" i="5"/>
  <c r="BC209" i="5"/>
  <c r="BD209" i="5"/>
  <c r="BE209" i="5"/>
  <c r="BF209" i="5"/>
  <c r="BG209" i="5"/>
  <c r="BH209" i="5"/>
  <c r="BI209" i="5"/>
  <c r="BJ209" i="5"/>
  <c r="AY200" i="5"/>
  <c r="BJ200" i="5"/>
  <c r="AZ200" i="5"/>
  <c r="BA200" i="5"/>
  <c r="BH200" i="5"/>
  <c r="BI200" i="5"/>
  <c r="BD200" i="5"/>
  <c r="BB200" i="5"/>
  <c r="BC200" i="5"/>
  <c r="BB197" i="5"/>
  <c r="BC197" i="5"/>
  <c r="BD197" i="5"/>
  <c r="AY197" i="5"/>
  <c r="AZ197" i="5"/>
  <c r="BA197" i="5"/>
  <c r="BJ197" i="5"/>
  <c r="AZ194" i="5"/>
  <c r="BC194" i="5"/>
  <c r="BD194" i="5"/>
  <c r="BE194" i="5"/>
  <c r="BF194" i="5"/>
  <c r="BG194" i="5"/>
  <c r="BH194" i="5"/>
  <c r="BI194" i="5"/>
  <c r="BJ194" i="5"/>
  <c r="BH185" i="5"/>
  <c r="AZ185" i="5"/>
  <c r="BA185" i="5"/>
  <c r="BB185" i="5"/>
  <c r="AY185" i="5"/>
  <c r="BF185" i="5"/>
  <c r="BG185" i="5"/>
  <c r="BI185" i="5"/>
  <c r="BJ185" i="5"/>
  <c r="BC179" i="5"/>
  <c r="BH179" i="5"/>
  <c r="BF179" i="5"/>
  <c r="BG179" i="5"/>
  <c r="AY179" i="5"/>
  <c r="AZ179" i="5"/>
  <c r="BA179" i="5"/>
  <c r="BI179" i="5"/>
  <c r="BJ179" i="5"/>
  <c r="AZ170" i="5"/>
  <c r="BG170" i="5"/>
  <c r="BI170" i="5"/>
  <c r="BJ170" i="5"/>
  <c r="BB170" i="5"/>
  <c r="BC170" i="5"/>
  <c r="BD170" i="5"/>
  <c r="BF170" i="5"/>
  <c r="AY170" i="5"/>
  <c r="BA170" i="5"/>
  <c r="BE170" i="5"/>
  <c r="BH170" i="5"/>
  <c r="BF161" i="5"/>
  <c r="AY161" i="5"/>
  <c r="AZ161" i="5"/>
  <c r="BD161" i="5"/>
  <c r="BE161" i="5"/>
  <c r="BG161" i="5"/>
  <c r="AZ158" i="5"/>
  <c r="BE158" i="5"/>
  <c r="BF158" i="5"/>
  <c r="BJ158" i="5"/>
  <c r="BG158" i="5"/>
  <c r="BH158" i="5"/>
  <c r="BB158" i="5"/>
  <c r="BC158" i="5"/>
  <c r="BD158" i="5"/>
  <c r="AY158" i="5"/>
  <c r="BA158" i="5"/>
  <c r="BI158" i="5"/>
  <c r="BC155" i="5"/>
  <c r="BE155" i="5"/>
  <c r="BF155" i="5"/>
  <c r="BJ155" i="5"/>
  <c r="BI155" i="5"/>
  <c r="AY155" i="5"/>
  <c r="AZ155" i="5"/>
  <c r="BG155" i="5"/>
  <c r="BH155" i="5"/>
  <c r="AZ146" i="5"/>
  <c r="AY146" i="5"/>
  <c r="BA146" i="5"/>
  <c r="BF146" i="5"/>
  <c r="BB146" i="5"/>
  <c r="BC146" i="5"/>
  <c r="BD146" i="5"/>
  <c r="BG146" i="5"/>
  <c r="BH146" i="5"/>
  <c r="BE146" i="5"/>
  <c r="BB131" i="5"/>
  <c r="BC131" i="5"/>
  <c r="BH131" i="5"/>
  <c r="BI131" i="5"/>
  <c r="BE131" i="5"/>
  <c r="AY131" i="5"/>
  <c r="AZ131" i="5"/>
  <c r="BA131" i="5"/>
  <c r="BJ131" i="5"/>
  <c r="BF131" i="5"/>
  <c r="BG131" i="5"/>
  <c r="BD131" i="5"/>
  <c r="AY122" i="5"/>
  <c r="BJ122" i="5"/>
  <c r="AZ122" i="5"/>
  <c r="BI122" i="5"/>
  <c r="BA122" i="5"/>
  <c r="BF122" i="5"/>
  <c r="AY110" i="5"/>
  <c r="BJ110" i="5"/>
  <c r="AZ110" i="5"/>
  <c r="BG110" i="5"/>
  <c r="BH110" i="5"/>
  <c r="BA110" i="5"/>
  <c r="BB110" i="5"/>
  <c r="BI110" i="5"/>
  <c r="BF110" i="5"/>
  <c r="BD110" i="5"/>
  <c r="BE110" i="5"/>
  <c r="BC110" i="5"/>
  <c r="BB107" i="5"/>
  <c r="BC107" i="5"/>
  <c r="BD107" i="5"/>
  <c r="BE107" i="5"/>
  <c r="BF107" i="5"/>
  <c r="AY107" i="5"/>
  <c r="AZ107" i="5"/>
  <c r="BI107" i="5"/>
  <c r="BA107" i="5"/>
  <c r="BG107" i="5"/>
  <c r="BH107" i="5"/>
  <c r="BE98" i="5"/>
  <c r="BF98" i="5"/>
  <c r="BJ98" i="5"/>
  <c r="BC98" i="5"/>
  <c r="BD98" i="5"/>
  <c r="BG98" i="5"/>
  <c r="AZ98" i="5"/>
  <c r="BA98" i="5"/>
  <c r="AY98" i="5"/>
  <c r="BI98" i="5"/>
  <c r="BH83" i="5"/>
  <c r="BD83" i="5"/>
  <c r="BE83" i="5"/>
  <c r="BF83" i="5"/>
  <c r="BG83" i="5"/>
  <c r="BI83" i="5"/>
  <c r="AY83" i="5"/>
  <c r="AZ83" i="5"/>
  <c r="BJ83" i="5"/>
  <c r="BE74" i="5"/>
  <c r="BF74" i="5"/>
  <c r="BG74" i="5"/>
  <c r="BH74" i="5"/>
  <c r="BI74" i="5"/>
  <c r="BJ74" i="5"/>
  <c r="AY74" i="5"/>
  <c r="BC74" i="5"/>
  <c r="BB74" i="5"/>
  <c r="BD74" i="5"/>
  <c r="BH59" i="5"/>
  <c r="AZ59" i="5"/>
  <c r="BA59" i="5"/>
  <c r="BB59" i="5"/>
  <c r="BJ59" i="5"/>
  <c r="BE59" i="5"/>
  <c r="BF59" i="5"/>
  <c r="BG59" i="5"/>
  <c r="AY59" i="5"/>
  <c r="BC59" i="5"/>
  <c r="BD59" i="5"/>
  <c r="BI59" i="5"/>
  <c r="AY44" i="5"/>
  <c r="BJ44" i="5"/>
  <c r="AZ44" i="5"/>
  <c r="BG44" i="5"/>
  <c r="BH44" i="5"/>
  <c r="BI44" i="5"/>
  <c r="BA44" i="5"/>
  <c r="BB44" i="5"/>
  <c r="BC44" i="5"/>
  <c r="BH35" i="5"/>
  <c r="BI35" i="5"/>
  <c r="BJ35" i="5"/>
  <c r="AY35" i="5"/>
  <c r="AZ35" i="5"/>
  <c r="BA35" i="5"/>
  <c r="BB35" i="5"/>
  <c r="BC35" i="5"/>
  <c r="BD35" i="5"/>
  <c r="BE35" i="5"/>
  <c r="BF35" i="5"/>
  <c r="BG35" i="5"/>
  <c r="BE26" i="5"/>
  <c r="BF26" i="5"/>
  <c r="BJ26" i="5"/>
  <c r="AY26" i="5"/>
  <c r="AZ26" i="5"/>
  <c r="BA26" i="5"/>
  <c r="BB26" i="5"/>
  <c r="BC26" i="5"/>
  <c r="BD26" i="5"/>
  <c r="BG26" i="5"/>
  <c r="BH26" i="5"/>
  <c r="BI26" i="5"/>
  <c r="BB344" i="5"/>
  <c r="BJ308" i="5"/>
  <c r="BB287" i="5"/>
  <c r="AZ281" i="5"/>
  <c r="AY266" i="5"/>
  <c r="BA242" i="5"/>
  <c r="BI233" i="5"/>
  <c r="AY194" i="5"/>
  <c r="BF44" i="5"/>
  <c r="BA344" i="5"/>
  <c r="BC341" i="5"/>
  <c r="BH335" i="5"/>
  <c r="AZ275" i="5"/>
  <c r="BH269" i="5"/>
  <c r="AZ344" i="5"/>
  <c r="BB341" i="5"/>
  <c r="BE338" i="5"/>
  <c r="BJ329" i="5"/>
  <c r="BJ311" i="5"/>
  <c r="BG296" i="5"/>
  <c r="BI290" i="5"/>
  <c r="AY275" i="5"/>
  <c r="AY242" i="5"/>
  <c r="BH233" i="5"/>
  <c r="BA341" i="5"/>
  <c r="BI336" i="5"/>
  <c r="BH332" i="5"/>
  <c r="BE329" i="5"/>
  <c r="BH326" i="5"/>
  <c r="BI323" i="5"/>
  <c r="BJ314" i="5"/>
  <c r="BH308" i="5"/>
  <c r="BA305" i="5"/>
  <c r="BJ303" i="5"/>
  <c r="AY302" i="5"/>
  <c r="BE300" i="5"/>
  <c r="BF294" i="5"/>
  <c r="BF288" i="5"/>
  <c r="BC267" i="5"/>
  <c r="BE263" i="5"/>
  <c r="BC261" i="5"/>
  <c r="BG233" i="5"/>
  <c r="BA230" i="5"/>
  <c r="BC225" i="5"/>
  <c r="BF222" i="5"/>
  <c r="BI210" i="5"/>
  <c r="BC152" i="5"/>
  <c r="BI125" i="5"/>
  <c r="BI9" i="5"/>
  <c r="AY9" i="5"/>
  <c r="BJ9" i="5"/>
  <c r="BB9" i="5"/>
  <c r="BC9" i="5"/>
  <c r="BD9" i="5"/>
  <c r="BH9" i="5"/>
  <c r="AZ9" i="5"/>
  <c r="BA9" i="5"/>
  <c r="BE9" i="5"/>
  <c r="BF9" i="5"/>
  <c r="BG9" i="5"/>
  <c r="AY8" i="5"/>
  <c r="BJ8" i="5"/>
  <c r="AZ8" i="5"/>
  <c r="BA8" i="5"/>
  <c r="BB8" i="5"/>
  <c r="BC8" i="5"/>
  <c r="BD8" i="5"/>
  <c r="BE8" i="5"/>
  <c r="BF8" i="5"/>
  <c r="BG8" i="5"/>
  <c r="BH8" i="5"/>
  <c r="BI8" i="5"/>
  <c r="AZ19" i="5"/>
  <c r="BA19" i="5"/>
  <c r="BB19" i="5"/>
  <c r="BC19" i="5"/>
  <c r="BD19" i="5"/>
  <c r="BJ19" i="5"/>
  <c r="BE19" i="5"/>
  <c r="BF19" i="5"/>
  <c r="BG19" i="5"/>
  <c r="BH19" i="5"/>
  <c r="AY19" i="5"/>
  <c r="BC344" i="5"/>
  <c r="BG344" i="5"/>
  <c r="BD344" i="5"/>
  <c r="BE344" i="5"/>
  <c r="BF344" i="5"/>
  <c r="BI338" i="5"/>
  <c r="AY338" i="5"/>
  <c r="BJ338" i="5"/>
  <c r="AZ338" i="5"/>
  <c r="BA338" i="5"/>
  <c r="AZ335" i="5"/>
  <c r="BA335" i="5"/>
  <c r="BD335" i="5"/>
  <c r="BB335" i="5"/>
  <c r="BC335" i="5"/>
  <c r="BC320" i="5"/>
  <c r="BD320" i="5"/>
  <c r="BE320" i="5"/>
  <c r="BF320" i="5"/>
  <c r="BG320" i="5"/>
  <c r="BC311" i="5"/>
  <c r="BD311" i="5"/>
  <c r="BG311" i="5"/>
  <c r="BE311" i="5"/>
  <c r="BF311" i="5"/>
  <c r="BB293" i="5"/>
  <c r="BC293" i="5"/>
  <c r="BD293" i="5"/>
  <c r="BH293" i="5"/>
  <c r="BI293" i="5"/>
  <c r="BJ293" i="5"/>
  <c r="BH287" i="5"/>
  <c r="BI287" i="5"/>
  <c r="BE287" i="5"/>
  <c r="BF287" i="5"/>
  <c r="BG287" i="5"/>
  <c r="BJ287" i="5"/>
  <c r="BE278" i="5"/>
  <c r="BF278" i="5"/>
  <c r="BG278" i="5"/>
  <c r="BJ278" i="5"/>
  <c r="AY278" i="5"/>
  <c r="AZ278" i="5"/>
  <c r="AY260" i="5"/>
  <c r="BJ260" i="5"/>
  <c r="AZ260" i="5"/>
  <c r="BH260" i="5"/>
  <c r="BI260" i="5"/>
  <c r="BB260" i="5"/>
  <c r="BC260" i="5"/>
  <c r="BD260" i="5"/>
  <c r="BE260" i="5"/>
  <c r="BF260" i="5"/>
  <c r="BG260" i="5"/>
  <c r="BH251" i="5"/>
  <c r="BI251" i="5"/>
  <c r="BB251" i="5"/>
  <c r="BC251" i="5"/>
  <c r="BD251" i="5"/>
  <c r="AZ251" i="5"/>
  <c r="AY251" i="5"/>
  <c r="BA251" i="5"/>
  <c r="AY236" i="5"/>
  <c r="BJ236" i="5"/>
  <c r="AZ236" i="5"/>
  <c r="BA236" i="5"/>
  <c r="BE236" i="5"/>
  <c r="BF236" i="5"/>
  <c r="BG236" i="5"/>
  <c r="BC236" i="5"/>
  <c r="BB236" i="5"/>
  <c r="BD236" i="5"/>
  <c r="BH227" i="5"/>
  <c r="BI227" i="5"/>
  <c r="BJ227" i="5"/>
  <c r="BE227" i="5"/>
  <c r="BF227" i="5"/>
  <c r="BG227" i="5"/>
  <c r="BH215" i="5"/>
  <c r="BI215" i="5"/>
  <c r="BE215" i="5"/>
  <c r="BF215" i="5"/>
  <c r="BG215" i="5"/>
  <c r="BA215" i="5"/>
  <c r="AZ215" i="5"/>
  <c r="AY215" i="5"/>
  <c r="BE206" i="5"/>
  <c r="BF206" i="5"/>
  <c r="BG206" i="5"/>
  <c r="BJ206" i="5"/>
  <c r="BB206" i="5"/>
  <c r="BC206" i="5"/>
  <c r="BD206" i="5"/>
  <c r="BH206" i="5"/>
  <c r="BI206" i="5"/>
  <c r="BC191" i="5"/>
  <c r="BB191" i="5"/>
  <c r="BD191" i="5"/>
  <c r="BE191" i="5"/>
  <c r="BI191" i="5"/>
  <c r="BJ191" i="5"/>
  <c r="AY191" i="5"/>
  <c r="BG191" i="5"/>
  <c r="AZ191" i="5"/>
  <c r="BA191" i="5"/>
  <c r="BF191" i="5"/>
  <c r="BH191" i="5"/>
  <c r="BF188" i="5"/>
  <c r="BB188" i="5"/>
  <c r="BC188" i="5"/>
  <c r="BD188" i="5"/>
  <c r="AZ188" i="5"/>
  <c r="BA188" i="5"/>
  <c r="AY188" i="5"/>
  <c r="BG173" i="5"/>
  <c r="AY173" i="5"/>
  <c r="AZ173" i="5"/>
  <c r="BA173" i="5"/>
  <c r="BB173" i="5"/>
  <c r="BC173" i="5"/>
  <c r="BD173" i="5"/>
  <c r="BI173" i="5"/>
  <c r="BJ173" i="5"/>
  <c r="BF164" i="5"/>
  <c r="BG164" i="5"/>
  <c r="BA164" i="5"/>
  <c r="BB164" i="5"/>
  <c r="BC164" i="5"/>
  <c r="BD164" i="5"/>
  <c r="BE164" i="5"/>
  <c r="BH164" i="5"/>
  <c r="BI164" i="5"/>
  <c r="AY164" i="5"/>
  <c r="AZ164" i="5"/>
  <c r="BJ164" i="5"/>
  <c r="AZ149" i="5"/>
  <c r="BC149" i="5"/>
  <c r="BD149" i="5"/>
  <c r="BI149" i="5"/>
  <c r="AY149" i="5"/>
  <c r="BA149" i="5"/>
  <c r="BB149" i="5"/>
  <c r="BE149" i="5"/>
  <c r="BF149" i="5"/>
  <c r="BG149" i="5"/>
  <c r="BC143" i="5"/>
  <c r="BJ143" i="5"/>
  <c r="AY143" i="5"/>
  <c r="BF143" i="5"/>
  <c r="BG143" i="5"/>
  <c r="AZ143" i="5"/>
  <c r="BA143" i="5"/>
  <c r="BB143" i="5"/>
  <c r="BD143" i="5"/>
  <c r="BE143" i="5"/>
  <c r="BI143" i="5"/>
  <c r="BH143" i="5"/>
  <c r="BJ137" i="5"/>
  <c r="AY137" i="5"/>
  <c r="BE137" i="5"/>
  <c r="BF137" i="5"/>
  <c r="AZ137" i="5"/>
  <c r="BA137" i="5"/>
  <c r="BB137" i="5"/>
  <c r="BC137" i="5"/>
  <c r="BH137" i="5"/>
  <c r="BI137" i="5"/>
  <c r="BD137" i="5"/>
  <c r="BG137" i="5"/>
  <c r="AZ134" i="5"/>
  <c r="BI134" i="5"/>
  <c r="BJ134" i="5"/>
  <c r="AY134" i="5"/>
  <c r="BD134" i="5"/>
  <c r="BG134" i="5"/>
  <c r="BH134" i="5"/>
  <c r="BC134" i="5"/>
  <c r="BE134" i="5"/>
  <c r="BF134" i="5"/>
  <c r="BA134" i="5"/>
  <c r="BB134" i="5"/>
  <c r="BB119" i="5"/>
  <c r="BC119" i="5"/>
  <c r="BF119" i="5"/>
  <c r="BG119" i="5"/>
  <c r="BH119" i="5"/>
  <c r="AY119" i="5"/>
  <c r="AZ119" i="5"/>
  <c r="BA119" i="5"/>
  <c r="BD119" i="5"/>
  <c r="BH113" i="5"/>
  <c r="AY113" i="5"/>
  <c r="AZ113" i="5"/>
  <c r="BA113" i="5"/>
  <c r="BB113" i="5"/>
  <c r="BG113" i="5"/>
  <c r="BC113" i="5"/>
  <c r="BD113" i="5"/>
  <c r="BE113" i="5"/>
  <c r="BF113" i="5"/>
  <c r="BI113" i="5"/>
  <c r="BJ113" i="5"/>
  <c r="BH101" i="5"/>
  <c r="BI101" i="5"/>
  <c r="BJ101" i="5"/>
  <c r="BB101" i="5"/>
  <c r="BC101" i="5"/>
  <c r="BD101" i="5"/>
  <c r="BE101" i="5"/>
  <c r="BF101" i="5"/>
  <c r="AY92" i="5"/>
  <c r="BJ92" i="5"/>
  <c r="AZ92" i="5"/>
  <c r="BC92" i="5"/>
  <c r="BD92" i="5"/>
  <c r="BH92" i="5"/>
  <c r="BE92" i="5"/>
  <c r="BF92" i="5"/>
  <c r="BG92" i="5"/>
  <c r="BA92" i="5"/>
  <c r="BB92" i="5"/>
  <c r="BE86" i="5"/>
  <c r="BF86" i="5"/>
  <c r="BG86" i="5"/>
  <c r="BB86" i="5"/>
  <c r="BC86" i="5"/>
  <c r="AY86" i="5"/>
  <c r="AZ86" i="5"/>
  <c r="BA86" i="5"/>
  <c r="BI86" i="5"/>
  <c r="BD86" i="5"/>
  <c r="BJ86" i="5"/>
  <c r="BH86" i="5"/>
  <c r="BB77" i="5"/>
  <c r="BC77" i="5"/>
  <c r="BI77" i="5"/>
  <c r="BJ77" i="5"/>
  <c r="BG77" i="5"/>
  <c r="BH77" i="5"/>
  <c r="BA77" i="5"/>
  <c r="BD77" i="5"/>
  <c r="BE77" i="5"/>
  <c r="AY77" i="5"/>
  <c r="AZ77" i="5"/>
  <c r="AY68" i="5"/>
  <c r="BJ68" i="5"/>
  <c r="AZ68" i="5"/>
  <c r="BA68" i="5"/>
  <c r="BH68" i="5"/>
  <c r="BD68" i="5"/>
  <c r="BE68" i="5"/>
  <c r="BF68" i="5"/>
  <c r="BG68" i="5"/>
  <c r="BI68" i="5"/>
  <c r="BE62" i="5"/>
  <c r="BF62" i="5"/>
  <c r="BC62" i="5"/>
  <c r="BD62" i="5"/>
  <c r="BG62" i="5"/>
  <c r="BJ62" i="5"/>
  <c r="BH62" i="5"/>
  <c r="BB62" i="5"/>
  <c r="BI62" i="5"/>
  <c r="BB53" i="5"/>
  <c r="BC53" i="5"/>
  <c r="BF53" i="5"/>
  <c r="BG53" i="5"/>
  <c r="BH53" i="5"/>
  <c r="BA53" i="5"/>
  <c r="AZ53" i="5"/>
  <c r="BD53" i="5"/>
  <c r="BE53" i="5"/>
  <c r="BI53" i="5"/>
  <c r="BJ53" i="5"/>
  <c r="AY53" i="5"/>
  <c r="BH47" i="5"/>
  <c r="AY47" i="5"/>
  <c r="AZ47" i="5"/>
  <c r="BB47" i="5"/>
  <c r="BC47" i="5"/>
  <c r="BD47" i="5"/>
  <c r="BE47" i="5"/>
  <c r="BF47" i="5"/>
  <c r="BA47" i="5"/>
  <c r="BG47" i="5"/>
  <c r="BI47" i="5"/>
  <c r="BJ47" i="5"/>
  <c r="BE38" i="5"/>
  <c r="BF38" i="5"/>
  <c r="AY38" i="5"/>
  <c r="AZ38" i="5"/>
  <c r="BA38" i="5"/>
  <c r="BB38" i="5"/>
  <c r="BC38" i="5"/>
  <c r="BD38" i="5"/>
  <c r="BI38" i="5"/>
  <c r="BG38" i="5"/>
  <c r="BH38" i="5"/>
  <c r="BB29" i="5"/>
  <c r="BC29" i="5"/>
  <c r="AZ29" i="5"/>
  <c r="BA29" i="5"/>
  <c r="BD29" i="5"/>
  <c r="AY29" i="5"/>
  <c r="BJ29" i="5"/>
  <c r="BH29" i="5"/>
  <c r="BI29" i="5"/>
  <c r="BE29" i="5"/>
  <c r="BF29" i="5"/>
  <c r="BG29" i="5"/>
  <c r="BD341" i="5"/>
  <c r="BG338" i="5"/>
  <c r="BJ332" i="5"/>
  <c r="AY206" i="5"/>
  <c r="BE200" i="5"/>
  <c r="BE188" i="5"/>
  <c r="BD122" i="5"/>
  <c r="AZ74" i="5"/>
  <c r="BA18" i="5"/>
  <c r="BB18" i="5"/>
  <c r="AY18" i="5"/>
  <c r="AZ18" i="5"/>
  <c r="BC18" i="5"/>
  <c r="BG18" i="5"/>
  <c r="BH18" i="5"/>
  <c r="BD18" i="5"/>
  <c r="BE18" i="5"/>
  <c r="BF18" i="5"/>
  <c r="BI18" i="5"/>
  <c r="BJ18" i="5"/>
  <c r="BI332" i="5"/>
  <c r="BA287" i="5"/>
  <c r="AY281" i="5"/>
  <c r="BJ149" i="5"/>
  <c r="BH98" i="5"/>
  <c r="BE44" i="5"/>
  <c r="BB17" i="5"/>
  <c r="BC17" i="5"/>
  <c r="AY17" i="5"/>
  <c r="AZ17" i="5"/>
  <c r="BA17" i="5"/>
  <c r="BD17" i="5"/>
  <c r="BE17" i="5"/>
  <c r="BJ17" i="5"/>
  <c r="BF17" i="5"/>
  <c r="BI17" i="5"/>
  <c r="BG17" i="5"/>
  <c r="BH17" i="5"/>
  <c r="BG335" i="5"/>
  <c r="AZ302" i="5"/>
  <c r="AZ287" i="5"/>
  <c r="BF173" i="5"/>
  <c r="BG152" i="5"/>
  <c r="BH149" i="5"/>
  <c r="BJ125" i="5"/>
  <c r="BB98" i="5"/>
  <c r="BD44" i="5"/>
  <c r="BB345" i="5"/>
  <c r="BC345" i="5"/>
  <c r="BF345" i="5"/>
  <c r="BD345" i="5"/>
  <c r="BE345" i="5"/>
  <c r="BE342" i="5"/>
  <c r="BF342" i="5"/>
  <c r="BG342" i="5"/>
  <c r="BH342" i="5"/>
  <c r="BB321" i="5"/>
  <c r="BC321" i="5"/>
  <c r="BF321" i="5"/>
  <c r="BD321" i="5"/>
  <c r="BE321" i="5"/>
  <c r="BA258" i="5"/>
  <c r="BB258" i="5"/>
  <c r="BF258" i="5"/>
  <c r="BG258" i="5"/>
  <c r="BH258" i="5"/>
  <c r="BI258" i="5"/>
  <c r="BJ258" i="5"/>
  <c r="BD255" i="5"/>
  <c r="BE255" i="5"/>
  <c r="BF255" i="5"/>
  <c r="AY255" i="5"/>
  <c r="AZ255" i="5"/>
  <c r="BG255" i="5"/>
  <c r="BJ255" i="5"/>
  <c r="BH255" i="5"/>
  <c r="BI255" i="5"/>
  <c r="BG252" i="5"/>
  <c r="BH252" i="5"/>
  <c r="BD252" i="5"/>
  <c r="BE252" i="5"/>
  <c r="BF252" i="5"/>
  <c r="BA252" i="5"/>
  <c r="BB252" i="5"/>
  <c r="BC252" i="5"/>
  <c r="BI252" i="5"/>
  <c r="BJ252" i="5"/>
  <c r="BI249" i="5"/>
  <c r="AY249" i="5"/>
  <c r="BJ249" i="5"/>
  <c r="AZ249" i="5"/>
  <c r="BA249" i="5"/>
  <c r="BB249" i="5"/>
  <c r="BF249" i="5"/>
  <c r="BC249" i="5"/>
  <c r="BD249" i="5"/>
  <c r="BE249" i="5"/>
  <c r="BG240" i="5"/>
  <c r="BH240" i="5"/>
  <c r="BA240" i="5"/>
  <c r="BB240" i="5"/>
  <c r="BC240" i="5"/>
  <c r="BI240" i="5"/>
  <c r="BJ240" i="5"/>
  <c r="BI237" i="5"/>
  <c r="AY237" i="5"/>
  <c r="BJ237" i="5"/>
  <c r="AZ237" i="5"/>
  <c r="BG237" i="5"/>
  <c r="BH237" i="5"/>
  <c r="BD237" i="5"/>
  <c r="BE237" i="5"/>
  <c r="BF237" i="5"/>
  <c r="BA234" i="5"/>
  <c r="BB234" i="5"/>
  <c r="BC234" i="5"/>
  <c r="AY234" i="5"/>
  <c r="AZ234" i="5"/>
  <c r="BD234" i="5"/>
  <c r="BH234" i="5"/>
  <c r="BE234" i="5"/>
  <c r="BF234" i="5"/>
  <c r="BG234" i="5"/>
  <c r="BD231" i="5"/>
  <c r="BE231" i="5"/>
  <c r="BF231" i="5"/>
  <c r="BG231" i="5"/>
  <c r="BH231" i="5"/>
  <c r="AY231" i="5"/>
  <c r="BB231" i="5"/>
  <c r="AZ231" i="5"/>
  <c r="BA231" i="5"/>
  <c r="BC231" i="5"/>
  <c r="BG228" i="5"/>
  <c r="BH228" i="5"/>
  <c r="AY228" i="5"/>
  <c r="AZ228" i="5"/>
  <c r="BC228" i="5"/>
  <c r="BB228" i="5"/>
  <c r="BA228" i="5"/>
  <c r="BB192" i="5"/>
  <c r="BC192" i="5"/>
  <c r="BD192" i="5"/>
  <c r="BE192" i="5"/>
  <c r="BI192" i="5"/>
  <c r="BJ192" i="5"/>
  <c r="BE189" i="5"/>
  <c r="BB189" i="5"/>
  <c r="BC189" i="5"/>
  <c r="BD189" i="5"/>
  <c r="AY189" i="5"/>
  <c r="AZ189" i="5"/>
  <c r="BA189" i="5"/>
  <c r="BF189" i="5"/>
  <c r="BG189" i="5"/>
  <c r="BJ189" i="5"/>
  <c r="BH189" i="5"/>
  <c r="BI189" i="5"/>
  <c r="BH186" i="5"/>
  <c r="BA186" i="5"/>
  <c r="BB186" i="5"/>
  <c r="BC186" i="5"/>
  <c r="BD186" i="5"/>
  <c r="BE186" i="5"/>
  <c r="BF186" i="5"/>
  <c r="AY186" i="5"/>
  <c r="AZ186" i="5"/>
  <c r="AY183" i="5"/>
  <c r="BJ183" i="5"/>
  <c r="BH183" i="5"/>
  <c r="AZ183" i="5"/>
  <c r="BD183" i="5"/>
  <c r="BE183" i="5"/>
  <c r="BF183" i="5"/>
  <c r="BG183" i="5"/>
  <c r="BI183" i="5"/>
  <c r="BB180" i="5"/>
  <c r="BH180" i="5"/>
  <c r="BG180" i="5"/>
  <c r="BI180" i="5"/>
  <c r="BD180" i="5"/>
  <c r="BE180" i="5"/>
  <c r="BF180" i="5"/>
  <c r="BA180" i="5"/>
  <c r="BC180" i="5"/>
  <c r="AY180" i="5"/>
  <c r="AZ180" i="5"/>
  <c r="BE177" i="5"/>
  <c r="BH177" i="5"/>
  <c r="BC177" i="5"/>
  <c r="BD177" i="5"/>
  <c r="BF177" i="5"/>
  <c r="BG177" i="5"/>
  <c r="BI177" i="5"/>
  <c r="BJ177" i="5"/>
  <c r="BH174" i="5"/>
  <c r="BG174" i="5"/>
  <c r="AZ174" i="5"/>
  <c r="BA174" i="5"/>
  <c r="BB174" i="5"/>
  <c r="BF174" i="5"/>
  <c r="BI174" i="5"/>
  <c r="BE174" i="5"/>
  <c r="AY174" i="5"/>
  <c r="BC174" i="5"/>
  <c r="BD174" i="5"/>
  <c r="AY171" i="5"/>
  <c r="BJ171" i="5"/>
  <c r="BG171" i="5"/>
  <c r="BI171" i="5"/>
  <c r="BF171" i="5"/>
  <c r="BH171" i="5"/>
  <c r="BB168" i="5"/>
  <c r="BG168" i="5"/>
  <c r="BF168" i="5"/>
  <c r="BH168" i="5"/>
  <c r="BI168" i="5"/>
  <c r="BJ168" i="5"/>
  <c r="AY168" i="5"/>
  <c r="BE168" i="5"/>
  <c r="AZ168" i="5"/>
  <c r="BD168" i="5"/>
  <c r="BA168" i="5"/>
  <c r="BC168" i="5"/>
  <c r="BE165" i="5"/>
  <c r="BG165" i="5"/>
  <c r="BB165" i="5"/>
  <c r="BC165" i="5"/>
  <c r="BD165" i="5"/>
  <c r="BI165" i="5"/>
  <c r="BJ165" i="5"/>
  <c r="BH162" i="5"/>
  <c r="BF162" i="5"/>
  <c r="AY162" i="5"/>
  <c r="AZ162" i="5"/>
  <c r="BA162" i="5"/>
  <c r="BI162" i="5"/>
  <c r="BJ162" i="5"/>
  <c r="BB162" i="5"/>
  <c r="BC162" i="5"/>
  <c r="BG162" i="5"/>
  <c r="BD162" i="5"/>
  <c r="BE162" i="5"/>
  <c r="AY159" i="5"/>
  <c r="BJ159" i="5"/>
  <c r="BF159" i="5"/>
  <c r="BI159" i="5"/>
  <c r="AZ159" i="5"/>
  <c r="BA159" i="5"/>
  <c r="BB156" i="5"/>
  <c r="BE156" i="5"/>
  <c r="BF156" i="5"/>
  <c r="BJ156" i="5"/>
  <c r="AY156" i="5"/>
  <c r="AZ156" i="5"/>
  <c r="BG156" i="5"/>
  <c r="BH156" i="5"/>
  <c r="BD156" i="5"/>
  <c r="BC156" i="5"/>
  <c r="BA156" i="5"/>
  <c r="BE153" i="5"/>
  <c r="BD153" i="5"/>
  <c r="BF153" i="5"/>
  <c r="BJ153" i="5"/>
  <c r="BA153" i="5"/>
  <c r="BB153" i="5"/>
  <c r="BC153" i="5"/>
  <c r="AY153" i="5"/>
  <c r="AZ153" i="5"/>
  <c r="BG153" i="5"/>
  <c r="BH153" i="5"/>
  <c r="BI153" i="5"/>
  <c r="BH150" i="5"/>
  <c r="AZ150" i="5"/>
  <c r="BD150" i="5"/>
  <c r="BE150" i="5"/>
  <c r="BJ150" i="5"/>
  <c r="BF150" i="5"/>
  <c r="BG150" i="5"/>
  <c r="BI150" i="5"/>
  <c r="AY147" i="5"/>
  <c r="BJ147" i="5"/>
  <c r="AZ147" i="5"/>
  <c r="BA147" i="5"/>
  <c r="BB147" i="5"/>
  <c r="BG147" i="5"/>
  <c r="BF147" i="5"/>
  <c r="BH147" i="5"/>
  <c r="BC147" i="5"/>
  <c r="BD147" i="5"/>
  <c r="BE147" i="5"/>
  <c r="BB144" i="5"/>
  <c r="BJ144" i="5"/>
  <c r="AY144" i="5"/>
  <c r="BH144" i="5"/>
  <c r="BA144" i="5"/>
  <c r="BE144" i="5"/>
  <c r="BF144" i="5"/>
  <c r="BG144" i="5"/>
  <c r="BE141" i="5"/>
  <c r="BJ141" i="5"/>
  <c r="AY141" i="5"/>
  <c r="BA141" i="5"/>
  <c r="BB141" i="5"/>
  <c r="BH141" i="5"/>
  <c r="BC141" i="5"/>
  <c r="BD141" i="5"/>
  <c r="BF141" i="5"/>
  <c r="AZ141" i="5"/>
  <c r="BH138" i="5"/>
  <c r="BJ138" i="5"/>
  <c r="AY138" i="5"/>
  <c r="BG138" i="5"/>
  <c r="BA138" i="5"/>
  <c r="AZ138" i="5"/>
  <c r="BB138" i="5"/>
  <c r="BC138" i="5"/>
  <c r="BI138" i="5"/>
  <c r="AY135" i="5"/>
  <c r="BJ135" i="5"/>
  <c r="BI135" i="5"/>
  <c r="AZ135" i="5"/>
  <c r="BA135" i="5"/>
  <c r="BB135" i="5"/>
  <c r="BG135" i="5"/>
  <c r="BD135" i="5"/>
  <c r="BE135" i="5"/>
  <c r="BC135" i="5"/>
  <c r="BA132" i="5"/>
  <c r="BB132" i="5"/>
  <c r="BI132" i="5"/>
  <c r="BJ132" i="5"/>
  <c r="BC132" i="5"/>
  <c r="BD132" i="5"/>
  <c r="BH132" i="5"/>
  <c r="AY132" i="5"/>
  <c r="AZ132" i="5"/>
  <c r="BD129" i="5"/>
  <c r="BE129" i="5"/>
  <c r="BF129" i="5"/>
  <c r="BG129" i="5"/>
  <c r="BH129" i="5"/>
  <c r="BA129" i="5"/>
  <c r="BB129" i="5"/>
  <c r="AY129" i="5"/>
  <c r="AZ129" i="5"/>
  <c r="BC129" i="5"/>
  <c r="BI129" i="5"/>
  <c r="BG126" i="5"/>
  <c r="BH126" i="5"/>
  <c r="BA126" i="5"/>
  <c r="BB126" i="5"/>
  <c r="BC126" i="5"/>
  <c r="BD126" i="5"/>
  <c r="BE126" i="5"/>
  <c r="BJ126" i="5"/>
  <c r="BF126" i="5"/>
  <c r="BI126" i="5"/>
  <c r="BI123" i="5"/>
  <c r="AY123" i="5"/>
  <c r="BJ123" i="5"/>
  <c r="AZ123" i="5"/>
  <c r="BD123" i="5"/>
  <c r="BE123" i="5"/>
  <c r="BA123" i="5"/>
  <c r="BB123" i="5"/>
  <c r="BC123" i="5"/>
  <c r="BF123" i="5"/>
  <c r="BG123" i="5"/>
  <c r="BH123" i="5"/>
  <c r="BA120" i="5"/>
  <c r="BB120" i="5"/>
  <c r="BG120" i="5"/>
  <c r="BH120" i="5"/>
  <c r="BD120" i="5"/>
  <c r="BE120" i="5"/>
  <c r="AY120" i="5"/>
  <c r="AZ120" i="5"/>
  <c r="BI120" i="5"/>
  <c r="BJ120" i="5"/>
  <c r="BC120" i="5"/>
  <c r="BF120" i="5"/>
  <c r="BD117" i="5"/>
  <c r="BE117" i="5"/>
  <c r="BB117" i="5"/>
  <c r="BC117" i="5"/>
  <c r="BF117" i="5"/>
  <c r="BG117" i="5"/>
  <c r="BH117" i="5"/>
  <c r="AY117" i="5"/>
  <c r="AZ117" i="5"/>
  <c r="BA117" i="5"/>
  <c r="BI117" i="5"/>
  <c r="BJ117" i="5"/>
  <c r="BG114" i="5"/>
  <c r="BH114" i="5"/>
  <c r="AY114" i="5"/>
  <c r="AZ114" i="5"/>
  <c r="BA114" i="5"/>
  <c r="BE114" i="5"/>
  <c r="BF114" i="5"/>
  <c r="BD114" i="5"/>
  <c r="BC114" i="5"/>
  <c r="BB114" i="5"/>
  <c r="BI111" i="5"/>
  <c r="AY111" i="5"/>
  <c r="BJ111" i="5"/>
  <c r="BH111" i="5"/>
  <c r="BE111" i="5"/>
  <c r="BF111" i="5"/>
  <c r="BB111" i="5"/>
  <c r="BC111" i="5"/>
  <c r="BD111" i="5"/>
  <c r="AZ111" i="5"/>
  <c r="BA111" i="5"/>
  <c r="BA108" i="5"/>
  <c r="BB108" i="5"/>
  <c r="BE108" i="5"/>
  <c r="BF108" i="5"/>
  <c r="BG108" i="5"/>
  <c r="BH108" i="5"/>
  <c r="AZ108" i="5"/>
  <c r="BC108" i="5"/>
  <c r="BD108" i="5"/>
  <c r="BD105" i="5"/>
  <c r="BE105" i="5"/>
  <c r="AZ105" i="5"/>
  <c r="BA105" i="5"/>
  <c r="BB105" i="5"/>
  <c r="BH105" i="5"/>
  <c r="BC105" i="5"/>
  <c r="BF105" i="5"/>
  <c r="BG105" i="5"/>
  <c r="BI105" i="5"/>
  <c r="BJ105" i="5"/>
  <c r="BG102" i="5"/>
  <c r="BH102" i="5"/>
  <c r="BJ102" i="5"/>
  <c r="AY102" i="5"/>
  <c r="BF102" i="5"/>
  <c r="AZ102" i="5"/>
  <c r="BI102" i="5"/>
  <c r="BC102" i="5"/>
  <c r="BD102" i="5"/>
  <c r="BE102" i="5"/>
  <c r="BI99" i="5"/>
  <c r="AY99" i="5"/>
  <c r="BJ99" i="5"/>
  <c r="BF99" i="5"/>
  <c r="BG99" i="5"/>
  <c r="BH99" i="5"/>
  <c r="AZ99" i="5"/>
  <c r="BC99" i="5"/>
  <c r="BD99" i="5"/>
  <c r="BE99" i="5"/>
  <c r="BA99" i="5"/>
  <c r="BB99" i="5"/>
  <c r="BG96" i="5"/>
  <c r="BH96" i="5"/>
  <c r="BI96" i="5"/>
  <c r="AY96" i="5"/>
  <c r="BC96" i="5"/>
  <c r="BD96" i="5"/>
  <c r="BA96" i="5"/>
  <c r="BB96" i="5"/>
  <c r="AZ96" i="5"/>
  <c r="BI93" i="5"/>
  <c r="AY93" i="5"/>
  <c r="BJ93" i="5"/>
  <c r="BD93" i="5"/>
  <c r="BE93" i="5"/>
  <c r="AZ93" i="5"/>
  <c r="BA93" i="5"/>
  <c r="BB93" i="5"/>
  <c r="BH93" i="5"/>
  <c r="BA90" i="5"/>
  <c r="BB90" i="5"/>
  <c r="BC90" i="5"/>
  <c r="AY90" i="5"/>
  <c r="BE90" i="5"/>
  <c r="BF90" i="5"/>
  <c r="BG90" i="5"/>
  <c r="BJ90" i="5"/>
  <c r="AZ90" i="5"/>
  <c r="BD90" i="5"/>
  <c r="BH90" i="5"/>
  <c r="BI90" i="5"/>
  <c r="BD87" i="5"/>
  <c r="BE87" i="5"/>
  <c r="BF87" i="5"/>
  <c r="BG87" i="5"/>
  <c r="BH87" i="5"/>
  <c r="BB87" i="5"/>
  <c r="BC87" i="5"/>
  <c r="AY87" i="5"/>
  <c r="AZ87" i="5"/>
  <c r="BA87" i="5"/>
  <c r="BI87" i="5"/>
  <c r="BJ87" i="5"/>
  <c r="BI81" i="5"/>
  <c r="AY81" i="5"/>
  <c r="BJ81" i="5"/>
  <c r="BB81" i="5"/>
  <c r="BC81" i="5"/>
  <c r="BD81" i="5"/>
  <c r="AZ81" i="5"/>
  <c r="BG81" i="5"/>
  <c r="BF81" i="5"/>
  <c r="BH81" i="5"/>
  <c r="BA81" i="5"/>
  <c r="BE81" i="5"/>
  <c r="BA78" i="5"/>
  <c r="BB78" i="5"/>
  <c r="BJ78" i="5"/>
  <c r="AY78" i="5"/>
  <c r="BI78" i="5"/>
  <c r="BC78" i="5"/>
  <c r="BD78" i="5"/>
  <c r="BE78" i="5"/>
  <c r="BF78" i="5"/>
  <c r="BG78" i="5"/>
  <c r="BD75" i="5"/>
  <c r="BE75" i="5"/>
  <c r="BH75" i="5"/>
  <c r="BI75" i="5"/>
  <c r="BC75" i="5"/>
  <c r="BF75" i="5"/>
  <c r="BG75" i="5"/>
  <c r="BJ75" i="5"/>
  <c r="AZ75" i="5"/>
  <c r="BA75" i="5"/>
  <c r="BB75" i="5"/>
  <c r="AY75" i="5"/>
  <c r="BG72" i="5"/>
  <c r="BH72" i="5"/>
  <c r="BC72" i="5"/>
  <c r="BD72" i="5"/>
  <c r="BE72" i="5"/>
  <c r="AY72" i="5"/>
  <c r="AZ72" i="5"/>
  <c r="BA72" i="5"/>
  <c r="BB72" i="5"/>
  <c r="BF72" i="5"/>
  <c r="BI69" i="5"/>
  <c r="AY69" i="5"/>
  <c r="BJ69" i="5"/>
  <c r="AZ69" i="5"/>
  <c r="BA69" i="5"/>
  <c r="BB69" i="5"/>
  <c r="BG69" i="5"/>
  <c r="BC69" i="5"/>
  <c r="BD69" i="5"/>
  <c r="BE69" i="5"/>
  <c r="BF69" i="5"/>
  <c r="BH69" i="5"/>
  <c r="BA66" i="5"/>
  <c r="BB66" i="5"/>
  <c r="BI66" i="5"/>
  <c r="BJ66" i="5"/>
  <c r="AY66" i="5"/>
  <c r="BF66" i="5"/>
  <c r="BG66" i="5"/>
  <c r="BH66" i="5"/>
  <c r="BC66" i="5"/>
  <c r="BD66" i="5"/>
  <c r="AZ66" i="5"/>
  <c r="BD63" i="5"/>
  <c r="BE63" i="5"/>
  <c r="BF63" i="5"/>
  <c r="BG63" i="5"/>
  <c r="BH63" i="5"/>
  <c r="AY63" i="5"/>
  <c r="AZ63" i="5"/>
  <c r="BA63" i="5"/>
  <c r="BB63" i="5"/>
  <c r="BJ63" i="5"/>
  <c r="BC63" i="5"/>
  <c r="BI63" i="5"/>
  <c r="BG60" i="5"/>
  <c r="BH60" i="5"/>
  <c r="BA60" i="5"/>
  <c r="BB60" i="5"/>
  <c r="BC60" i="5"/>
  <c r="AY60" i="5"/>
  <c r="BE60" i="5"/>
  <c r="AZ60" i="5"/>
  <c r="BF60" i="5"/>
  <c r="BD60" i="5"/>
  <c r="BI57" i="5"/>
  <c r="AY57" i="5"/>
  <c r="BJ57" i="5"/>
  <c r="AZ57" i="5"/>
  <c r="BA57" i="5"/>
  <c r="BB57" i="5"/>
  <c r="BG57" i="5"/>
  <c r="BH57" i="5"/>
  <c r="BF57" i="5"/>
  <c r="BA54" i="5"/>
  <c r="BB54" i="5"/>
  <c r="BG54" i="5"/>
  <c r="BH54" i="5"/>
  <c r="AY54" i="5"/>
  <c r="AZ54" i="5"/>
  <c r="BC54" i="5"/>
  <c r="BD54" i="5"/>
  <c r="BE54" i="5"/>
  <c r="BF54" i="5"/>
  <c r="BI54" i="5"/>
  <c r="BJ54" i="5"/>
  <c r="BD51" i="5"/>
  <c r="BE51" i="5"/>
  <c r="BB51" i="5"/>
  <c r="BC51" i="5"/>
  <c r="BF51" i="5"/>
  <c r="AY51" i="5"/>
  <c r="AZ51" i="5"/>
  <c r="BJ51" i="5"/>
  <c r="BA51" i="5"/>
  <c r="BG51" i="5"/>
  <c r="BG48" i="5"/>
  <c r="BH48" i="5"/>
  <c r="AY48" i="5"/>
  <c r="AZ48" i="5"/>
  <c r="BA48" i="5"/>
  <c r="BB48" i="5"/>
  <c r="BC48" i="5"/>
  <c r="BI48" i="5"/>
  <c r="BJ48" i="5"/>
  <c r="BE48" i="5"/>
  <c r="BF48" i="5"/>
  <c r="BD48" i="5"/>
  <c r="BI45" i="5"/>
  <c r="AY45" i="5"/>
  <c r="BJ45" i="5"/>
  <c r="BH45" i="5"/>
  <c r="BB45" i="5"/>
  <c r="BC45" i="5"/>
  <c r="BD45" i="5"/>
  <c r="BE45" i="5"/>
  <c r="BF45" i="5"/>
  <c r="AZ45" i="5"/>
  <c r="BA42" i="5"/>
  <c r="BB42" i="5"/>
  <c r="BE42" i="5"/>
  <c r="BF42" i="5"/>
  <c r="BG42" i="5"/>
  <c r="AZ42" i="5"/>
  <c r="BC42" i="5"/>
  <c r="BI42" i="5"/>
  <c r="AY42" i="5"/>
  <c r="BD42" i="5"/>
  <c r="BH42" i="5"/>
  <c r="BJ42" i="5"/>
  <c r="BD39" i="5"/>
  <c r="BE39" i="5"/>
  <c r="AZ39" i="5"/>
  <c r="BA39" i="5"/>
  <c r="BB39" i="5"/>
  <c r="BC39" i="5"/>
  <c r="BF39" i="5"/>
  <c r="BG39" i="5"/>
  <c r="BJ39" i="5"/>
  <c r="BG36" i="5"/>
  <c r="BH36" i="5"/>
  <c r="BJ36" i="5"/>
  <c r="AY36" i="5"/>
  <c r="BC36" i="5"/>
  <c r="BD36" i="5"/>
  <c r="BE36" i="5"/>
  <c r="AZ36" i="5"/>
  <c r="BA36" i="5"/>
  <c r="BB36" i="5"/>
  <c r="BF36" i="5"/>
  <c r="BI36" i="5"/>
  <c r="BI33" i="5"/>
  <c r="AY33" i="5"/>
  <c r="BJ33" i="5"/>
  <c r="BF33" i="5"/>
  <c r="BG33" i="5"/>
  <c r="BH33" i="5"/>
  <c r="BC33" i="5"/>
  <c r="BD33" i="5"/>
  <c r="BE33" i="5"/>
  <c r="BB33" i="5"/>
  <c r="AZ33" i="5"/>
  <c r="BA33" i="5"/>
  <c r="BA30" i="5"/>
  <c r="BB30" i="5"/>
  <c r="BC30" i="5"/>
  <c r="BD30" i="5"/>
  <c r="BE30" i="5"/>
  <c r="BF30" i="5"/>
  <c r="BG30" i="5"/>
  <c r="BH30" i="5"/>
  <c r="AY30" i="5"/>
  <c r="AZ30" i="5"/>
  <c r="BI30" i="5"/>
  <c r="BJ30" i="5"/>
  <c r="BD27" i="5"/>
  <c r="BE27" i="5"/>
  <c r="AY27" i="5"/>
  <c r="AZ27" i="5"/>
  <c r="BF27" i="5"/>
  <c r="BG27" i="5"/>
  <c r="BH27" i="5"/>
  <c r="BA27" i="5"/>
  <c r="BB27" i="5"/>
  <c r="BJ27" i="5"/>
  <c r="BG24" i="5"/>
  <c r="BH24" i="5"/>
  <c r="BI24" i="5"/>
  <c r="BJ24" i="5"/>
  <c r="BD24" i="5"/>
  <c r="BE24" i="5"/>
  <c r="BF24" i="5"/>
  <c r="BA24" i="5"/>
  <c r="BB24" i="5"/>
  <c r="BC24" i="5"/>
  <c r="AY24" i="5"/>
  <c r="AZ24" i="5"/>
  <c r="BI21" i="5"/>
  <c r="AY21" i="5"/>
  <c r="BJ21" i="5"/>
  <c r="BD21" i="5"/>
  <c r="BE21" i="5"/>
  <c r="BF21" i="5"/>
  <c r="BG21" i="5"/>
  <c r="BH21" i="5"/>
  <c r="BG345" i="5"/>
  <c r="BD342" i="5"/>
  <c r="AZ341" i="5"/>
  <c r="BC338" i="5"/>
  <c r="BE335" i="5"/>
  <c r="BB332" i="5"/>
  <c r="BG326" i="5"/>
  <c r="BJ320" i="5"/>
  <c r="BJ317" i="5"/>
  <c r="BH311" i="5"/>
  <c r="BB308" i="5"/>
  <c r="BH290" i="5"/>
  <c r="BG272" i="5"/>
  <c r="BE258" i="5"/>
  <c r="BH249" i="5"/>
  <c r="BF233" i="5"/>
  <c r="BC227" i="5"/>
  <c r="BJ186" i="5"/>
  <c r="BC183" i="5"/>
  <c r="BE179" i="5"/>
  <c r="AY177" i="5"/>
  <c r="BH159" i="5"/>
  <c r="BD155" i="5"/>
  <c r="BC144" i="5"/>
  <c r="BE138" i="5"/>
  <c r="BF132" i="5"/>
  <c r="BI119" i="5"/>
  <c r="BA102" i="5"/>
  <c r="BF96" i="5"/>
  <c r="BI72" i="5"/>
  <c r="AZ62" i="5"/>
  <c r="BC21" i="5"/>
  <c r="AY20" i="5"/>
  <c r="BJ20" i="5"/>
  <c r="AZ20" i="5"/>
  <c r="BC20" i="5"/>
  <c r="BD20" i="5"/>
  <c r="BE20" i="5"/>
  <c r="BA20" i="5"/>
  <c r="BB20" i="5"/>
  <c r="BF20" i="5"/>
  <c r="BG20" i="5"/>
  <c r="BH20" i="5"/>
  <c r="BF329" i="5"/>
  <c r="BI329" i="5"/>
  <c r="BG329" i="5"/>
  <c r="BH329" i="5"/>
  <c r="AZ323" i="5"/>
  <c r="BA323" i="5"/>
  <c r="BD323" i="5"/>
  <c r="BB323" i="5"/>
  <c r="BC323" i="5"/>
  <c r="BF314" i="5"/>
  <c r="BC314" i="5"/>
  <c r="BD314" i="5"/>
  <c r="BE314" i="5"/>
  <c r="BG314" i="5"/>
  <c r="BH314" i="5"/>
  <c r="BC305" i="5"/>
  <c r="BB305" i="5"/>
  <c r="BD305" i="5"/>
  <c r="BE305" i="5"/>
  <c r="BF305" i="5"/>
  <c r="BG305" i="5"/>
  <c r="AY296" i="5"/>
  <c r="BJ296" i="5"/>
  <c r="AZ296" i="5"/>
  <c r="BA296" i="5"/>
  <c r="BB296" i="5"/>
  <c r="BC296" i="5"/>
  <c r="BF296" i="5"/>
  <c r="BD296" i="5"/>
  <c r="BE296" i="5"/>
  <c r="AY284" i="5"/>
  <c r="BJ284" i="5"/>
  <c r="AZ284" i="5"/>
  <c r="BA284" i="5"/>
  <c r="BC284" i="5"/>
  <c r="BB284" i="5"/>
  <c r="BH275" i="5"/>
  <c r="BI275" i="5"/>
  <c r="BB275" i="5"/>
  <c r="BF275" i="5"/>
  <c r="BC275" i="5"/>
  <c r="BD275" i="5"/>
  <c r="BE275" i="5"/>
  <c r="BB269" i="5"/>
  <c r="BC269" i="5"/>
  <c r="BD269" i="5"/>
  <c r="AY269" i="5"/>
  <c r="AZ269" i="5"/>
  <c r="BA269" i="5"/>
  <c r="BE269" i="5"/>
  <c r="BF269" i="5"/>
  <c r="BH263" i="5"/>
  <c r="BI263" i="5"/>
  <c r="AY263" i="5"/>
  <c r="AZ263" i="5"/>
  <c r="BA263" i="5"/>
  <c r="BB263" i="5"/>
  <c r="BC263" i="5"/>
  <c r="BD263" i="5"/>
  <c r="BE254" i="5"/>
  <c r="BF254" i="5"/>
  <c r="BG254" i="5"/>
  <c r="BJ254" i="5"/>
  <c r="AY254" i="5"/>
  <c r="AZ254" i="5"/>
  <c r="BC254" i="5"/>
  <c r="BD254" i="5"/>
  <c r="BA254" i="5"/>
  <c r="BB254" i="5"/>
  <c r="BH239" i="5"/>
  <c r="BI239" i="5"/>
  <c r="AY239" i="5"/>
  <c r="AZ239" i="5"/>
  <c r="BA239" i="5"/>
  <c r="BB239" i="5"/>
  <c r="BF239" i="5"/>
  <c r="BC239" i="5"/>
  <c r="BG239" i="5"/>
  <c r="BD239" i="5"/>
  <c r="BE239" i="5"/>
  <c r="BE230" i="5"/>
  <c r="BF230" i="5"/>
  <c r="BG230" i="5"/>
  <c r="BB230" i="5"/>
  <c r="BC230" i="5"/>
  <c r="BD230" i="5"/>
  <c r="BJ230" i="5"/>
  <c r="AY224" i="5"/>
  <c r="BJ224" i="5"/>
  <c r="AZ224" i="5"/>
  <c r="BA224" i="5"/>
  <c r="BB224" i="5"/>
  <c r="BC224" i="5"/>
  <c r="BD224" i="5"/>
  <c r="BE224" i="5"/>
  <c r="BI224" i="5"/>
  <c r="BF224" i="5"/>
  <c r="BG224" i="5"/>
  <c r="BH224" i="5"/>
  <c r="BB221" i="5"/>
  <c r="BC221" i="5"/>
  <c r="BD221" i="5"/>
  <c r="BH221" i="5"/>
  <c r="BI221" i="5"/>
  <c r="AY221" i="5"/>
  <c r="AZ221" i="5"/>
  <c r="BA221" i="5"/>
  <c r="BE221" i="5"/>
  <c r="BF221" i="5"/>
  <c r="BG221" i="5"/>
  <c r="AY212" i="5"/>
  <c r="BJ212" i="5"/>
  <c r="AZ212" i="5"/>
  <c r="BA212" i="5"/>
  <c r="BH212" i="5"/>
  <c r="BI212" i="5"/>
  <c r="BH203" i="5"/>
  <c r="BI203" i="5"/>
  <c r="BB203" i="5"/>
  <c r="BC203" i="5"/>
  <c r="BD203" i="5"/>
  <c r="AY203" i="5"/>
  <c r="BF203" i="5"/>
  <c r="BG203" i="5"/>
  <c r="AZ203" i="5"/>
  <c r="BA203" i="5"/>
  <c r="BE203" i="5"/>
  <c r="AZ182" i="5"/>
  <c r="BH182" i="5"/>
  <c r="BI182" i="5"/>
  <c r="BJ182" i="5"/>
  <c r="AY182" i="5"/>
  <c r="BA182" i="5"/>
  <c r="BB182" i="5"/>
  <c r="BD182" i="5"/>
  <c r="BC182" i="5"/>
  <c r="BE182" i="5"/>
  <c r="BF176" i="5"/>
  <c r="BH176" i="5"/>
  <c r="BB176" i="5"/>
  <c r="BC176" i="5"/>
  <c r="BD176" i="5"/>
  <c r="AY176" i="5"/>
  <c r="AZ176" i="5"/>
  <c r="BA176" i="5"/>
  <c r="BG176" i="5"/>
  <c r="BE176" i="5"/>
  <c r="BC167" i="5"/>
  <c r="BG167" i="5"/>
  <c r="BE167" i="5"/>
  <c r="BF167" i="5"/>
  <c r="BH167" i="5"/>
  <c r="BA167" i="5"/>
  <c r="BB167" i="5"/>
  <c r="BD167" i="5"/>
  <c r="BF152" i="5"/>
  <c r="BD152" i="5"/>
  <c r="BE152" i="5"/>
  <c r="BJ152" i="5"/>
  <c r="AY152" i="5"/>
  <c r="AZ152" i="5"/>
  <c r="BI152" i="5"/>
  <c r="BF140" i="5"/>
  <c r="BJ140" i="5"/>
  <c r="AY140" i="5"/>
  <c r="AZ140" i="5"/>
  <c r="BE140" i="5"/>
  <c r="BI140" i="5"/>
  <c r="BA140" i="5"/>
  <c r="BG140" i="5"/>
  <c r="BB140" i="5"/>
  <c r="BC140" i="5"/>
  <c r="BD140" i="5"/>
  <c r="BH140" i="5"/>
  <c r="BE128" i="5"/>
  <c r="BF128" i="5"/>
  <c r="BC128" i="5"/>
  <c r="BD128" i="5"/>
  <c r="BG128" i="5"/>
  <c r="BH128" i="5"/>
  <c r="BJ128" i="5"/>
  <c r="BA128" i="5"/>
  <c r="AY128" i="5"/>
  <c r="AZ128" i="5"/>
  <c r="BH125" i="5"/>
  <c r="AZ125" i="5"/>
  <c r="BA125" i="5"/>
  <c r="BB125" i="5"/>
  <c r="BF125" i="5"/>
  <c r="AY125" i="5"/>
  <c r="BC125" i="5"/>
  <c r="BD125" i="5"/>
  <c r="BE116" i="5"/>
  <c r="BF116" i="5"/>
  <c r="BA116" i="5"/>
  <c r="BB116" i="5"/>
  <c r="BC116" i="5"/>
  <c r="AY116" i="5"/>
  <c r="AZ116" i="5"/>
  <c r="BD116" i="5"/>
  <c r="BG116" i="5"/>
  <c r="BH116" i="5"/>
  <c r="BI116" i="5"/>
  <c r="BJ116" i="5"/>
  <c r="BE104" i="5"/>
  <c r="BF104" i="5"/>
  <c r="AY104" i="5"/>
  <c r="AZ104" i="5"/>
  <c r="BA104" i="5"/>
  <c r="BB104" i="5"/>
  <c r="BC104" i="5"/>
  <c r="BI104" i="5"/>
  <c r="BH95" i="5"/>
  <c r="BF95" i="5"/>
  <c r="BG95" i="5"/>
  <c r="BI95" i="5"/>
  <c r="BJ95" i="5"/>
  <c r="BC95" i="5"/>
  <c r="AY95" i="5"/>
  <c r="AZ95" i="5"/>
  <c r="BA95" i="5"/>
  <c r="BB95" i="5"/>
  <c r="BD95" i="5"/>
  <c r="BE95" i="5"/>
  <c r="BB89" i="5"/>
  <c r="BC89" i="5"/>
  <c r="BD89" i="5"/>
  <c r="BJ89" i="5"/>
  <c r="AY89" i="5"/>
  <c r="AZ89" i="5"/>
  <c r="BA89" i="5"/>
  <c r="BE89" i="5"/>
  <c r="BI89" i="5"/>
  <c r="AY80" i="5"/>
  <c r="BJ80" i="5"/>
  <c r="AZ80" i="5"/>
  <c r="BA80" i="5"/>
  <c r="BB80" i="5"/>
  <c r="BC80" i="5"/>
  <c r="BG80" i="5"/>
  <c r="BH80" i="5"/>
  <c r="BI80" i="5"/>
  <c r="BD80" i="5"/>
  <c r="BE80" i="5"/>
  <c r="BF80" i="5"/>
  <c r="BH71" i="5"/>
  <c r="BB71" i="5"/>
  <c r="BC71" i="5"/>
  <c r="BD71" i="5"/>
  <c r="BI71" i="5"/>
  <c r="BJ71" i="5"/>
  <c r="AY71" i="5"/>
  <c r="AZ71" i="5"/>
  <c r="BG71" i="5"/>
  <c r="BA71" i="5"/>
  <c r="BE71" i="5"/>
  <c r="BF71" i="5"/>
  <c r="BB65" i="5"/>
  <c r="BC65" i="5"/>
  <c r="BH65" i="5"/>
  <c r="BI65" i="5"/>
  <c r="BJ65" i="5"/>
  <c r="AY65" i="5"/>
  <c r="AZ65" i="5"/>
  <c r="BA65" i="5"/>
  <c r="BF65" i="5"/>
  <c r="BG65" i="5"/>
  <c r="BD65" i="5"/>
  <c r="BE65" i="5"/>
  <c r="AY56" i="5"/>
  <c r="BJ56" i="5"/>
  <c r="AZ56" i="5"/>
  <c r="BI56" i="5"/>
  <c r="BA56" i="5"/>
  <c r="BB56" i="5"/>
  <c r="BC56" i="5"/>
  <c r="BG56" i="5"/>
  <c r="BH56" i="5"/>
  <c r="BD56" i="5"/>
  <c r="BE56" i="5"/>
  <c r="BF56" i="5"/>
  <c r="BE50" i="5"/>
  <c r="BF50" i="5"/>
  <c r="BA50" i="5"/>
  <c r="BB50" i="5"/>
  <c r="BC50" i="5"/>
  <c r="BH50" i="5"/>
  <c r="BI50" i="5"/>
  <c r="BJ50" i="5"/>
  <c r="AY50" i="5"/>
  <c r="AZ50" i="5"/>
  <c r="BD50" i="5"/>
  <c r="BG50" i="5"/>
  <c r="BB41" i="5"/>
  <c r="BC41" i="5"/>
  <c r="BD41" i="5"/>
  <c r="BE41" i="5"/>
  <c r="BF41" i="5"/>
  <c r="BI41" i="5"/>
  <c r="BJ41" i="5"/>
  <c r="BA41" i="5"/>
  <c r="AY41" i="5"/>
  <c r="AZ41" i="5"/>
  <c r="BG41" i="5"/>
  <c r="BH41" i="5"/>
  <c r="AY32" i="5"/>
  <c r="BJ32" i="5"/>
  <c r="AZ32" i="5"/>
  <c r="BE32" i="5"/>
  <c r="BF32" i="5"/>
  <c r="BG32" i="5"/>
  <c r="BA32" i="5"/>
  <c r="BB32" i="5"/>
  <c r="BC32" i="5"/>
  <c r="BD32" i="5"/>
  <c r="BH32" i="5"/>
  <c r="BI32" i="5"/>
  <c r="BH23" i="5"/>
  <c r="BF23" i="5"/>
  <c r="BG23" i="5"/>
  <c r="BI23" i="5"/>
  <c r="AZ23" i="5"/>
  <c r="BA23" i="5"/>
  <c r="BB23" i="5"/>
  <c r="BC23" i="5"/>
  <c r="AY23" i="5"/>
  <c r="BD23" i="5"/>
  <c r="BE23" i="5"/>
  <c r="BJ23" i="5"/>
  <c r="BI305" i="5"/>
  <c r="BA299" i="5"/>
  <c r="AY293" i="5"/>
  <c r="BI230" i="5"/>
  <c r="BE197" i="5"/>
  <c r="BA161" i="5"/>
  <c r="BA83" i="5"/>
  <c r="BF338" i="5"/>
  <c r="BI308" i="5"/>
  <c r="BH302" i="5"/>
  <c r="BH296" i="5"/>
  <c r="BJ290" i="5"/>
  <c r="BG263" i="5"/>
  <c r="AZ242" i="5"/>
  <c r="BH173" i="5"/>
  <c r="AZ167" i="5"/>
  <c r="BH152" i="5"/>
  <c r="BC122" i="5"/>
  <c r="BJ107" i="5"/>
  <c r="BH89" i="5"/>
  <c r="BJ323" i="5"/>
  <c r="BH305" i="5"/>
  <c r="BI284" i="5"/>
  <c r="BF263" i="5"/>
  <c r="BJ239" i="5"/>
  <c r="BH230" i="5"/>
  <c r="BB122" i="5"/>
  <c r="BG89" i="5"/>
  <c r="BC16" i="5"/>
  <c r="BD16" i="5"/>
  <c r="BJ16" i="5"/>
  <c r="AY16" i="5"/>
  <c r="BE16" i="5"/>
  <c r="BF16" i="5"/>
  <c r="BG16" i="5"/>
  <c r="BH16" i="5"/>
  <c r="AZ16" i="5"/>
  <c r="BA16" i="5"/>
  <c r="BB16" i="5"/>
  <c r="BI16" i="5"/>
  <c r="BD15" i="5"/>
  <c r="BE15" i="5"/>
  <c r="BI15" i="5"/>
  <c r="BJ15" i="5"/>
  <c r="BG15" i="5"/>
  <c r="BH15" i="5"/>
  <c r="BB15" i="5"/>
  <c r="AY15" i="5"/>
  <c r="AZ15" i="5"/>
  <c r="BH339" i="5"/>
  <c r="AZ339" i="5"/>
  <c r="BI339" i="5"/>
  <c r="AY339" i="5"/>
  <c r="BJ339" i="5"/>
  <c r="AY336" i="5"/>
  <c r="BJ336" i="5"/>
  <c r="AZ336" i="5"/>
  <c r="BA336" i="5"/>
  <c r="BB336" i="5"/>
  <c r="BC336" i="5"/>
  <c r="BB333" i="5"/>
  <c r="BC333" i="5"/>
  <c r="BD333" i="5"/>
  <c r="BE333" i="5"/>
  <c r="BF333" i="5"/>
  <c r="BE330" i="5"/>
  <c r="BF330" i="5"/>
  <c r="BG330" i="5"/>
  <c r="BH330" i="5"/>
  <c r="BH327" i="5"/>
  <c r="AZ327" i="5"/>
  <c r="BI327" i="5"/>
  <c r="AY327" i="5"/>
  <c r="BJ327" i="5"/>
  <c r="AY324" i="5"/>
  <c r="BJ324" i="5"/>
  <c r="BC324" i="5"/>
  <c r="AZ324" i="5"/>
  <c r="BA324" i="5"/>
  <c r="BB324" i="5"/>
  <c r="BB318" i="5"/>
  <c r="BD318" i="5"/>
  <c r="BE318" i="5"/>
  <c r="BH318" i="5"/>
  <c r="BF318" i="5"/>
  <c r="BG318" i="5"/>
  <c r="BE315" i="5"/>
  <c r="BC315" i="5"/>
  <c r="BH315" i="5"/>
  <c r="BD315" i="5"/>
  <c r="BF315" i="5"/>
  <c r="BG315" i="5"/>
  <c r="BH312" i="5"/>
  <c r="BC312" i="5"/>
  <c r="BG312" i="5"/>
  <c r="BD312" i="5"/>
  <c r="BE312" i="5"/>
  <c r="BF312" i="5"/>
  <c r="AY309" i="5"/>
  <c r="BJ309" i="5"/>
  <c r="BC309" i="5"/>
  <c r="BD309" i="5"/>
  <c r="BG309" i="5"/>
  <c r="BE309" i="5"/>
  <c r="BF309" i="5"/>
  <c r="BB306" i="5"/>
  <c r="BC306" i="5"/>
  <c r="BD306" i="5"/>
  <c r="BG306" i="5"/>
  <c r="BE306" i="5"/>
  <c r="BF306" i="5"/>
  <c r="BE303" i="5"/>
  <c r="BB303" i="5"/>
  <c r="BC303" i="5"/>
  <c r="BG303" i="5"/>
  <c r="BD303" i="5"/>
  <c r="BF303" i="5"/>
  <c r="BG300" i="5"/>
  <c r="BH300" i="5"/>
  <c r="AY300" i="5"/>
  <c r="BB300" i="5"/>
  <c r="AZ300" i="5"/>
  <c r="BA300" i="5"/>
  <c r="BI297" i="5"/>
  <c r="AY297" i="5"/>
  <c r="BJ297" i="5"/>
  <c r="AZ297" i="5"/>
  <c r="BD297" i="5"/>
  <c r="BE297" i="5"/>
  <c r="BF297" i="5"/>
  <c r="BG297" i="5"/>
  <c r="BH297" i="5"/>
  <c r="BA294" i="5"/>
  <c r="BB294" i="5"/>
  <c r="BC294" i="5"/>
  <c r="BI294" i="5"/>
  <c r="BJ294" i="5"/>
  <c r="AY294" i="5"/>
  <c r="BD291" i="5"/>
  <c r="BE291" i="5"/>
  <c r="BF291" i="5"/>
  <c r="BA291" i="5"/>
  <c r="BH291" i="5"/>
  <c r="BB291" i="5"/>
  <c r="BC291" i="5"/>
  <c r="BG291" i="5"/>
  <c r="BG288" i="5"/>
  <c r="BH288" i="5"/>
  <c r="BI288" i="5"/>
  <c r="BJ288" i="5"/>
  <c r="AY288" i="5"/>
  <c r="BI285" i="5"/>
  <c r="AY285" i="5"/>
  <c r="BJ285" i="5"/>
  <c r="AZ285" i="5"/>
  <c r="BA285" i="5"/>
  <c r="BB285" i="5"/>
  <c r="BC285" i="5"/>
  <c r="BD285" i="5"/>
  <c r="BE285" i="5"/>
  <c r="BA282" i="5"/>
  <c r="BB282" i="5"/>
  <c r="BC282" i="5"/>
  <c r="BG282" i="5"/>
  <c r="BJ282" i="5"/>
  <c r="BH282" i="5"/>
  <c r="BI282" i="5"/>
  <c r="BD279" i="5"/>
  <c r="BE279" i="5"/>
  <c r="BF279" i="5"/>
  <c r="BB279" i="5"/>
  <c r="AY279" i="5"/>
  <c r="AZ279" i="5"/>
  <c r="BA279" i="5"/>
  <c r="BG276" i="5"/>
  <c r="BH276" i="5"/>
  <c r="BD276" i="5"/>
  <c r="BE276" i="5"/>
  <c r="BJ276" i="5"/>
  <c r="BF276" i="5"/>
  <c r="BI276" i="5"/>
  <c r="BI273" i="5"/>
  <c r="AY273" i="5"/>
  <c r="BJ273" i="5"/>
  <c r="AZ273" i="5"/>
  <c r="BB273" i="5"/>
  <c r="BA273" i="5"/>
  <c r="BA270" i="5"/>
  <c r="BB270" i="5"/>
  <c r="BC270" i="5"/>
  <c r="BD270" i="5"/>
  <c r="BH270" i="5"/>
  <c r="BE270" i="5"/>
  <c r="BF270" i="5"/>
  <c r="BG270" i="5"/>
  <c r="BD267" i="5"/>
  <c r="BE267" i="5"/>
  <c r="BF267" i="5"/>
  <c r="BI267" i="5"/>
  <c r="BJ267" i="5"/>
  <c r="AY267" i="5"/>
  <c r="BG264" i="5"/>
  <c r="BH264" i="5"/>
  <c r="BA264" i="5"/>
  <c r="BB264" i="5"/>
  <c r="BE264" i="5"/>
  <c r="BF264" i="5"/>
  <c r="BC264" i="5"/>
  <c r="BD264" i="5"/>
  <c r="BI261" i="5"/>
  <c r="AY261" i="5"/>
  <c r="BJ261" i="5"/>
  <c r="BF261" i="5"/>
  <c r="BG261" i="5"/>
  <c r="BH261" i="5"/>
  <c r="BA246" i="5"/>
  <c r="BB246" i="5"/>
  <c r="BC246" i="5"/>
  <c r="BD246" i="5"/>
  <c r="BE246" i="5"/>
  <c r="BF246" i="5"/>
  <c r="AY246" i="5"/>
  <c r="AZ246" i="5"/>
  <c r="BD243" i="5"/>
  <c r="BE243" i="5"/>
  <c r="BF243" i="5"/>
  <c r="BI243" i="5"/>
  <c r="BJ243" i="5"/>
  <c r="AZ243" i="5"/>
  <c r="AY243" i="5"/>
  <c r="BI225" i="5"/>
  <c r="AY225" i="5"/>
  <c r="BJ225" i="5"/>
  <c r="AZ225" i="5"/>
  <c r="BD225" i="5"/>
  <c r="BE225" i="5"/>
  <c r="BF225" i="5"/>
  <c r="BA222" i="5"/>
  <c r="BB222" i="5"/>
  <c r="BC222" i="5"/>
  <c r="BI222" i="5"/>
  <c r="BJ222" i="5"/>
  <c r="BG222" i="5"/>
  <c r="BH222" i="5"/>
  <c r="BD219" i="5"/>
  <c r="BE219" i="5"/>
  <c r="BF219" i="5"/>
  <c r="BA219" i="5"/>
  <c r="BB219" i="5"/>
  <c r="BC219" i="5"/>
  <c r="BG219" i="5"/>
  <c r="BH219" i="5"/>
  <c r="BJ219" i="5"/>
  <c r="BI219" i="5"/>
  <c r="BG216" i="5"/>
  <c r="BH216" i="5"/>
  <c r="BI216" i="5"/>
  <c r="BJ216" i="5"/>
  <c r="BA216" i="5"/>
  <c r="BB216" i="5"/>
  <c r="BC216" i="5"/>
  <c r="BD216" i="5"/>
  <c r="BE216" i="5"/>
  <c r="BF216" i="5"/>
  <c r="BI213" i="5"/>
  <c r="AY213" i="5"/>
  <c r="BJ213" i="5"/>
  <c r="AZ213" i="5"/>
  <c r="BA213" i="5"/>
  <c r="BB213" i="5"/>
  <c r="BC213" i="5"/>
  <c r="BE213" i="5"/>
  <c r="BF213" i="5"/>
  <c r="BD213" i="5"/>
  <c r="BA210" i="5"/>
  <c r="BB210" i="5"/>
  <c r="BC210" i="5"/>
  <c r="BG210" i="5"/>
  <c r="BH210" i="5"/>
  <c r="AY210" i="5"/>
  <c r="AZ210" i="5"/>
  <c r="BD207" i="5"/>
  <c r="BE207" i="5"/>
  <c r="BF207" i="5"/>
  <c r="AY207" i="5"/>
  <c r="AZ207" i="5"/>
  <c r="BI207" i="5"/>
  <c r="BJ207" i="5"/>
  <c r="BG204" i="5"/>
  <c r="BH204" i="5"/>
  <c r="BD204" i="5"/>
  <c r="BE204" i="5"/>
  <c r="BF204" i="5"/>
  <c r="BI204" i="5"/>
  <c r="BJ204" i="5"/>
  <c r="BI201" i="5"/>
  <c r="AY201" i="5"/>
  <c r="BJ201" i="5"/>
  <c r="AZ201" i="5"/>
  <c r="BD201" i="5"/>
  <c r="BE201" i="5"/>
  <c r="BH201" i="5"/>
  <c r="BF201" i="5"/>
  <c r="BG201" i="5"/>
  <c r="BA198" i="5"/>
  <c r="BB198" i="5"/>
  <c r="BC198" i="5"/>
  <c r="BD198" i="5"/>
  <c r="BE198" i="5"/>
  <c r="BF198" i="5"/>
  <c r="AY198" i="5"/>
  <c r="BH198" i="5"/>
  <c r="AZ198" i="5"/>
  <c r="BG198" i="5"/>
  <c r="AY195" i="5"/>
  <c r="BJ195" i="5"/>
  <c r="BC195" i="5"/>
  <c r="BD195" i="5"/>
  <c r="BE195" i="5"/>
  <c r="BI195" i="5"/>
  <c r="BB195" i="5"/>
  <c r="AZ195" i="5"/>
  <c r="BA195" i="5"/>
  <c r="BG84" i="5"/>
  <c r="BE84" i="5"/>
  <c r="BF84" i="5"/>
  <c r="BH84" i="5"/>
  <c r="BB84" i="5"/>
  <c r="BC84" i="5"/>
  <c r="BD84" i="5"/>
  <c r="AY84" i="5"/>
  <c r="BI84" i="5"/>
  <c r="BJ84" i="5"/>
  <c r="AZ84" i="5"/>
  <c r="BA84" i="5"/>
  <c r="BA345" i="5"/>
  <c r="BC342" i="5"/>
  <c r="AY341" i="5"/>
  <c r="BF339" i="5"/>
  <c r="BB338" i="5"/>
  <c r="BH336" i="5"/>
  <c r="AY335" i="5"/>
  <c r="BI333" i="5"/>
  <c r="BA332" i="5"/>
  <c r="BC329" i="5"/>
  <c r="BF326" i="5"/>
  <c r="BH323" i="5"/>
  <c r="BI320" i="5"/>
  <c r="BI317" i="5"/>
  <c r="BB311" i="5"/>
  <c r="BA308" i="5"/>
  <c r="BI306" i="5"/>
  <c r="AY305" i="5"/>
  <c r="BC300" i="5"/>
  <c r="BD294" i="5"/>
  <c r="BD290" i="5"/>
  <c r="BD288" i="5"/>
  <c r="BG284" i="5"/>
  <c r="BE282" i="5"/>
  <c r="BH278" i="5"/>
  <c r="BC276" i="5"/>
  <c r="BF272" i="5"/>
  <c r="BJ270" i="5"/>
  <c r="BA267" i="5"/>
  <c r="BA261" i="5"/>
  <c r="BD258" i="5"/>
  <c r="BC255" i="5"/>
  <c r="BG249" i="5"/>
  <c r="BI246" i="5"/>
  <c r="BH236" i="5"/>
  <c r="BE233" i="5"/>
  <c r="AY230" i="5"/>
  <c r="BB227" i="5"/>
  <c r="BA225" i="5"/>
  <c r="BD222" i="5"/>
  <c r="AY219" i="5"/>
  <c r="AY216" i="5"/>
  <c r="BF212" i="5"/>
  <c r="BE210" i="5"/>
  <c r="BH207" i="5"/>
  <c r="BJ198" i="5"/>
  <c r="BI186" i="5"/>
  <c r="BB183" i="5"/>
  <c r="BD179" i="5"/>
  <c r="BJ176" i="5"/>
  <c r="BG159" i="5"/>
  <c r="BB155" i="5"/>
  <c r="BA152" i="5"/>
  <c r="AZ144" i="5"/>
  <c r="BD138" i="5"/>
  <c r="BE132" i="5"/>
  <c r="BE125" i="5"/>
  <c r="BE119" i="5"/>
  <c r="BG101" i="5"/>
  <c r="BE96" i="5"/>
  <c r="AY62" i="5"/>
  <c r="BH51" i="5"/>
  <c r="BI39" i="5"/>
  <c r="BB21" i="5"/>
  <c r="BJ11" i="5"/>
  <c r="BG12" i="5"/>
  <c r="BH12" i="5"/>
  <c r="BE12" i="5"/>
  <c r="BF12" i="5"/>
  <c r="BI12" i="5"/>
  <c r="BJ12" i="5"/>
  <c r="BB12" i="5"/>
  <c r="BC12" i="5"/>
  <c r="BD12" i="5"/>
  <c r="BA12" i="5"/>
  <c r="BF343" i="5"/>
  <c r="AZ337" i="5"/>
  <c r="BC334" i="5"/>
  <c r="BF331" i="5"/>
  <c r="AZ325" i="5"/>
  <c r="BC322" i="5"/>
  <c r="BF319" i="5"/>
  <c r="BF316" i="5"/>
  <c r="BE313" i="5"/>
  <c r="BE310" i="5"/>
  <c r="BE307" i="5"/>
  <c r="BE304" i="5"/>
  <c r="BE14" i="5"/>
  <c r="BF14" i="5"/>
  <c r="BI14" i="5"/>
  <c r="BJ14" i="5"/>
  <c r="BA14" i="5"/>
  <c r="BB14" i="5"/>
  <c r="BC14" i="5"/>
  <c r="BD14" i="5"/>
  <c r="BG14" i="5"/>
  <c r="BH14" i="5"/>
  <c r="AY14" i="5"/>
  <c r="AZ14" i="5"/>
  <c r="BH11" i="5"/>
  <c r="BD11" i="5"/>
  <c r="BE11" i="5"/>
  <c r="BF11" i="5"/>
  <c r="BA11" i="5"/>
  <c r="BB11" i="5"/>
  <c r="BC11" i="5"/>
  <c r="BG11" i="5"/>
  <c r="BI11" i="5"/>
  <c r="BF301" i="5"/>
  <c r="BG301" i="5"/>
  <c r="BI298" i="5"/>
  <c r="AY298" i="5"/>
  <c r="BJ298" i="5"/>
  <c r="AZ295" i="5"/>
  <c r="BA295" i="5"/>
  <c r="BB295" i="5"/>
  <c r="BC292" i="5"/>
  <c r="BD292" i="5"/>
  <c r="BE292" i="5"/>
  <c r="BF289" i="5"/>
  <c r="BG289" i="5"/>
  <c r="BH289" i="5"/>
  <c r="BI286" i="5"/>
  <c r="AY286" i="5"/>
  <c r="BJ286" i="5"/>
  <c r="AZ283" i="5"/>
  <c r="BA283" i="5"/>
  <c r="BB283" i="5"/>
  <c r="BC280" i="5"/>
  <c r="BD280" i="5"/>
  <c r="BE280" i="5"/>
  <c r="BF277" i="5"/>
  <c r="BG277" i="5"/>
  <c r="BH277" i="5"/>
  <c r="BI274" i="5"/>
  <c r="AY274" i="5"/>
  <c r="BJ274" i="5"/>
  <c r="AZ271" i="5"/>
  <c r="BA271" i="5"/>
  <c r="BB271" i="5"/>
  <c r="BC268" i="5"/>
  <c r="BD268" i="5"/>
  <c r="BE268" i="5"/>
  <c r="BF265" i="5"/>
  <c r="BG265" i="5"/>
  <c r="BH265" i="5"/>
  <c r="BI262" i="5"/>
  <c r="AY262" i="5"/>
  <c r="BJ262" i="5"/>
  <c r="AZ259" i="5"/>
  <c r="BA259" i="5"/>
  <c r="BG259" i="5"/>
  <c r="BH259" i="5"/>
  <c r="BC256" i="5"/>
  <c r="BD256" i="5"/>
  <c r="BE256" i="5"/>
  <c r="AZ256" i="5"/>
  <c r="BA256" i="5"/>
  <c r="BB256" i="5"/>
  <c r="BF253" i="5"/>
  <c r="BG253" i="5"/>
  <c r="BH253" i="5"/>
  <c r="BI253" i="5"/>
  <c r="BJ253" i="5"/>
  <c r="BI250" i="5"/>
  <c r="AY250" i="5"/>
  <c r="BJ250" i="5"/>
  <c r="AZ250" i="5"/>
  <c r="BA250" i="5"/>
  <c r="BB250" i="5"/>
  <c r="AZ247" i="5"/>
  <c r="BA247" i="5"/>
  <c r="BB247" i="5"/>
  <c r="BF247" i="5"/>
  <c r="BG247" i="5"/>
  <c r="BH247" i="5"/>
  <c r="BC244" i="5"/>
  <c r="BD244" i="5"/>
  <c r="BE244" i="5"/>
  <c r="AY244" i="5"/>
  <c r="BF241" i="5"/>
  <c r="BG241" i="5"/>
  <c r="BH241" i="5"/>
  <c r="BC241" i="5"/>
  <c r="BD241" i="5"/>
  <c r="BE241" i="5"/>
  <c r="BI238" i="5"/>
  <c r="AY238" i="5"/>
  <c r="BJ238" i="5"/>
  <c r="AZ235" i="5"/>
  <c r="BA235" i="5"/>
  <c r="BB235" i="5"/>
  <c r="BC235" i="5"/>
  <c r="BD235" i="5"/>
  <c r="BE235" i="5"/>
  <c r="BC232" i="5"/>
  <c r="BD232" i="5"/>
  <c r="BE232" i="5"/>
  <c r="BI232" i="5"/>
  <c r="BJ232" i="5"/>
  <c r="BF229" i="5"/>
  <c r="BG229" i="5"/>
  <c r="BH229" i="5"/>
  <c r="AZ229" i="5"/>
  <c r="BA229" i="5"/>
  <c r="BB229" i="5"/>
  <c r="BI226" i="5"/>
  <c r="AY226" i="5"/>
  <c r="BJ226" i="5"/>
  <c r="BF226" i="5"/>
  <c r="BG226" i="5"/>
  <c r="BH226" i="5"/>
  <c r="AZ223" i="5"/>
  <c r="BA223" i="5"/>
  <c r="BB223" i="5"/>
  <c r="AY223" i="5"/>
  <c r="BC220" i="5"/>
  <c r="BD220" i="5"/>
  <c r="BE220" i="5"/>
  <c r="BF220" i="5"/>
  <c r="BG220" i="5"/>
  <c r="BH220" i="5"/>
  <c r="BF217" i="5"/>
  <c r="BG217" i="5"/>
  <c r="BH217" i="5"/>
  <c r="AY217" i="5"/>
  <c r="BI214" i="5"/>
  <c r="AY214" i="5"/>
  <c r="BJ214" i="5"/>
  <c r="BC214" i="5"/>
  <c r="BD214" i="5"/>
  <c r="BE214" i="5"/>
  <c r="AZ211" i="5"/>
  <c r="BA211" i="5"/>
  <c r="BB211" i="5"/>
  <c r="BI211" i="5"/>
  <c r="BJ211" i="5"/>
  <c r="BC208" i="5"/>
  <c r="BD208" i="5"/>
  <c r="BE208" i="5"/>
  <c r="AZ208" i="5"/>
  <c r="BA208" i="5"/>
  <c r="BB208" i="5"/>
  <c r="BF205" i="5"/>
  <c r="BG205" i="5"/>
  <c r="BH205" i="5"/>
  <c r="BI205" i="5"/>
  <c r="BJ205" i="5"/>
  <c r="BI202" i="5"/>
  <c r="AY202" i="5"/>
  <c r="BJ202" i="5"/>
  <c r="AZ202" i="5"/>
  <c r="BA202" i="5"/>
  <c r="BB202" i="5"/>
  <c r="AZ199" i="5"/>
  <c r="BA199" i="5"/>
  <c r="BB199" i="5"/>
  <c r="BF199" i="5"/>
  <c r="BG199" i="5"/>
  <c r="BH199" i="5"/>
  <c r="BC196" i="5"/>
  <c r="BD196" i="5"/>
  <c r="BE196" i="5"/>
  <c r="AY196" i="5"/>
  <c r="BA193" i="5"/>
  <c r="BC193" i="5"/>
  <c r="BD193" i="5"/>
  <c r="BE193" i="5"/>
  <c r="AY193" i="5"/>
  <c r="AZ193" i="5"/>
  <c r="BB193" i="5"/>
  <c r="BD190" i="5"/>
  <c r="BB190" i="5"/>
  <c r="BC190" i="5"/>
  <c r="BE190" i="5"/>
  <c r="BF190" i="5"/>
  <c r="BG190" i="5"/>
  <c r="BH190" i="5"/>
  <c r="BG187" i="5"/>
  <c r="BB187" i="5"/>
  <c r="BC187" i="5"/>
  <c r="BD187" i="5"/>
  <c r="BI187" i="5"/>
  <c r="BJ187" i="5"/>
  <c r="BI184" i="5"/>
  <c r="BH184" i="5"/>
  <c r="AY184" i="5"/>
  <c r="AZ184" i="5"/>
  <c r="BA184" i="5"/>
  <c r="BJ184" i="5"/>
  <c r="BA181" i="5"/>
  <c r="BH181" i="5"/>
  <c r="BI181" i="5"/>
  <c r="BJ181" i="5"/>
  <c r="BD178" i="5"/>
  <c r="BH178" i="5"/>
  <c r="BE178" i="5"/>
  <c r="BF178" i="5"/>
  <c r="BG178" i="5"/>
  <c r="BG175" i="5"/>
  <c r="BH175" i="5"/>
  <c r="BA175" i="5"/>
  <c r="BB175" i="5"/>
  <c r="BC175" i="5"/>
  <c r="BI172" i="5"/>
  <c r="BG172" i="5"/>
  <c r="AY172" i="5"/>
  <c r="AZ172" i="5"/>
  <c r="BA169" i="5"/>
  <c r="BG169" i="5"/>
  <c r="BH169" i="5"/>
  <c r="BI169" i="5"/>
  <c r="AY169" i="5"/>
  <c r="BD166" i="5"/>
  <c r="BG166" i="5"/>
  <c r="BC166" i="5"/>
  <c r="BE166" i="5"/>
  <c r="BF166" i="5"/>
  <c r="AY166" i="5"/>
  <c r="BG163" i="5"/>
  <c r="BF163" i="5"/>
  <c r="AZ163" i="5"/>
  <c r="BA163" i="5"/>
  <c r="BB163" i="5"/>
  <c r="AY163" i="5"/>
  <c r="BI160" i="5"/>
  <c r="BF160" i="5"/>
  <c r="BJ160" i="5"/>
  <c r="AY160" i="5"/>
  <c r="AZ160" i="5"/>
  <c r="BA160" i="5"/>
  <c r="BB160" i="5"/>
  <c r="BA157" i="5"/>
  <c r="BE157" i="5"/>
  <c r="BF157" i="5"/>
  <c r="BJ157" i="5"/>
  <c r="BB157" i="5"/>
  <c r="BC157" i="5"/>
  <c r="BD157" i="5"/>
  <c r="BD154" i="5"/>
  <c r="BE154" i="5"/>
  <c r="BF154" i="5"/>
  <c r="BJ154" i="5"/>
  <c r="BG154" i="5"/>
  <c r="BH154" i="5"/>
  <c r="BI154" i="5"/>
  <c r="BG151" i="5"/>
  <c r="BD151" i="5"/>
  <c r="BE151" i="5"/>
  <c r="BJ151" i="5"/>
  <c r="BI151" i="5"/>
  <c r="BA151" i="5"/>
  <c r="BB151" i="5"/>
  <c r="BC151" i="5"/>
  <c r="BI148" i="5"/>
  <c r="AZ148" i="5"/>
  <c r="BB148" i="5"/>
  <c r="BC148" i="5"/>
  <c r="BH148" i="5"/>
  <c r="BA145" i="5"/>
  <c r="BJ145" i="5"/>
  <c r="AY145" i="5"/>
  <c r="BI145" i="5"/>
  <c r="BD145" i="5"/>
  <c r="BC145" i="5"/>
  <c r="BE145" i="5"/>
  <c r="BF145" i="5"/>
  <c r="BD142" i="5"/>
  <c r="BJ142" i="5"/>
  <c r="AY142" i="5"/>
  <c r="BC142" i="5"/>
  <c r="BE142" i="5"/>
  <c r="BI142" i="5"/>
  <c r="BG139" i="5"/>
  <c r="BJ139" i="5"/>
  <c r="AY139" i="5"/>
  <c r="BI139" i="5"/>
  <c r="BC139" i="5"/>
  <c r="BF139" i="5"/>
  <c r="BH139" i="5"/>
  <c r="AZ139" i="5"/>
  <c r="BA139" i="5"/>
  <c r="BI136" i="5"/>
  <c r="BJ136" i="5"/>
  <c r="AY136" i="5"/>
  <c r="BC136" i="5"/>
  <c r="BD136" i="5"/>
  <c r="BE136" i="5"/>
  <c r="BF136" i="5"/>
  <c r="BG136" i="5"/>
  <c r="BH136" i="5"/>
  <c r="AZ133" i="5"/>
  <c r="BA133" i="5"/>
  <c r="BI133" i="5"/>
  <c r="BJ133" i="5"/>
  <c r="BG133" i="5"/>
  <c r="BH133" i="5"/>
  <c r="AY133" i="5"/>
  <c r="BB133" i="5"/>
  <c r="BC133" i="5"/>
  <c r="BC130" i="5"/>
  <c r="BD130" i="5"/>
  <c r="BG130" i="5"/>
  <c r="BH130" i="5"/>
  <c r="BI130" i="5"/>
  <c r="BJ130" i="5"/>
  <c r="AY130" i="5"/>
  <c r="BF127" i="5"/>
  <c r="BG127" i="5"/>
  <c r="BB127" i="5"/>
  <c r="BC127" i="5"/>
  <c r="BD127" i="5"/>
  <c r="BI127" i="5"/>
  <c r="BJ127" i="5"/>
  <c r="AY127" i="5"/>
  <c r="AZ127" i="5"/>
  <c r="BA127" i="5"/>
  <c r="BI124" i="5"/>
  <c r="AY124" i="5"/>
  <c r="AZ124" i="5"/>
  <c r="BA124" i="5"/>
  <c r="BH124" i="5"/>
  <c r="BJ124" i="5"/>
  <c r="BB124" i="5"/>
  <c r="BC124" i="5"/>
  <c r="BD124" i="5"/>
  <c r="AZ121" i="5"/>
  <c r="BA121" i="5"/>
  <c r="BH121" i="5"/>
  <c r="BI121" i="5"/>
  <c r="BJ121" i="5"/>
  <c r="BB121" i="5"/>
  <c r="AY121" i="5"/>
  <c r="BC121" i="5"/>
  <c r="BD121" i="5"/>
  <c r="BE121" i="5"/>
  <c r="BF121" i="5"/>
  <c r="BG121" i="5"/>
  <c r="BC118" i="5"/>
  <c r="BD118" i="5"/>
  <c r="BE118" i="5"/>
  <c r="BF118" i="5"/>
  <c r="BG118" i="5"/>
  <c r="BJ118" i="5"/>
  <c r="AZ118" i="5"/>
  <c r="BH118" i="5"/>
  <c r="BI118" i="5"/>
  <c r="BF115" i="5"/>
  <c r="BG115" i="5"/>
  <c r="AZ115" i="5"/>
  <c r="BA115" i="5"/>
  <c r="BB115" i="5"/>
  <c r="BJ115" i="5"/>
  <c r="BC115" i="5"/>
  <c r="AY115" i="5"/>
  <c r="BD115" i="5"/>
  <c r="BE115" i="5"/>
  <c r="BI112" i="5"/>
  <c r="BJ112" i="5"/>
  <c r="AY112" i="5"/>
  <c r="BC112" i="5"/>
  <c r="AZ109" i="5"/>
  <c r="BA109" i="5"/>
  <c r="BF109" i="5"/>
  <c r="BG109" i="5"/>
  <c r="BH109" i="5"/>
  <c r="BC109" i="5"/>
  <c r="BB109" i="5"/>
  <c r="BD109" i="5"/>
  <c r="BE109" i="5"/>
  <c r="BC106" i="5"/>
  <c r="BD106" i="5"/>
  <c r="BA106" i="5"/>
  <c r="BB106" i="5"/>
  <c r="BE106" i="5"/>
  <c r="BF106" i="5"/>
  <c r="AY106" i="5"/>
  <c r="BF103" i="5"/>
  <c r="BG103" i="5"/>
  <c r="AY103" i="5"/>
  <c r="AZ103" i="5"/>
  <c r="BD103" i="5"/>
  <c r="BC103" i="5"/>
  <c r="BE103" i="5"/>
  <c r="BH103" i="5"/>
  <c r="BA103" i="5"/>
  <c r="BB103" i="5"/>
  <c r="BI100" i="5"/>
  <c r="BG100" i="5"/>
  <c r="BH100" i="5"/>
  <c r="BJ100" i="5"/>
  <c r="AY100" i="5"/>
  <c r="BD100" i="5"/>
  <c r="BC100" i="5"/>
  <c r="BE100" i="5"/>
  <c r="BF100" i="5"/>
  <c r="BF97" i="5"/>
  <c r="BG97" i="5"/>
  <c r="BI97" i="5"/>
  <c r="BJ97" i="5"/>
  <c r="AZ97" i="5"/>
  <c r="BA97" i="5"/>
  <c r="BB97" i="5"/>
  <c r="BC97" i="5"/>
  <c r="AY97" i="5"/>
  <c r="BD97" i="5"/>
  <c r="BE97" i="5"/>
  <c r="BH97" i="5"/>
  <c r="BI94" i="5"/>
  <c r="BE94" i="5"/>
  <c r="BF94" i="5"/>
  <c r="BC94" i="5"/>
  <c r="BD94" i="5"/>
  <c r="BG94" i="5"/>
  <c r="BH94" i="5"/>
  <c r="BJ94" i="5"/>
  <c r="AZ94" i="5"/>
  <c r="BA94" i="5"/>
  <c r="BB94" i="5"/>
  <c r="AZ91" i="5"/>
  <c r="BA91" i="5"/>
  <c r="BB91" i="5"/>
  <c r="BC91" i="5"/>
  <c r="BH91" i="5"/>
  <c r="BI91" i="5"/>
  <c r="AY91" i="5"/>
  <c r="BJ91" i="5"/>
  <c r="BD91" i="5"/>
  <c r="BE91" i="5"/>
  <c r="BF91" i="5"/>
  <c r="BC88" i="5"/>
  <c r="BD88" i="5"/>
  <c r="BE88" i="5"/>
  <c r="BI88" i="5"/>
  <c r="BJ88" i="5"/>
  <c r="AZ88" i="5"/>
  <c r="AY88" i="5"/>
  <c r="BA88" i="5"/>
  <c r="BB88" i="5"/>
  <c r="BF85" i="5"/>
  <c r="BE85" i="5"/>
  <c r="BG85" i="5"/>
  <c r="BH85" i="5"/>
  <c r="AY85" i="5"/>
  <c r="AZ85" i="5"/>
  <c r="BJ85" i="5"/>
  <c r="BA85" i="5"/>
  <c r="BB85" i="5"/>
  <c r="BI82" i="5"/>
  <c r="BC82" i="5"/>
  <c r="BD82" i="5"/>
  <c r="BE82" i="5"/>
  <c r="AZ82" i="5"/>
  <c r="BA82" i="5"/>
  <c r="BG82" i="5"/>
  <c r="BH82" i="5"/>
  <c r="BJ82" i="5"/>
  <c r="AZ79" i="5"/>
  <c r="BA79" i="5"/>
  <c r="AY79" i="5"/>
  <c r="BB79" i="5"/>
  <c r="BC79" i="5"/>
  <c r="BD79" i="5"/>
  <c r="BE79" i="5"/>
  <c r="BF79" i="5"/>
  <c r="BI79" i="5"/>
  <c r="BJ79" i="5"/>
  <c r="BC76" i="5"/>
  <c r="BD76" i="5"/>
  <c r="BI76" i="5"/>
  <c r="BJ76" i="5"/>
  <c r="BA76" i="5"/>
  <c r="BB76" i="5"/>
  <c r="AY76" i="5"/>
  <c r="BH76" i="5"/>
  <c r="AZ76" i="5"/>
  <c r="BE76" i="5"/>
  <c r="BF76" i="5"/>
  <c r="BF73" i="5"/>
  <c r="BG73" i="5"/>
  <c r="BD73" i="5"/>
  <c r="BE73" i="5"/>
  <c r="BH73" i="5"/>
  <c r="BA73" i="5"/>
  <c r="BB73" i="5"/>
  <c r="BI73" i="5"/>
  <c r="BJ73" i="5"/>
  <c r="AZ73" i="5"/>
  <c r="BC73" i="5"/>
  <c r="BI70" i="5"/>
  <c r="BA70" i="5"/>
  <c r="BB70" i="5"/>
  <c r="BC70" i="5"/>
  <c r="BD70" i="5"/>
  <c r="BE70" i="5"/>
  <c r="AY70" i="5"/>
  <c r="AZ70" i="5"/>
  <c r="BF70" i="5"/>
  <c r="AZ67" i="5"/>
  <c r="BA67" i="5"/>
  <c r="BI67" i="5"/>
  <c r="BJ67" i="5"/>
  <c r="BD67" i="5"/>
  <c r="BE67" i="5"/>
  <c r="BF67" i="5"/>
  <c r="BC67" i="5"/>
  <c r="BG67" i="5"/>
  <c r="BH67" i="5"/>
  <c r="BC64" i="5"/>
  <c r="BD64" i="5"/>
  <c r="BG64" i="5"/>
  <c r="BH64" i="5"/>
  <c r="BB64" i="5"/>
  <c r="BE64" i="5"/>
  <c r="BJ64" i="5"/>
  <c r="AY64" i="5"/>
  <c r="BF61" i="5"/>
  <c r="BG61" i="5"/>
  <c r="BB61" i="5"/>
  <c r="BC61" i="5"/>
  <c r="BD61" i="5"/>
  <c r="BE61" i="5"/>
  <c r="BH61" i="5"/>
  <c r="AZ61" i="5"/>
  <c r="BA61" i="5"/>
  <c r="BI61" i="5"/>
  <c r="BJ61" i="5"/>
  <c r="BI58" i="5"/>
  <c r="AY58" i="5"/>
  <c r="AZ58" i="5"/>
  <c r="BA58" i="5"/>
  <c r="BE58" i="5"/>
  <c r="BF58" i="5"/>
  <c r="BB58" i="5"/>
  <c r="BG58" i="5"/>
  <c r="BH58" i="5"/>
  <c r="BJ58" i="5"/>
  <c r="AZ55" i="5"/>
  <c r="BA55" i="5"/>
  <c r="BH55" i="5"/>
  <c r="BI55" i="5"/>
  <c r="BE55" i="5"/>
  <c r="BF55" i="5"/>
  <c r="BD55" i="5"/>
  <c r="AY55" i="5"/>
  <c r="BB55" i="5"/>
  <c r="BC52" i="5"/>
  <c r="BD52" i="5"/>
  <c r="BE52" i="5"/>
  <c r="BF52" i="5"/>
  <c r="BG52" i="5"/>
  <c r="BH52" i="5"/>
  <c r="BA52" i="5"/>
  <c r="BB52" i="5"/>
  <c r="BI52" i="5"/>
  <c r="AY52" i="5"/>
  <c r="BF49" i="5"/>
  <c r="BG49" i="5"/>
  <c r="AZ49" i="5"/>
  <c r="BA49" i="5"/>
  <c r="BB49" i="5"/>
  <c r="BH49" i="5"/>
  <c r="AY49" i="5"/>
  <c r="BI49" i="5"/>
  <c r="BJ49" i="5"/>
  <c r="BI46" i="5"/>
  <c r="BJ46" i="5"/>
  <c r="AY46" i="5"/>
  <c r="BF46" i="5"/>
  <c r="BG46" i="5"/>
  <c r="BB46" i="5"/>
  <c r="BE46" i="5"/>
  <c r="BH46" i="5"/>
  <c r="BA46" i="5"/>
  <c r="BC46" i="5"/>
  <c r="BD46" i="5"/>
  <c r="AZ43" i="5"/>
  <c r="BA43" i="5"/>
  <c r="BF43" i="5"/>
  <c r="BG43" i="5"/>
  <c r="BH43" i="5"/>
  <c r="BI43" i="5"/>
  <c r="BD43" i="5"/>
  <c r="BE43" i="5"/>
  <c r="BJ43" i="5"/>
  <c r="BC43" i="5"/>
  <c r="BC40" i="5"/>
  <c r="BD40" i="5"/>
  <c r="BA40" i="5"/>
  <c r="BB40" i="5"/>
  <c r="BE40" i="5"/>
  <c r="BI40" i="5"/>
  <c r="AY40" i="5"/>
  <c r="AZ40" i="5"/>
  <c r="BF40" i="5"/>
  <c r="BG40" i="5"/>
  <c r="BH40" i="5"/>
  <c r="BJ40" i="5"/>
  <c r="BF37" i="5"/>
  <c r="BG37" i="5"/>
  <c r="AY37" i="5"/>
  <c r="AZ37" i="5"/>
  <c r="BI37" i="5"/>
  <c r="BJ37" i="5"/>
  <c r="BD37" i="5"/>
  <c r="BE37" i="5"/>
  <c r="BA37" i="5"/>
  <c r="BB37" i="5"/>
  <c r="BC37" i="5"/>
  <c r="BH37" i="5"/>
  <c r="BI34" i="5"/>
  <c r="BG34" i="5"/>
  <c r="BH34" i="5"/>
  <c r="BJ34" i="5"/>
  <c r="BA34" i="5"/>
  <c r="BB34" i="5"/>
  <c r="BC34" i="5"/>
  <c r="AY34" i="5"/>
  <c r="AZ34" i="5"/>
  <c r="AZ31" i="5"/>
  <c r="BA31" i="5"/>
  <c r="BD31" i="5"/>
  <c r="BE31" i="5"/>
  <c r="BF31" i="5"/>
  <c r="BI31" i="5"/>
  <c r="BJ31" i="5"/>
  <c r="AY31" i="5"/>
  <c r="BC28" i="5"/>
  <c r="BD28" i="5"/>
  <c r="AY28" i="5"/>
  <c r="AZ28" i="5"/>
  <c r="BA28" i="5"/>
  <c r="BI28" i="5"/>
  <c r="BJ28" i="5"/>
  <c r="BB28" i="5"/>
  <c r="BE28" i="5"/>
  <c r="BF28" i="5"/>
  <c r="BG28" i="5"/>
  <c r="BH28" i="5"/>
  <c r="BF25" i="5"/>
  <c r="BG25" i="5"/>
  <c r="BI25" i="5"/>
  <c r="BJ25" i="5"/>
  <c r="AY25" i="5"/>
  <c r="AZ25" i="5"/>
  <c r="BE25" i="5"/>
  <c r="BI22" i="5"/>
  <c r="BE22" i="5"/>
  <c r="BF22" i="5"/>
  <c r="BG22" i="5"/>
  <c r="BB22" i="5"/>
  <c r="BC22" i="5"/>
  <c r="BD22" i="5"/>
  <c r="AY22" i="5"/>
  <c r="AZ22" i="5"/>
  <c r="BE343" i="5"/>
  <c r="BH340" i="5"/>
  <c r="BJ337" i="5"/>
  <c r="AY337" i="5"/>
  <c r="BB334" i="5"/>
  <c r="BE331" i="5"/>
  <c r="BH328" i="5"/>
  <c r="BJ325" i="5"/>
  <c r="AY325" i="5"/>
  <c r="BB322" i="5"/>
  <c r="BE319" i="5"/>
  <c r="BE316" i="5"/>
  <c r="BD313" i="5"/>
  <c r="BD310" i="5"/>
  <c r="BD307" i="5"/>
  <c r="BC304" i="5"/>
  <c r="BA301" i="5"/>
  <c r="BG298" i="5"/>
  <c r="BG292" i="5"/>
  <c r="BD286" i="5"/>
  <c r="BI283" i="5"/>
  <c r="BA280" i="5"/>
  <c r="BI277" i="5"/>
  <c r="BA274" i="5"/>
  <c r="BG271" i="5"/>
  <c r="BD265" i="5"/>
  <c r="BG250" i="5"/>
  <c r="BD247" i="5"/>
  <c r="BA244" i="5"/>
  <c r="BI235" i="5"/>
  <c r="BG232" i="5"/>
  <c r="BD229" i="5"/>
  <c r="BA226" i="5"/>
  <c r="BI217" i="5"/>
  <c r="BG214" i="5"/>
  <c r="BD211" i="5"/>
  <c r="BI199" i="5"/>
  <c r="BG196" i="5"/>
  <c r="BF187" i="5"/>
  <c r="BF181" i="5"/>
  <c r="AY178" i="5"/>
  <c r="BI175" i="5"/>
  <c r="BB172" i="5"/>
  <c r="BA166" i="5"/>
  <c r="BD160" i="5"/>
  <c r="AY151" i="5"/>
  <c r="BE148" i="5"/>
  <c r="BH145" i="5"/>
  <c r="BG142" i="5"/>
  <c r="BE130" i="5"/>
  <c r="BH127" i="5"/>
  <c r="BG112" i="5"/>
  <c r="BI109" i="5"/>
  <c r="BG106" i="5"/>
  <c r="BA64" i="5"/>
  <c r="BC58" i="5"/>
  <c r="BJ52" i="5"/>
  <c r="BH22" i="5"/>
  <c r="AY11" i="5"/>
  <c r="BF13" i="5"/>
  <c r="BG13" i="5"/>
  <c r="BH13" i="5"/>
  <c r="BI13" i="5"/>
  <c r="AY13" i="5"/>
  <c r="BJ13" i="5"/>
  <c r="AZ13" i="5"/>
  <c r="BA13" i="5"/>
  <c r="BB13" i="5"/>
  <c r="BI10" i="5"/>
  <c r="BC10" i="5"/>
  <c r="BD10" i="5"/>
  <c r="BE10" i="5"/>
  <c r="AY10" i="5"/>
  <c r="BF10" i="5"/>
  <c r="BG10" i="5"/>
  <c r="BH10" i="5"/>
  <c r="AZ10" i="5"/>
  <c r="BA10" i="5"/>
  <c r="BB10" i="5"/>
  <c r="BD319" i="5"/>
  <c r="BC316" i="5"/>
  <c r="BC313" i="5"/>
  <c r="BC310" i="5"/>
  <c r="BC307" i="5"/>
  <c r="BB304" i="5"/>
  <c r="AZ301" i="5"/>
  <c r="BF298" i="5"/>
  <c r="BF292" i="5"/>
  <c r="BC286" i="5"/>
  <c r="AZ280" i="5"/>
  <c r="AZ274" i="5"/>
  <c r="BF271" i="5"/>
  <c r="BC265" i="5"/>
  <c r="BF250" i="5"/>
  <c r="BC247" i="5"/>
  <c r="AZ244" i="5"/>
  <c r="BF232" i="5"/>
  <c r="BC229" i="5"/>
  <c r="AZ226" i="5"/>
  <c r="BF214" i="5"/>
  <c r="BC211" i="5"/>
  <c r="BF196" i="5"/>
  <c r="BE187" i="5"/>
  <c r="BE181" i="5"/>
  <c r="BA172" i="5"/>
  <c r="BJ169" i="5"/>
  <c r="AZ166" i="5"/>
  <c r="BJ163" i="5"/>
  <c r="BC160" i="5"/>
  <c r="BI157" i="5"/>
  <c r="BD148" i="5"/>
  <c r="BG145" i="5"/>
  <c r="BF142" i="5"/>
  <c r="BB130" i="5"/>
  <c r="BE127" i="5"/>
  <c r="BF112" i="5"/>
  <c r="AZ106" i="5"/>
  <c r="BI85" i="5"/>
  <c r="AZ64" i="5"/>
  <c r="AZ52" i="5"/>
  <c r="BA22" i="5"/>
  <c r="BJ10" i="5"/>
  <c r="BJ7" i="5"/>
  <c r="BI7" i="5"/>
  <c r="BH7" i="5"/>
  <c r="BG7" i="5"/>
  <c r="BF7" i="5"/>
  <c r="BE7" i="5"/>
  <c r="BD7" i="5"/>
  <c r="BC7" i="5"/>
  <c r="BB7" i="5"/>
  <c r="BA7" i="5"/>
  <c r="AZ7" i="5"/>
  <c r="AN499" i="5"/>
  <c r="AL406" i="5"/>
  <c r="AQ325" i="5"/>
  <c r="AM457" i="5"/>
  <c r="AL457" i="5"/>
  <c r="AN406" i="5"/>
  <c r="AO337" i="5"/>
  <c r="AQ250" i="5"/>
  <c r="AP100" i="5"/>
  <c r="AO466" i="5"/>
  <c r="AQ333" i="5"/>
  <c r="AN252" i="5"/>
  <c r="AL447" i="5"/>
  <c r="AQ90" i="5"/>
  <c r="AP445" i="5"/>
  <c r="AN73" i="5"/>
  <c r="AN489" i="5"/>
  <c r="AO390" i="5"/>
  <c r="AP385" i="5"/>
  <c r="AO198" i="5"/>
  <c r="AM486" i="5"/>
  <c r="AN469" i="5"/>
  <c r="AP367" i="5"/>
  <c r="AN282" i="5"/>
  <c r="AO22" i="5"/>
  <c r="AN414" i="5"/>
  <c r="AQ258" i="5"/>
  <c r="AN465" i="5"/>
  <c r="AP495" i="5"/>
  <c r="AL394" i="5"/>
  <c r="AO316" i="5"/>
  <c r="AQ438" i="5"/>
  <c r="AN486" i="5"/>
  <c r="AP438" i="5"/>
  <c r="AN288" i="5"/>
  <c r="AP435" i="5"/>
  <c r="AM469" i="5"/>
  <c r="AN417" i="5"/>
  <c r="AM340" i="5"/>
  <c r="AN276" i="5"/>
  <c r="AO169" i="5"/>
  <c r="AP17" i="5"/>
  <c r="AP333" i="5"/>
  <c r="AP325" i="5"/>
  <c r="AM45" i="5"/>
  <c r="AL469" i="5"/>
  <c r="AM417" i="5"/>
  <c r="AQ15" i="5"/>
  <c r="AP162" i="5"/>
  <c r="AO384" i="5"/>
  <c r="AL276" i="5"/>
  <c r="AO402" i="5"/>
  <c r="AP15" i="5"/>
  <c r="AN402" i="5"/>
  <c r="AQ270" i="5"/>
  <c r="AO63" i="5"/>
  <c r="AO475" i="5"/>
  <c r="AO426" i="5"/>
  <c r="AM402" i="5"/>
  <c r="AN316" i="5"/>
  <c r="AQ202" i="5"/>
  <c r="AN15" i="5"/>
  <c r="AM276" i="5"/>
  <c r="AO483" i="5"/>
  <c r="AL459" i="5"/>
  <c r="AP402" i="5"/>
  <c r="AO90" i="5"/>
  <c r="AQ426" i="5"/>
  <c r="AQ321" i="5"/>
  <c r="AN162" i="5"/>
  <c r="AN477" i="5"/>
  <c r="AP426" i="5"/>
  <c r="AP498" i="5"/>
  <c r="AO498" i="5"/>
  <c r="AL474" i="5"/>
  <c r="AO396" i="5"/>
  <c r="AL345" i="5"/>
  <c r="AM316" i="5"/>
  <c r="AM264" i="5"/>
  <c r="AP202" i="5"/>
  <c r="AP126" i="5"/>
  <c r="AM421" i="5"/>
  <c r="AN396" i="5"/>
  <c r="AO259" i="5"/>
  <c r="AO202" i="5"/>
  <c r="AO472" i="5"/>
  <c r="AL472" i="5"/>
  <c r="AM472" i="5"/>
  <c r="AN472" i="5"/>
  <c r="AN442" i="5"/>
  <c r="AO442" i="5"/>
  <c r="AP442" i="5"/>
  <c r="AQ442" i="5"/>
  <c r="AQ433" i="5"/>
  <c r="AO433" i="5"/>
  <c r="AN433" i="5"/>
  <c r="AM433" i="5"/>
  <c r="AP433" i="5"/>
  <c r="AL388" i="5"/>
  <c r="AN388" i="5"/>
  <c r="AO388" i="5"/>
  <c r="AP388" i="5"/>
  <c r="AQ388" i="5"/>
  <c r="AL376" i="5"/>
  <c r="AO376" i="5"/>
  <c r="AP376" i="5"/>
  <c r="AQ376" i="5"/>
  <c r="AQ328" i="5"/>
  <c r="AO328" i="5"/>
  <c r="AO247" i="5"/>
  <c r="AL247" i="5"/>
  <c r="AO241" i="5"/>
  <c r="AP241" i="5"/>
  <c r="AQ241" i="5"/>
  <c r="AN211" i="5"/>
  <c r="AP211" i="5"/>
  <c r="AL175" i="5"/>
  <c r="AM175" i="5"/>
  <c r="AP175" i="5"/>
  <c r="AQ175" i="5"/>
  <c r="AN145" i="5"/>
  <c r="AO145" i="5"/>
  <c r="AL145" i="5"/>
  <c r="AM145" i="5"/>
  <c r="AM109" i="5"/>
  <c r="AN109" i="5"/>
  <c r="AQ109" i="5"/>
  <c r="AL103" i="5"/>
  <c r="AQ103" i="5"/>
  <c r="AN61" i="5"/>
  <c r="AQ61" i="5"/>
  <c r="AM61" i="5"/>
  <c r="AL49" i="5"/>
  <c r="AO49" i="5"/>
  <c r="AP34" i="5"/>
  <c r="AQ34" i="5"/>
  <c r="AN31" i="5"/>
  <c r="AO31" i="5"/>
  <c r="AO25" i="5"/>
  <c r="AP25" i="5"/>
  <c r="AQ25" i="5"/>
  <c r="AQ190" i="5"/>
  <c r="AM478" i="5"/>
  <c r="AL439" i="5"/>
  <c r="AO418" i="5"/>
  <c r="AP373" i="5"/>
  <c r="AN298" i="5"/>
  <c r="AO235" i="5"/>
  <c r="AQ67" i="5"/>
  <c r="AN11" i="5"/>
  <c r="AO11" i="5"/>
  <c r="AM496" i="5"/>
  <c r="AM460" i="5"/>
  <c r="AN328" i="5"/>
  <c r="AM298" i="5"/>
  <c r="AM13" i="5"/>
  <c r="AN13" i="5"/>
  <c r="AQ490" i="5"/>
  <c r="AL490" i="5"/>
  <c r="AQ454" i="5"/>
  <c r="AN454" i="5"/>
  <c r="AO430" i="5"/>
  <c r="AP430" i="5"/>
  <c r="AQ430" i="5"/>
  <c r="AN424" i="5"/>
  <c r="AP424" i="5"/>
  <c r="AO424" i="5"/>
  <c r="AQ316" i="5"/>
  <c r="AP316" i="5"/>
  <c r="AM310" i="5"/>
  <c r="AN310" i="5"/>
  <c r="AM304" i="5"/>
  <c r="AN304" i="5"/>
  <c r="AO304" i="5"/>
  <c r="AL256" i="5"/>
  <c r="AM256" i="5"/>
  <c r="AN256" i="5"/>
  <c r="AO256" i="5"/>
  <c r="AN196" i="5"/>
  <c r="AL196" i="5"/>
  <c r="AM196" i="5"/>
  <c r="AM178" i="5"/>
  <c r="AQ178" i="5"/>
  <c r="AP118" i="5"/>
  <c r="AO118" i="5"/>
  <c r="AL496" i="5"/>
  <c r="AQ475" i="5"/>
  <c r="AN394" i="5"/>
  <c r="AM328" i="5"/>
  <c r="AN262" i="5"/>
  <c r="AQ229" i="5"/>
  <c r="AN481" i="5"/>
  <c r="AQ481" i="5"/>
  <c r="AQ469" i="5"/>
  <c r="AP469" i="5"/>
  <c r="AM445" i="5"/>
  <c r="AN445" i="5"/>
  <c r="AQ421" i="5"/>
  <c r="AN421" i="5"/>
  <c r="AO421" i="5"/>
  <c r="AP421" i="5"/>
  <c r="AL415" i="5"/>
  <c r="AP415" i="5"/>
  <c r="AN400" i="5"/>
  <c r="AO400" i="5"/>
  <c r="AP400" i="5"/>
  <c r="AP379" i="5"/>
  <c r="AL379" i="5"/>
  <c r="AO379" i="5"/>
  <c r="AQ379" i="5"/>
  <c r="AO331" i="5"/>
  <c r="AP331" i="5"/>
  <c r="AP319" i="5"/>
  <c r="AQ319" i="5"/>
  <c r="AL280" i="5"/>
  <c r="AQ280" i="5"/>
  <c r="AM268" i="5"/>
  <c r="AL268" i="5"/>
  <c r="AN268" i="5"/>
  <c r="AN205" i="5"/>
  <c r="AQ205" i="5"/>
  <c r="AP169" i="5"/>
  <c r="AQ169" i="5"/>
  <c r="AP475" i="5"/>
  <c r="AQ367" i="5"/>
  <c r="AL328" i="5"/>
  <c r="AP229" i="5"/>
  <c r="AP103" i="5"/>
  <c r="AN49" i="5"/>
  <c r="AP492" i="5"/>
  <c r="AO462" i="5"/>
  <c r="AP450" i="5"/>
  <c r="AM414" i="5"/>
  <c r="AN81" i="5"/>
  <c r="AP54" i="5"/>
  <c r="AQ14" i="5"/>
  <c r="AO492" i="5"/>
  <c r="AM480" i="5"/>
  <c r="AN462" i="5"/>
  <c r="AO450" i="5"/>
  <c r="AQ345" i="5"/>
  <c r="AP264" i="5"/>
  <c r="AM81" i="5"/>
  <c r="AL480" i="5"/>
  <c r="AM462" i="5"/>
  <c r="AN450" i="5"/>
  <c r="AP408" i="5"/>
  <c r="AP345" i="5"/>
  <c r="AO264" i="5"/>
  <c r="AP192" i="5"/>
  <c r="AO276" i="5"/>
  <c r="AN264" i="5"/>
  <c r="AQ135" i="5"/>
  <c r="AQ7" i="5"/>
  <c r="AM497" i="5"/>
  <c r="AL497" i="5"/>
  <c r="AO497" i="5"/>
  <c r="AP497" i="5"/>
  <c r="AN497" i="5"/>
  <c r="AQ497" i="5"/>
  <c r="AQ488" i="5"/>
  <c r="AM488" i="5"/>
  <c r="AO488" i="5"/>
  <c r="AL488" i="5"/>
  <c r="AN488" i="5"/>
  <c r="AP488" i="5"/>
  <c r="AL479" i="5"/>
  <c r="AM479" i="5"/>
  <c r="AQ479" i="5"/>
  <c r="AN479" i="5"/>
  <c r="AO479" i="5"/>
  <c r="AP479" i="5"/>
  <c r="AQ473" i="5"/>
  <c r="AL473" i="5"/>
  <c r="AN473" i="5"/>
  <c r="AO473" i="5"/>
  <c r="AP473" i="5"/>
  <c r="AM473" i="5"/>
  <c r="AQ467" i="5"/>
  <c r="AL467" i="5"/>
  <c r="AM467" i="5"/>
  <c r="AN467" i="5"/>
  <c r="AO467" i="5"/>
  <c r="AP467" i="5"/>
  <c r="AQ461" i="5"/>
  <c r="AM461" i="5"/>
  <c r="AL461" i="5"/>
  <c r="AN461" i="5"/>
  <c r="AO461" i="5"/>
  <c r="AP461" i="5"/>
  <c r="AL446" i="5"/>
  <c r="AO446" i="5"/>
  <c r="AQ446" i="5"/>
  <c r="AP446" i="5"/>
  <c r="AM446" i="5"/>
  <c r="AN446" i="5"/>
  <c r="AL440" i="5"/>
  <c r="AM440" i="5"/>
  <c r="AQ440" i="5"/>
  <c r="AN440" i="5"/>
  <c r="AO440" i="5"/>
  <c r="AP440" i="5"/>
  <c r="AQ431" i="5"/>
  <c r="AO431" i="5"/>
  <c r="AP431" i="5"/>
  <c r="AM431" i="5"/>
  <c r="AN431" i="5"/>
  <c r="AL431" i="5"/>
  <c r="AM407" i="5"/>
  <c r="AN407" i="5"/>
  <c r="AO407" i="5"/>
  <c r="AP407" i="5"/>
  <c r="AL407" i="5"/>
  <c r="AQ407" i="5"/>
  <c r="AM389" i="5"/>
  <c r="AN389" i="5"/>
  <c r="AQ389" i="5"/>
  <c r="AO389" i="5"/>
  <c r="AP389" i="5"/>
  <c r="AL389" i="5"/>
  <c r="AM383" i="5"/>
  <c r="AN383" i="5"/>
  <c r="AQ383" i="5"/>
  <c r="AL383" i="5"/>
  <c r="AO383" i="5"/>
  <c r="AP383" i="5"/>
  <c r="AM377" i="5"/>
  <c r="AN377" i="5"/>
  <c r="AQ377" i="5"/>
  <c r="AO377" i="5"/>
  <c r="AP377" i="5"/>
  <c r="AL377" i="5"/>
  <c r="AM353" i="5"/>
  <c r="AN353" i="5"/>
  <c r="AQ353" i="5"/>
  <c r="AL353" i="5"/>
  <c r="AO353" i="5"/>
  <c r="AP353" i="5"/>
  <c r="AM347" i="5"/>
  <c r="AN347" i="5"/>
  <c r="AL347" i="5"/>
  <c r="AQ347" i="5"/>
  <c r="AO347" i="5"/>
  <c r="AP347" i="5"/>
  <c r="AM341" i="5"/>
  <c r="AN341" i="5"/>
  <c r="AQ341" i="5"/>
  <c r="AL341" i="5"/>
  <c r="AO341" i="5"/>
  <c r="AP341" i="5"/>
  <c r="AM335" i="5"/>
  <c r="AN335" i="5"/>
  <c r="AO335" i="5"/>
  <c r="AP335" i="5"/>
  <c r="AL335" i="5"/>
  <c r="AQ335" i="5"/>
  <c r="AL9" i="5"/>
  <c r="AM9" i="5"/>
  <c r="AN9" i="5"/>
  <c r="AO9" i="5"/>
  <c r="AP9" i="5"/>
  <c r="AQ9" i="5"/>
  <c r="AQ500" i="5"/>
  <c r="AL500" i="5"/>
  <c r="AM500" i="5"/>
  <c r="AP500" i="5"/>
  <c r="AN500" i="5"/>
  <c r="AO500" i="5"/>
  <c r="AL491" i="5"/>
  <c r="AM491" i="5"/>
  <c r="AN491" i="5"/>
  <c r="AO491" i="5"/>
  <c r="AP491" i="5"/>
  <c r="AQ491" i="5"/>
  <c r="AQ482" i="5"/>
  <c r="AN482" i="5"/>
  <c r="AO482" i="5"/>
  <c r="AP482" i="5"/>
  <c r="AL482" i="5"/>
  <c r="AM482" i="5"/>
  <c r="AQ455" i="5"/>
  <c r="AM455" i="5"/>
  <c r="AL455" i="5"/>
  <c r="AN455" i="5"/>
  <c r="AO455" i="5"/>
  <c r="AP455" i="5"/>
  <c r="AQ443" i="5"/>
  <c r="AN443" i="5"/>
  <c r="AO443" i="5"/>
  <c r="AP443" i="5"/>
  <c r="AL443" i="5"/>
  <c r="AM443" i="5"/>
  <c r="AL434" i="5"/>
  <c r="AO434" i="5"/>
  <c r="AQ434" i="5"/>
  <c r="AP434" i="5"/>
  <c r="AM434" i="5"/>
  <c r="AN434" i="5"/>
  <c r="AQ425" i="5"/>
  <c r="AM425" i="5"/>
  <c r="AL425" i="5"/>
  <c r="AO425" i="5"/>
  <c r="AP425" i="5"/>
  <c r="AN425" i="5"/>
  <c r="AQ419" i="5"/>
  <c r="AL419" i="5"/>
  <c r="AM419" i="5"/>
  <c r="AN419" i="5"/>
  <c r="AO419" i="5"/>
  <c r="AP419" i="5"/>
  <c r="AM413" i="5"/>
  <c r="AN413" i="5"/>
  <c r="AQ413" i="5"/>
  <c r="AL413" i="5"/>
  <c r="AO413" i="5"/>
  <c r="AP413" i="5"/>
  <c r="AM404" i="5"/>
  <c r="AN404" i="5"/>
  <c r="AO404" i="5"/>
  <c r="AL404" i="5"/>
  <c r="AP404" i="5"/>
  <c r="AQ404" i="5"/>
  <c r="AM398" i="5"/>
  <c r="AO398" i="5"/>
  <c r="AN398" i="5"/>
  <c r="AP398" i="5"/>
  <c r="AL398" i="5"/>
  <c r="AQ398" i="5"/>
  <c r="AM392" i="5"/>
  <c r="AN392" i="5"/>
  <c r="AO392" i="5"/>
  <c r="AQ392" i="5"/>
  <c r="AP392" i="5"/>
  <c r="AL392" i="5"/>
  <c r="AM380" i="5"/>
  <c r="AN380" i="5"/>
  <c r="AQ380" i="5"/>
  <c r="AL380" i="5"/>
  <c r="AO380" i="5"/>
  <c r="AP380" i="5"/>
  <c r="AQ374" i="5"/>
  <c r="AL374" i="5"/>
  <c r="AM374" i="5"/>
  <c r="AO374" i="5"/>
  <c r="AN374" i="5"/>
  <c r="AP374" i="5"/>
  <c r="AM368" i="5"/>
  <c r="AN368" i="5"/>
  <c r="AP368" i="5"/>
  <c r="AQ368" i="5"/>
  <c r="AL368" i="5"/>
  <c r="AO368" i="5"/>
  <c r="AL362" i="5"/>
  <c r="AQ362" i="5"/>
  <c r="AO362" i="5"/>
  <c r="AP362" i="5"/>
  <c r="AM362" i="5"/>
  <c r="AN362" i="5"/>
  <c r="AM356" i="5"/>
  <c r="AN356" i="5"/>
  <c r="AP356" i="5"/>
  <c r="AQ356" i="5"/>
  <c r="AL356" i="5"/>
  <c r="AO356" i="5"/>
  <c r="AL350" i="5"/>
  <c r="AN350" i="5"/>
  <c r="AO350" i="5"/>
  <c r="AP350" i="5"/>
  <c r="AQ350" i="5"/>
  <c r="AM350" i="5"/>
  <c r="AM344" i="5"/>
  <c r="AN344" i="5"/>
  <c r="AL344" i="5"/>
  <c r="AO344" i="5"/>
  <c r="AP344" i="5"/>
  <c r="AQ344" i="5"/>
  <c r="AM332" i="5"/>
  <c r="AN332" i="5"/>
  <c r="AO332" i="5"/>
  <c r="AL332" i="5"/>
  <c r="AP332" i="5"/>
  <c r="AQ332" i="5"/>
  <c r="AQ494" i="5"/>
  <c r="AO494" i="5"/>
  <c r="AP494" i="5"/>
  <c r="AL494" i="5"/>
  <c r="AM494" i="5"/>
  <c r="AN494" i="5"/>
  <c r="AM485" i="5"/>
  <c r="AL485" i="5"/>
  <c r="AO485" i="5"/>
  <c r="AQ485" i="5"/>
  <c r="AN485" i="5"/>
  <c r="AP485" i="5"/>
  <c r="AQ476" i="5"/>
  <c r="AL476" i="5"/>
  <c r="AM476" i="5"/>
  <c r="AN476" i="5"/>
  <c r="AO476" i="5"/>
  <c r="AP476" i="5"/>
  <c r="AL470" i="5"/>
  <c r="AO470" i="5"/>
  <c r="AQ470" i="5"/>
  <c r="AP470" i="5"/>
  <c r="AM470" i="5"/>
  <c r="AN470" i="5"/>
  <c r="AL464" i="5"/>
  <c r="AM464" i="5"/>
  <c r="AN464" i="5"/>
  <c r="AQ464" i="5"/>
  <c r="AP464" i="5"/>
  <c r="AO464" i="5"/>
  <c r="AL458" i="5"/>
  <c r="AO458" i="5"/>
  <c r="AQ458" i="5"/>
  <c r="AP458" i="5"/>
  <c r="AM458" i="5"/>
  <c r="AN458" i="5"/>
  <c r="AL452" i="5"/>
  <c r="AP452" i="5"/>
  <c r="AM452" i="5"/>
  <c r="AN452" i="5"/>
  <c r="AQ452" i="5"/>
  <c r="AO452" i="5"/>
  <c r="AQ449" i="5"/>
  <c r="AM449" i="5"/>
  <c r="AL449" i="5"/>
  <c r="AN449" i="5"/>
  <c r="AP449" i="5"/>
  <c r="AO449" i="5"/>
  <c r="AQ437" i="5"/>
  <c r="AM437" i="5"/>
  <c r="AL437" i="5"/>
  <c r="AO437" i="5"/>
  <c r="AP437" i="5"/>
  <c r="AN437" i="5"/>
  <c r="AL428" i="5"/>
  <c r="AP428" i="5"/>
  <c r="AQ428" i="5"/>
  <c r="AM428" i="5"/>
  <c r="AN428" i="5"/>
  <c r="AO428" i="5"/>
  <c r="AL422" i="5"/>
  <c r="AO422" i="5"/>
  <c r="AQ422" i="5"/>
  <c r="AP422" i="5"/>
  <c r="AM422" i="5"/>
  <c r="AN422" i="5"/>
  <c r="AL416" i="5"/>
  <c r="AM416" i="5"/>
  <c r="AN416" i="5"/>
  <c r="AO416" i="5"/>
  <c r="AP416" i="5"/>
  <c r="AQ416" i="5"/>
  <c r="AM410" i="5"/>
  <c r="AL410" i="5"/>
  <c r="AN410" i="5"/>
  <c r="AP410" i="5"/>
  <c r="AQ410" i="5"/>
  <c r="AO410" i="5"/>
  <c r="AM401" i="5"/>
  <c r="AN401" i="5"/>
  <c r="AQ401" i="5"/>
  <c r="AO401" i="5"/>
  <c r="AP401" i="5"/>
  <c r="AL401" i="5"/>
  <c r="AM395" i="5"/>
  <c r="AN395" i="5"/>
  <c r="AO395" i="5"/>
  <c r="AQ395" i="5"/>
  <c r="AP395" i="5"/>
  <c r="AL395" i="5"/>
  <c r="AO386" i="5"/>
  <c r="AQ386" i="5"/>
  <c r="AP386" i="5"/>
  <c r="AM386" i="5"/>
  <c r="AN386" i="5"/>
  <c r="AL386" i="5"/>
  <c r="AM371" i="5"/>
  <c r="AN371" i="5"/>
  <c r="AP371" i="5"/>
  <c r="AL371" i="5"/>
  <c r="AO371" i="5"/>
  <c r="AQ371" i="5"/>
  <c r="AM365" i="5"/>
  <c r="AN365" i="5"/>
  <c r="AQ365" i="5"/>
  <c r="AL365" i="5"/>
  <c r="AO365" i="5"/>
  <c r="AP365" i="5"/>
  <c r="AM359" i="5"/>
  <c r="AN359" i="5"/>
  <c r="AP359" i="5"/>
  <c r="AL359" i="5"/>
  <c r="AO359" i="5"/>
  <c r="AQ359" i="5"/>
  <c r="AM338" i="5"/>
  <c r="AL338" i="5"/>
  <c r="AN338" i="5"/>
  <c r="AP338" i="5"/>
  <c r="AQ338" i="5"/>
  <c r="AO338" i="5"/>
  <c r="AM329" i="5"/>
  <c r="AN329" i="5"/>
  <c r="AQ329" i="5"/>
  <c r="AO329" i="5"/>
  <c r="AP329" i="5"/>
  <c r="AL329" i="5"/>
  <c r="AM320" i="5"/>
  <c r="AN320" i="5"/>
  <c r="AO320" i="5"/>
  <c r="AQ320" i="5"/>
  <c r="AP320" i="5"/>
  <c r="AM305" i="5"/>
  <c r="AN305" i="5"/>
  <c r="AQ305" i="5"/>
  <c r="AL305" i="5"/>
  <c r="AM293" i="5"/>
  <c r="AN293" i="5"/>
  <c r="AQ293" i="5"/>
  <c r="AM287" i="5"/>
  <c r="AN287" i="5"/>
  <c r="AP287" i="5"/>
  <c r="AQ287" i="5"/>
  <c r="AM269" i="5"/>
  <c r="AN269" i="5"/>
  <c r="AQ269" i="5"/>
  <c r="AL269" i="5"/>
  <c r="AM260" i="5"/>
  <c r="AN260" i="5"/>
  <c r="AO260" i="5"/>
  <c r="AP260" i="5"/>
  <c r="AL260" i="5"/>
  <c r="AM236" i="5"/>
  <c r="AN236" i="5"/>
  <c r="AQ236" i="5"/>
  <c r="AL236" i="5"/>
  <c r="AQ230" i="5"/>
  <c r="AP230" i="5"/>
  <c r="AO209" i="5"/>
  <c r="AM209" i="5"/>
  <c r="AN209" i="5"/>
  <c r="AL209" i="5"/>
  <c r="AP209" i="5"/>
  <c r="AQ209" i="5"/>
  <c r="AO203" i="5"/>
  <c r="AP203" i="5"/>
  <c r="AQ203" i="5"/>
  <c r="AM203" i="5"/>
  <c r="AN203" i="5"/>
  <c r="AL203" i="5"/>
  <c r="AO200" i="5"/>
  <c r="AP200" i="5"/>
  <c r="AM200" i="5"/>
  <c r="AQ200" i="5"/>
  <c r="AN200" i="5"/>
  <c r="AO191" i="5"/>
  <c r="AP191" i="5"/>
  <c r="AQ191" i="5"/>
  <c r="AM176" i="5"/>
  <c r="AL176" i="5"/>
  <c r="AO176" i="5"/>
  <c r="AN176" i="5"/>
  <c r="AP176" i="5"/>
  <c r="AL170" i="5"/>
  <c r="AM170" i="5"/>
  <c r="AP170" i="5"/>
  <c r="AQ170" i="5"/>
  <c r="AL161" i="5"/>
  <c r="AM161" i="5"/>
  <c r="AN161" i="5"/>
  <c r="AO161" i="5"/>
  <c r="AL140" i="5"/>
  <c r="AM140" i="5"/>
  <c r="AN140" i="5"/>
  <c r="AL128" i="5"/>
  <c r="AM128" i="5"/>
  <c r="AN128" i="5"/>
  <c r="AO128" i="5"/>
  <c r="AP128" i="5"/>
  <c r="AL116" i="5"/>
  <c r="AM116" i="5"/>
  <c r="AN116" i="5"/>
  <c r="AO116" i="5"/>
  <c r="AP116" i="5"/>
  <c r="AL95" i="5"/>
  <c r="AM95" i="5"/>
  <c r="AL86" i="5"/>
  <c r="AM86" i="5"/>
  <c r="AN86" i="5"/>
  <c r="AO86" i="5"/>
  <c r="AP86" i="5"/>
  <c r="AQ86" i="5"/>
  <c r="AL80" i="5"/>
  <c r="AM80" i="5"/>
  <c r="AN80" i="5"/>
  <c r="AO80" i="5"/>
  <c r="AP80" i="5"/>
  <c r="AL74" i="5"/>
  <c r="AM74" i="5"/>
  <c r="AN74" i="5"/>
  <c r="AO74" i="5"/>
  <c r="AP74" i="5"/>
  <c r="AQ74" i="5"/>
  <c r="AL68" i="5"/>
  <c r="AM68" i="5"/>
  <c r="AN68" i="5"/>
  <c r="AQ68" i="5"/>
  <c r="AL50" i="5"/>
  <c r="AM50" i="5"/>
  <c r="AN50" i="5"/>
  <c r="AO50" i="5"/>
  <c r="AP50" i="5"/>
  <c r="AQ50" i="5"/>
  <c r="AL44" i="5"/>
  <c r="AM44" i="5"/>
  <c r="AN44" i="5"/>
  <c r="AP44" i="5"/>
  <c r="AQ44" i="5"/>
  <c r="AL38" i="5"/>
  <c r="AM38" i="5"/>
  <c r="AN38" i="5"/>
  <c r="AO38" i="5"/>
  <c r="AP38" i="5"/>
  <c r="AQ38" i="5"/>
  <c r="AL32" i="5"/>
  <c r="AM32" i="5"/>
  <c r="AN32" i="5"/>
  <c r="AO32" i="5"/>
  <c r="AP32" i="5"/>
  <c r="AQ32" i="5"/>
  <c r="AL26" i="5"/>
  <c r="AM26" i="5"/>
  <c r="AN26" i="5"/>
  <c r="AM242" i="5"/>
  <c r="AQ185" i="5"/>
  <c r="AO35" i="5"/>
  <c r="AO305" i="5"/>
  <c r="AP293" i="5"/>
  <c r="AM230" i="5"/>
  <c r="AO212" i="5"/>
  <c r="AQ128" i="5"/>
  <c r="AL19" i="5"/>
  <c r="AM19" i="5"/>
  <c r="AN19" i="5"/>
  <c r="AO19" i="5"/>
  <c r="AO293" i="5"/>
  <c r="AL293" i="5"/>
  <c r="AM191" i="5"/>
  <c r="AL185" i="5"/>
  <c r="AQ161" i="5"/>
  <c r="AQ152" i="5"/>
  <c r="AM483" i="5"/>
  <c r="AL483" i="5"/>
  <c r="AQ465" i="5"/>
  <c r="AO465" i="5"/>
  <c r="AP465" i="5"/>
  <c r="AQ453" i="5"/>
  <c r="AO453" i="5"/>
  <c r="AP453" i="5"/>
  <c r="AQ447" i="5"/>
  <c r="AP447" i="5"/>
  <c r="AQ441" i="5"/>
  <c r="AO441" i="5"/>
  <c r="AP441" i="5"/>
  <c r="AM441" i="5"/>
  <c r="AN441" i="5"/>
  <c r="AL420" i="5"/>
  <c r="AM420" i="5"/>
  <c r="AO420" i="5"/>
  <c r="AN420" i="5"/>
  <c r="AM411" i="5"/>
  <c r="AN411" i="5"/>
  <c r="AO411" i="5"/>
  <c r="AP411" i="5"/>
  <c r="AM405" i="5"/>
  <c r="AN405" i="5"/>
  <c r="AM399" i="5"/>
  <c r="AN399" i="5"/>
  <c r="AO399" i="5"/>
  <c r="AP399" i="5"/>
  <c r="AQ399" i="5"/>
  <c r="AQ384" i="5"/>
  <c r="AM384" i="5"/>
  <c r="AN384" i="5"/>
  <c r="AL384" i="5"/>
  <c r="AL378" i="5"/>
  <c r="AM378" i="5"/>
  <c r="AO378" i="5"/>
  <c r="AP378" i="5"/>
  <c r="AN378" i="5"/>
  <c r="AQ378" i="5"/>
  <c r="AQ372" i="5"/>
  <c r="AM372" i="5"/>
  <c r="AO372" i="5"/>
  <c r="AP372" i="5"/>
  <c r="AN372" i="5"/>
  <c r="AL366" i="5"/>
  <c r="AO366" i="5"/>
  <c r="AQ366" i="5"/>
  <c r="AP366" i="5"/>
  <c r="AM357" i="5"/>
  <c r="AN357" i="5"/>
  <c r="AQ357" i="5"/>
  <c r="AL357" i="5"/>
  <c r="AM345" i="5"/>
  <c r="AN345" i="5"/>
  <c r="AM327" i="5"/>
  <c r="AN327" i="5"/>
  <c r="AO327" i="5"/>
  <c r="AP327" i="5"/>
  <c r="AL327" i="5"/>
  <c r="AM321" i="5"/>
  <c r="AN321" i="5"/>
  <c r="AL321" i="5"/>
  <c r="AQ312" i="5"/>
  <c r="AM312" i="5"/>
  <c r="AN312" i="5"/>
  <c r="AL312" i="5"/>
  <c r="AM303" i="5"/>
  <c r="AN303" i="5"/>
  <c r="AO303" i="5"/>
  <c r="AP303" i="5"/>
  <c r="AQ303" i="5"/>
  <c r="AL303" i="5"/>
  <c r="AL294" i="5"/>
  <c r="AO294" i="5"/>
  <c r="AQ294" i="5"/>
  <c r="AP294" i="5"/>
  <c r="AQ288" i="5"/>
  <c r="AO288" i="5"/>
  <c r="AP288" i="5"/>
  <c r="AL288" i="5"/>
  <c r="AL282" i="5"/>
  <c r="AQ282" i="5"/>
  <c r="AP282" i="5"/>
  <c r="AL270" i="5"/>
  <c r="AN270" i="5"/>
  <c r="AO270" i="5"/>
  <c r="AP270" i="5"/>
  <c r="AM261" i="5"/>
  <c r="AN261" i="5"/>
  <c r="AP261" i="5"/>
  <c r="AQ261" i="5"/>
  <c r="AQ252" i="5"/>
  <c r="AL252" i="5"/>
  <c r="AP252" i="5"/>
  <c r="AL246" i="5"/>
  <c r="AM246" i="5"/>
  <c r="AN246" i="5"/>
  <c r="AM231" i="5"/>
  <c r="AN231" i="5"/>
  <c r="AO231" i="5"/>
  <c r="AP231" i="5"/>
  <c r="AQ231" i="5"/>
  <c r="AL231" i="5"/>
  <c r="AQ228" i="5"/>
  <c r="AM228" i="5"/>
  <c r="AO228" i="5"/>
  <c r="AN228" i="5"/>
  <c r="AP228" i="5"/>
  <c r="AM219" i="5"/>
  <c r="AN219" i="5"/>
  <c r="AO219" i="5"/>
  <c r="AP219" i="5"/>
  <c r="AQ219" i="5"/>
  <c r="AO213" i="5"/>
  <c r="AL213" i="5"/>
  <c r="AP213" i="5"/>
  <c r="AQ213" i="5"/>
  <c r="AN213" i="5"/>
  <c r="AL204" i="5"/>
  <c r="AM204" i="5"/>
  <c r="AO204" i="5"/>
  <c r="AP204" i="5"/>
  <c r="AN204" i="5"/>
  <c r="AQ204" i="5"/>
  <c r="AO195" i="5"/>
  <c r="AP195" i="5"/>
  <c r="AL195" i="5"/>
  <c r="AO189" i="5"/>
  <c r="AP189" i="5"/>
  <c r="AM189" i="5"/>
  <c r="AN189" i="5"/>
  <c r="AL189" i="5"/>
  <c r="AL180" i="5"/>
  <c r="AO180" i="5"/>
  <c r="AP180" i="5"/>
  <c r="AM180" i="5"/>
  <c r="AN180" i="5"/>
  <c r="AO177" i="5"/>
  <c r="AP177" i="5"/>
  <c r="AM177" i="5"/>
  <c r="AN177" i="5"/>
  <c r="AQ177" i="5"/>
  <c r="AP171" i="5"/>
  <c r="AQ171" i="5"/>
  <c r="AL171" i="5"/>
  <c r="AM171" i="5"/>
  <c r="AO171" i="5"/>
  <c r="AL162" i="5"/>
  <c r="AM162" i="5"/>
  <c r="AO141" i="5"/>
  <c r="AP141" i="5"/>
  <c r="AL141" i="5"/>
  <c r="AM141" i="5"/>
  <c r="AN141" i="5"/>
  <c r="AQ129" i="5"/>
  <c r="AM129" i="5"/>
  <c r="AO129" i="5"/>
  <c r="AN129" i="5"/>
  <c r="AP129" i="5"/>
  <c r="AL126" i="5"/>
  <c r="AM126" i="5"/>
  <c r="AN126" i="5"/>
  <c r="AQ126" i="5"/>
  <c r="AL108" i="5"/>
  <c r="AM108" i="5"/>
  <c r="AN108" i="5"/>
  <c r="AQ108" i="5"/>
  <c r="AL99" i="5"/>
  <c r="AM99" i="5"/>
  <c r="AO99" i="5"/>
  <c r="AP99" i="5"/>
  <c r="AQ99" i="5"/>
  <c r="AL96" i="5"/>
  <c r="AM96" i="5"/>
  <c r="AN96" i="5"/>
  <c r="AO96" i="5"/>
  <c r="AP96" i="5"/>
  <c r="AQ96" i="5"/>
  <c r="AL84" i="5"/>
  <c r="AM84" i="5"/>
  <c r="AN84" i="5"/>
  <c r="AQ81" i="5"/>
  <c r="AO81" i="5"/>
  <c r="AP81" i="5"/>
  <c r="AL78" i="5"/>
  <c r="AM78" i="5"/>
  <c r="AN78" i="5"/>
  <c r="AO78" i="5"/>
  <c r="AP78" i="5"/>
  <c r="AQ78" i="5"/>
  <c r="AO69" i="5"/>
  <c r="AP69" i="5"/>
  <c r="AM69" i="5"/>
  <c r="AN69" i="5"/>
  <c r="AL69" i="5"/>
  <c r="AQ69" i="5"/>
  <c r="AL66" i="5"/>
  <c r="AM66" i="5"/>
  <c r="AN66" i="5"/>
  <c r="AO66" i="5"/>
  <c r="AP66" i="5"/>
  <c r="AQ66" i="5"/>
  <c r="AL60" i="5"/>
  <c r="AM60" i="5"/>
  <c r="AN60" i="5"/>
  <c r="AO60" i="5"/>
  <c r="AP60" i="5"/>
  <c r="AQ60" i="5"/>
  <c r="AL54" i="5"/>
  <c r="AM54" i="5"/>
  <c r="AN54" i="5"/>
  <c r="AL48" i="5"/>
  <c r="AM48" i="5"/>
  <c r="AN48" i="5"/>
  <c r="AO48" i="5"/>
  <c r="AP48" i="5"/>
  <c r="AL42" i="5"/>
  <c r="AM42" i="5"/>
  <c r="AN42" i="5"/>
  <c r="AO42" i="5"/>
  <c r="AL36" i="5"/>
  <c r="AM36" i="5"/>
  <c r="AN36" i="5"/>
  <c r="AQ36" i="5"/>
  <c r="AP36" i="5"/>
  <c r="AL30" i="5"/>
  <c r="AM30" i="5"/>
  <c r="AN30" i="5"/>
  <c r="AO30" i="5"/>
  <c r="AP30" i="5"/>
  <c r="AQ30" i="5"/>
  <c r="AL27" i="5"/>
  <c r="AM27" i="5"/>
  <c r="AP27" i="5"/>
  <c r="AQ27" i="5"/>
  <c r="AN27" i="5"/>
  <c r="AO27" i="5"/>
  <c r="AL24" i="5"/>
  <c r="AM24" i="5"/>
  <c r="AN24" i="5"/>
  <c r="AO24" i="5"/>
  <c r="AP24" i="5"/>
  <c r="AQ24" i="5"/>
  <c r="AN498" i="5"/>
  <c r="AL465" i="5"/>
  <c r="AM453" i="5"/>
  <c r="AP354" i="5"/>
  <c r="AQ327" i="5"/>
  <c r="AO321" i="5"/>
  <c r="AL264" i="5"/>
  <c r="AM252" i="5"/>
  <c r="AO108" i="5"/>
  <c r="AM498" i="5"/>
  <c r="AN366" i="5"/>
  <c r="AP348" i="5"/>
  <c r="AP285" i="5"/>
  <c r="AQ273" i="5"/>
  <c r="AQ150" i="5"/>
  <c r="AO123" i="5"/>
  <c r="AQ95" i="5"/>
  <c r="AP68" i="5"/>
  <c r="AQ420" i="5"/>
  <c r="AQ405" i="5"/>
  <c r="AO348" i="5"/>
  <c r="AN314" i="5"/>
  <c r="AL228" i="5"/>
  <c r="AP132" i="5"/>
  <c r="AP405" i="5"/>
  <c r="AP336" i="5"/>
  <c r="AN302" i="5"/>
  <c r="AO273" i="5"/>
  <c r="AO221" i="5"/>
  <c r="AL487" i="5"/>
  <c r="AM487" i="5"/>
  <c r="AQ478" i="5"/>
  <c r="AO478" i="5"/>
  <c r="AP478" i="5"/>
  <c r="AL466" i="5"/>
  <c r="AM466" i="5"/>
  <c r="AL460" i="5"/>
  <c r="AQ460" i="5"/>
  <c r="AO460" i="5"/>
  <c r="AP460" i="5"/>
  <c r="AL454" i="5"/>
  <c r="AM454" i="5"/>
  <c r="AO454" i="5"/>
  <c r="AP454" i="5"/>
  <c r="AL448" i="5"/>
  <c r="AQ448" i="5"/>
  <c r="AM448" i="5"/>
  <c r="AQ439" i="5"/>
  <c r="AM439" i="5"/>
  <c r="AO439" i="5"/>
  <c r="AN439" i="5"/>
  <c r="AQ427" i="5"/>
  <c r="AM427" i="5"/>
  <c r="AO427" i="5"/>
  <c r="AN427" i="5"/>
  <c r="AL424" i="5"/>
  <c r="AQ424" i="5"/>
  <c r="AM409" i="5"/>
  <c r="AN409" i="5"/>
  <c r="AL409" i="5"/>
  <c r="AQ409" i="5"/>
  <c r="AM403" i="5"/>
  <c r="AN403" i="5"/>
  <c r="AQ403" i="5"/>
  <c r="AO403" i="5"/>
  <c r="AP403" i="5"/>
  <c r="AM397" i="5"/>
  <c r="AN397" i="5"/>
  <c r="AL397" i="5"/>
  <c r="AM391" i="5"/>
  <c r="AN391" i="5"/>
  <c r="AL391" i="5"/>
  <c r="AO391" i="5"/>
  <c r="AM385" i="5"/>
  <c r="AN385" i="5"/>
  <c r="AL385" i="5"/>
  <c r="AM364" i="5"/>
  <c r="AN364" i="5"/>
  <c r="AL364" i="5"/>
  <c r="AO358" i="5"/>
  <c r="AP358" i="5"/>
  <c r="AM358" i="5"/>
  <c r="AN358" i="5"/>
  <c r="AL358" i="5"/>
  <c r="AO340" i="5"/>
  <c r="AQ340" i="5"/>
  <c r="AP340" i="5"/>
  <c r="AL340" i="5"/>
  <c r="AM331" i="5"/>
  <c r="AN331" i="5"/>
  <c r="AQ331" i="5"/>
  <c r="AL331" i="5"/>
  <c r="AM325" i="5"/>
  <c r="AN325" i="5"/>
  <c r="AL325" i="5"/>
  <c r="AM319" i="5"/>
  <c r="AN319" i="5"/>
  <c r="AM313" i="5"/>
  <c r="AN313" i="5"/>
  <c r="AL313" i="5"/>
  <c r="AP313" i="5"/>
  <c r="AQ313" i="5"/>
  <c r="AM307" i="5"/>
  <c r="AN307" i="5"/>
  <c r="AM301" i="5"/>
  <c r="AN301" i="5"/>
  <c r="AL301" i="5"/>
  <c r="AO301" i="5"/>
  <c r="AP301" i="5"/>
  <c r="AM295" i="5"/>
  <c r="AN295" i="5"/>
  <c r="AL295" i="5"/>
  <c r="AM289" i="5"/>
  <c r="AN289" i="5"/>
  <c r="AL289" i="5"/>
  <c r="AO289" i="5"/>
  <c r="AP289" i="5"/>
  <c r="AM283" i="5"/>
  <c r="AN283" i="5"/>
  <c r="AO283" i="5"/>
  <c r="AP283" i="5"/>
  <c r="AL283" i="5"/>
  <c r="AQ283" i="5"/>
  <c r="AM277" i="5"/>
  <c r="AN277" i="5"/>
  <c r="AL277" i="5"/>
  <c r="AO277" i="5"/>
  <c r="AQ277" i="5"/>
  <c r="AP277" i="5"/>
  <c r="AM271" i="5"/>
  <c r="AN271" i="5"/>
  <c r="AO271" i="5"/>
  <c r="AQ271" i="5"/>
  <c r="AP271" i="5"/>
  <c r="AM265" i="5"/>
  <c r="AN265" i="5"/>
  <c r="AL265" i="5"/>
  <c r="AQ265" i="5"/>
  <c r="AP265" i="5"/>
  <c r="AM253" i="5"/>
  <c r="AN253" i="5"/>
  <c r="AL253" i="5"/>
  <c r="AO253" i="5"/>
  <c r="AP253" i="5"/>
  <c r="AM247" i="5"/>
  <c r="AN247" i="5"/>
  <c r="AO238" i="5"/>
  <c r="AP238" i="5"/>
  <c r="AL232" i="5"/>
  <c r="AM232" i="5"/>
  <c r="AN232" i="5"/>
  <c r="AM223" i="5"/>
  <c r="AN223" i="5"/>
  <c r="AL223" i="5"/>
  <c r="AO223" i="5"/>
  <c r="AP223" i="5"/>
  <c r="AM217" i="5"/>
  <c r="AN217" i="5"/>
  <c r="AL217" i="5"/>
  <c r="AO217" i="5"/>
  <c r="AP217" i="5"/>
  <c r="AO211" i="5"/>
  <c r="AQ211" i="5"/>
  <c r="AL211" i="5"/>
  <c r="AM211" i="5"/>
  <c r="AO205" i="5"/>
  <c r="AP205" i="5"/>
  <c r="AL205" i="5"/>
  <c r="AO196" i="5"/>
  <c r="AP196" i="5"/>
  <c r="AQ196" i="5"/>
  <c r="AO181" i="5"/>
  <c r="AP181" i="5"/>
  <c r="AL169" i="5"/>
  <c r="AM169" i="5"/>
  <c r="AN163" i="5"/>
  <c r="AO163" i="5"/>
  <c r="AL163" i="5"/>
  <c r="AM163" i="5"/>
  <c r="AP163" i="5"/>
  <c r="AQ163" i="5"/>
  <c r="AN157" i="5"/>
  <c r="AO157" i="5"/>
  <c r="AL157" i="5"/>
  <c r="AM157" i="5"/>
  <c r="AL139" i="5"/>
  <c r="AM139" i="5"/>
  <c r="AP139" i="5"/>
  <c r="AQ139" i="5"/>
  <c r="AN139" i="5"/>
  <c r="AO139" i="5"/>
  <c r="AO133" i="5"/>
  <c r="AP133" i="5"/>
  <c r="AM133" i="5"/>
  <c r="AN133" i="5"/>
  <c r="AQ133" i="5"/>
  <c r="AL133" i="5"/>
  <c r="AL121" i="5"/>
  <c r="AM121" i="5"/>
  <c r="AN121" i="5"/>
  <c r="AO121" i="5"/>
  <c r="AP121" i="5"/>
  <c r="AL115" i="5"/>
  <c r="AM115" i="5"/>
  <c r="AN115" i="5"/>
  <c r="AP115" i="5"/>
  <c r="AO115" i="5"/>
  <c r="AQ115" i="5"/>
  <c r="AO109" i="5"/>
  <c r="AP109" i="5"/>
  <c r="AL109" i="5"/>
  <c r="AL100" i="5"/>
  <c r="AM100" i="5"/>
  <c r="AN100" i="5"/>
  <c r="AQ100" i="5"/>
  <c r="AO85" i="5"/>
  <c r="AP85" i="5"/>
  <c r="AM85" i="5"/>
  <c r="AN85" i="5"/>
  <c r="AQ85" i="5"/>
  <c r="AL85" i="5"/>
  <c r="AL79" i="5"/>
  <c r="AM79" i="5"/>
  <c r="AO79" i="5"/>
  <c r="AN79" i="5"/>
  <c r="AP79" i="5"/>
  <c r="AQ79" i="5"/>
  <c r="AL73" i="5"/>
  <c r="AQ73" i="5"/>
  <c r="AO73" i="5"/>
  <c r="AP73" i="5"/>
  <c r="AL64" i="5"/>
  <c r="AM64" i="5"/>
  <c r="AN64" i="5"/>
  <c r="AO64" i="5"/>
  <c r="AP64" i="5"/>
  <c r="AQ64" i="5"/>
  <c r="AL58" i="5"/>
  <c r="AM58" i="5"/>
  <c r="AN58" i="5"/>
  <c r="AP58" i="5"/>
  <c r="AQ58" i="5"/>
  <c r="AO58" i="5"/>
  <c r="AL52" i="5"/>
  <c r="AM52" i="5"/>
  <c r="AN52" i="5"/>
  <c r="AO52" i="5"/>
  <c r="AP52" i="5"/>
  <c r="AL46" i="5"/>
  <c r="AM46" i="5"/>
  <c r="AN46" i="5"/>
  <c r="AO46" i="5"/>
  <c r="AP46" i="5"/>
  <c r="AQ46" i="5"/>
  <c r="AL40" i="5"/>
  <c r="AM40" i="5"/>
  <c r="AN40" i="5"/>
  <c r="AO40" i="5"/>
  <c r="AP40" i="5"/>
  <c r="AQ40" i="5"/>
  <c r="AL31" i="5"/>
  <c r="AM31" i="5"/>
  <c r="AP31" i="5"/>
  <c r="AQ31" i="5"/>
  <c r="AL25" i="5"/>
  <c r="AM25" i="5"/>
  <c r="AN25" i="5"/>
  <c r="AP490" i="5"/>
  <c r="AP474" i="5"/>
  <c r="AM388" i="5"/>
  <c r="AQ370" i="5"/>
  <c r="AO319" i="5"/>
  <c r="AQ295" i="5"/>
  <c r="AL273" i="5"/>
  <c r="AQ232" i="5"/>
  <c r="AM323" i="5"/>
  <c r="AN323" i="5"/>
  <c r="AO323" i="5"/>
  <c r="AQ323" i="5"/>
  <c r="AP323" i="5"/>
  <c r="AM317" i="5"/>
  <c r="AN317" i="5"/>
  <c r="AQ317" i="5"/>
  <c r="AO317" i="5"/>
  <c r="AP317" i="5"/>
  <c r="AL317" i="5"/>
  <c r="AM311" i="5"/>
  <c r="AN311" i="5"/>
  <c r="AQ311" i="5"/>
  <c r="AM299" i="5"/>
  <c r="AN299" i="5"/>
  <c r="AM284" i="5"/>
  <c r="AN284" i="5"/>
  <c r="AL284" i="5"/>
  <c r="AL278" i="5"/>
  <c r="AP278" i="5"/>
  <c r="AQ278" i="5"/>
  <c r="AM272" i="5"/>
  <c r="AN272" i="5"/>
  <c r="AL272" i="5"/>
  <c r="AM263" i="5"/>
  <c r="AN263" i="5"/>
  <c r="AO263" i="5"/>
  <c r="AL263" i="5"/>
  <c r="AP263" i="5"/>
  <c r="AM257" i="5"/>
  <c r="AN257" i="5"/>
  <c r="AQ257" i="5"/>
  <c r="AO257" i="5"/>
  <c r="AL257" i="5"/>
  <c r="AP257" i="5"/>
  <c r="AM251" i="5"/>
  <c r="AN251" i="5"/>
  <c r="AO251" i="5"/>
  <c r="AQ251" i="5"/>
  <c r="AP251" i="5"/>
  <c r="AM245" i="5"/>
  <c r="AN245" i="5"/>
  <c r="AQ245" i="5"/>
  <c r="AO245" i="5"/>
  <c r="AP245" i="5"/>
  <c r="AM239" i="5"/>
  <c r="AN239" i="5"/>
  <c r="AQ239" i="5"/>
  <c r="AP239" i="5"/>
  <c r="AM233" i="5"/>
  <c r="AN233" i="5"/>
  <c r="AQ233" i="5"/>
  <c r="AM224" i="5"/>
  <c r="AN224" i="5"/>
  <c r="AN218" i="5"/>
  <c r="AO218" i="5"/>
  <c r="AP218" i="5"/>
  <c r="AQ212" i="5"/>
  <c r="AL212" i="5"/>
  <c r="AM206" i="5"/>
  <c r="AN206" i="5"/>
  <c r="AO206" i="5"/>
  <c r="AP206" i="5"/>
  <c r="AM194" i="5"/>
  <c r="AN194" i="5"/>
  <c r="AQ194" i="5"/>
  <c r="AL194" i="5"/>
  <c r="AO194" i="5"/>
  <c r="AP194" i="5"/>
  <c r="AQ188" i="5"/>
  <c r="AN188" i="5"/>
  <c r="AO188" i="5"/>
  <c r="AP188" i="5"/>
  <c r="AM182" i="5"/>
  <c r="AN182" i="5"/>
  <c r="AQ182" i="5"/>
  <c r="AP182" i="5"/>
  <c r="AN167" i="5"/>
  <c r="AO167" i="5"/>
  <c r="AP167" i="5"/>
  <c r="AQ167" i="5"/>
  <c r="AN155" i="5"/>
  <c r="AP155" i="5"/>
  <c r="AQ155" i="5"/>
  <c r="AO155" i="5"/>
  <c r="AL149" i="5"/>
  <c r="AM149" i="5"/>
  <c r="AL143" i="5"/>
  <c r="AM143" i="5"/>
  <c r="AN143" i="5"/>
  <c r="AO143" i="5"/>
  <c r="AP143" i="5"/>
  <c r="AQ143" i="5"/>
  <c r="AL137" i="5"/>
  <c r="AQ137" i="5"/>
  <c r="AL131" i="5"/>
  <c r="AM131" i="5"/>
  <c r="AP131" i="5"/>
  <c r="AQ131" i="5"/>
  <c r="AO125" i="5"/>
  <c r="AP125" i="5"/>
  <c r="AM125" i="5"/>
  <c r="AL125" i="5"/>
  <c r="AN125" i="5"/>
  <c r="AP119" i="5"/>
  <c r="AQ119" i="5"/>
  <c r="AN119" i="5"/>
  <c r="AO119" i="5"/>
  <c r="AM119" i="5"/>
  <c r="AQ113" i="5"/>
  <c r="AL113" i="5"/>
  <c r="AN113" i="5"/>
  <c r="AO113" i="5"/>
  <c r="AP113" i="5"/>
  <c r="AL107" i="5"/>
  <c r="AM107" i="5"/>
  <c r="AP107" i="5"/>
  <c r="AQ107" i="5"/>
  <c r="AN107" i="5"/>
  <c r="AO107" i="5"/>
  <c r="AO101" i="5"/>
  <c r="AP101" i="5"/>
  <c r="AM101" i="5"/>
  <c r="AN101" i="5"/>
  <c r="AL101" i="5"/>
  <c r="AQ101" i="5"/>
  <c r="AL89" i="5"/>
  <c r="AO89" i="5"/>
  <c r="AP89" i="5"/>
  <c r="AO77" i="5"/>
  <c r="AP77" i="5"/>
  <c r="AQ77" i="5"/>
  <c r="AN77" i="5"/>
  <c r="AO71" i="5"/>
  <c r="AP71" i="5"/>
  <c r="AQ71" i="5"/>
  <c r="AL62" i="5"/>
  <c r="AM62" i="5"/>
  <c r="AN62" i="5"/>
  <c r="AP62" i="5"/>
  <c r="AQ62" i="5"/>
  <c r="AL56" i="5"/>
  <c r="AM56" i="5"/>
  <c r="AN56" i="5"/>
  <c r="AO56" i="5"/>
  <c r="AP56" i="5"/>
  <c r="AQ56" i="5"/>
  <c r="AL323" i="5"/>
  <c r="AP305" i="5"/>
  <c r="AN230" i="5"/>
  <c r="AP212" i="5"/>
  <c r="AO170" i="5"/>
  <c r="AM155" i="5"/>
  <c r="AO137" i="5"/>
  <c r="AP26" i="5"/>
  <c r="AL20" i="5"/>
  <c r="AM20" i="5"/>
  <c r="AN20" i="5"/>
  <c r="AO20" i="5"/>
  <c r="AP20" i="5"/>
  <c r="AL311" i="5"/>
  <c r="AO299" i="5"/>
  <c r="AP224" i="5"/>
  <c r="AL206" i="5"/>
  <c r="AN185" i="5"/>
  <c r="AN170" i="5"/>
  <c r="AO287" i="5"/>
  <c r="AO224" i="5"/>
  <c r="AN71" i="5"/>
  <c r="AL18" i="5"/>
  <c r="AM18" i="5"/>
  <c r="AN18" i="5"/>
  <c r="AO18" i="5"/>
  <c r="AP18" i="5"/>
  <c r="AQ18" i="5"/>
  <c r="AL287" i="5"/>
  <c r="AL224" i="5"/>
  <c r="AQ492" i="5"/>
  <c r="AL492" i="5"/>
  <c r="AM492" i="5"/>
  <c r="AQ486" i="5"/>
  <c r="AO486" i="5"/>
  <c r="AP486" i="5"/>
  <c r="AL468" i="5"/>
  <c r="AM468" i="5"/>
  <c r="AO468" i="5"/>
  <c r="AN468" i="5"/>
  <c r="AL456" i="5"/>
  <c r="AM456" i="5"/>
  <c r="AO456" i="5"/>
  <c r="AN456" i="5"/>
  <c r="AL450" i="5"/>
  <c r="AQ450" i="5"/>
  <c r="AL444" i="5"/>
  <c r="AM444" i="5"/>
  <c r="AO444" i="5"/>
  <c r="AN444" i="5"/>
  <c r="AQ444" i="5"/>
  <c r="AL438" i="5"/>
  <c r="AN438" i="5"/>
  <c r="AO438" i="5"/>
  <c r="AQ435" i="5"/>
  <c r="AM435" i="5"/>
  <c r="AN435" i="5"/>
  <c r="AO435" i="5"/>
  <c r="AQ429" i="5"/>
  <c r="AO429" i="5"/>
  <c r="AP429" i="5"/>
  <c r="AL429" i="5"/>
  <c r="AQ423" i="5"/>
  <c r="AL423" i="5"/>
  <c r="AM393" i="5"/>
  <c r="AN393" i="5"/>
  <c r="AL393" i="5"/>
  <c r="AM387" i="5"/>
  <c r="AN387" i="5"/>
  <c r="AO387" i="5"/>
  <c r="AP387" i="5"/>
  <c r="AL387" i="5"/>
  <c r="AQ387" i="5"/>
  <c r="AM369" i="5"/>
  <c r="AN369" i="5"/>
  <c r="AO369" i="5"/>
  <c r="AQ369" i="5"/>
  <c r="AP369" i="5"/>
  <c r="AL369" i="5"/>
  <c r="AM363" i="5"/>
  <c r="AN363" i="5"/>
  <c r="AO363" i="5"/>
  <c r="AP363" i="5"/>
  <c r="AQ363" i="5"/>
  <c r="AM351" i="5"/>
  <c r="AN351" i="5"/>
  <c r="AO351" i="5"/>
  <c r="AP351" i="5"/>
  <c r="AQ336" i="5"/>
  <c r="AL336" i="5"/>
  <c r="AL330" i="5"/>
  <c r="AP330" i="5"/>
  <c r="AQ330" i="5"/>
  <c r="AM315" i="5"/>
  <c r="AN315" i="5"/>
  <c r="AO315" i="5"/>
  <c r="AP315" i="5"/>
  <c r="AL315" i="5"/>
  <c r="AL306" i="5"/>
  <c r="AM306" i="5"/>
  <c r="AO306" i="5"/>
  <c r="AP306" i="5"/>
  <c r="AN306" i="5"/>
  <c r="AM297" i="5"/>
  <c r="AN297" i="5"/>
  <c r="AO297" i="5"/>
  <c r="AQ297" i="5"/>
  <c r="AP297" i="5"/>
  <c r="AM291" i="5"/>
  <c r="AN291" i="5"/>
  <c r="AO291" i="5"/>
  <c r="AP291" i="5"/>
  <c r="AQ291" i="5"/>
  <c r="AL291" i="5"/>
  <c r="AM285" i="5"/>
  <c r="AN285" i="5"/>
  <c r="AQ285" i="5"/>
  <c r="AM279" i="5"/>
  <c r="AN279" i="5"/>
  <c r="AO279" i="5"/>
  <c r="AP279" i="5"/>
  <c r="AL279" i="5"/>
  <c r="AL258" i="5"/>
  <c r="AM258" i="5"/>
  <c r="AN258" i="5"/>
  <c r="AQ198" i="5"/>
  <c r="AL198" i="5"/>
  <c r="AP198" i="5"/>
  <c r="AL156" i="5"/>
  <c r="AM156" i="5"/>
  <c r="AN156" i="5"/>
  <c r="AO156" i="5"/>
  <c r="AQ411" i="5"/>
  <c r="AQ342" i="5"/>
  <c r="AO308" i="5"/>
  <c r="AQ290" i="5"/>
  <c r="AO246" i="5"/>
  <c r="AO182" i="5"/>
  <c r="AM77" i="5"/>
  <c r="AL441" i="5"/>
  <c r="AL411" i="5"/>
  <c r="AP290" i="5"/>
  <c r="AL239" i="5"/>
  <c r="AM210" i="5"/>
  <c r="AM167" i="5"/>
  <c r="AO68" i="5"/>
  <c r="AP456" i="5"/>
  <c r="AP420" i="5"/>
  <c r="AL399" i="5"/>
  <c r="AQ279" i="5"/>
  <c r="AQ189" i="5"/>
  <c r="AL167" i="5"/>
  <c r="AQ141" i="5"/>
  <c r="AO95" i="5"/>
  <c r="AL499" i="5"/>
  <c r="AM499" i="5"/>
  <c r="AM493" i="5"/>
  <c r="AL493" i="5"/>
  <c r="AQ484" i="5"/>
  <c r="AL484" i="5"/>
  <c r="AM484" i="5"/>
  <c r="AM475" i="5"/>
  <c r="AL475" i="5"/>
  <c r="AQ463" i="5"/>
  <c r="AM463" i="5"/>
  <c r="AO463" i="5"/>
  <c r="AN463" i="5"/>
  <c r="AQ457" i="5"/>
  <c r="AN457" i="5"/>
  <c r="AO457" i="5"/>
  <c r="AQ451" i="5"/>
  <c r="AM451" i="5"/>
  <c r="AN451" i="5"/>
  <c r="AO451" i="5"/>
  <c r="AL451" i="5"/>
  <c r="AQ445" i="5"/>
  <c r="AL445" i="5"/>
  <c r="AL418" i="5"/>
  <c r="AM418" i="5"/>
  <c r="AO412" i="5"/>
  <c r="AQ412" i="5"/>
  <c r="AP412" i="5"/>
  <c r="AM412" i="5"/>
  <c r="AN412" i="5"/>
  <c r="AO406" i="5"/>
  <c r="AP406" i="5"/>
  <c r="AQ406" i="5"/>
  <c r="AO394" i="5"/>
  <c r="AP394" i="5"/>
  <c r="AQ394" i="5"/>
  <c r="AM379" i="5"/>
  <c r="AN379" i="5"/>
  <c r="AM373" i="5"/>
  <c r="AN373" i="5"/>
  <c r="AL373" i="5"/>
  <c r="AQ373" i="5"/>
  <c r="AM367" i="5"/>
  <c r="AN367" i="5"/>
  <c r="AL367" i="5"/>
  <c r="AM361" i="5"/>
  <c r="AN361" i="5"/>
  <c r="AL361" i="5"/>
  <c r="AO361" i="5"/>
  <c r="AP361" i="5"/>
  <c r="AQ361" i="5"/>
  <c r="AM355" i="5"/>
  <c r="AN355" i="5"/>
  <c r="AO355" i="5"/>
  <c r="AL355" i="5"/>
  <c r="AP355" i="5"/>
  <c r="AM349" i="5"/>
  <c r="AN349" i="5"/>
  <c r="AL349" i="5"/>
  <c r="AO349" i="5"/>
  <c r="AQ349" i="5"/>
  <c r="AP349" i="5"/>
  <c r="AM343" i="5"/>
  <c r="AN343" i="5"/>
  <c r="AO343" i="5"/>
  <c r="AQ343" i="5"/>
  <c r="AP343" i="5"/>
  <c r="AL343" i="5"/>
  <c r="AM337" i="5"/>
  <c r="AN337" i="5"/>
  <c r="AL337" i="5"/>
  <c r="AQ337" i="5"/>
  <c r="AO322" i="5"/>
  <c r="AP322" i="5"/>
  <c r="AL322" i="5"/>
  <c r="AM322" i="5"/>
  <c r="AN322" i="5"/>
  <c r="AO310" i="5"/>
  <c r="AP310" i="5"/>
  <c r="AL310" i="5"/>
  <c r="AO286" i="5"/>
  <c r="AP286" i="5"/>
  <c r="AM286" i="5"/>
  <c r="AL286" i="5"/>
  <c r="AN286" i="5"/>
  <c r="AM259" i="5"/>
  <c r="AN259" i="5"/>
  <c r="AQ259" i="5"/>
  <c r="AO250" i="5"/>
  <c r="AP250" i="5"/>
  <c r="AN244" i="5"/>
  <c r="AO244" i="5"/>
  <c r="AP244" i="5"/>
  <c r="AM235" i="5"/>
  <c r="AN235" i="5"/>
  <c r="AP235" i="5"/>
  <c r="AQ235" i="5"/>
  <c r="AM229" i="5"/>
  <c r="AN229" i="5"/>
  <c r="AL229" i="5"/>
  <c r="AM220" i="5"/>
  <c r="AN220" i="5"/>
  <c r="AL220" i="5"/>
  <c r="AO208" i="5"/>
  <c r="AP208" i="5"/>
  <c r="AL208" i="5"/>
  <c r="AO199" i="5"/>
  <c r="AP199" i="5"/>
  <c r="AL199" i="5"/>
  <c r="AM199" i="5"/>
  <c r="AN199" i="5"/>
  <c r="AO193" i="5"/>
  <c r="AP193" i="5"/>
  <c r="AM193" i="5"/>
  <c r="AQ193" i="5"/>
  <c r="AN193" i="5"/>
  <c r="AL193" i="5"/>
  <c r="AO187" i="5"/>
  <c r="AP187" i="5"/>
  <c r="AL187" i="5"/>
  <c r="AM187" i="5"/>
  <c r="AN187" i="5"/>
  <c r="AL178" i="5"/>
  <c r="AN178" i="5"/>
  <c r="AO178" i="5"/>
  <c r="AP178" i="5"/>
  <c r="AL172" i="5"/>
  <c r="AM172" i="5"/>
  <c r="AN172" i="5"/>
  <c r="AP172" i="5"/>
  <c r="AQ172" i="5"/>
  <c r="AO172" i="5"/>
  <c r="AL166" i="5"/>
  <c r="AM166" i="5"/>
  <c r="AN166" i="5"/>
  <c r="AO166" i="5"/>
  <c r="AP166" i="5"/>
  <c r="AQ166" i="5"/>
  <c r="AL160" i="5"/>
  <c r="AM160" i="5"/>
  <c r="AN160" i="5"/>
  <c r="AO160" i="5"/>
  <c r="AP160" i="5"/>
  <c r="AQ160" i="5"/>
  <c r="AN151" i="5"/>
  <c r="AO151" i="5"/>
  <c r="AP151" i="5"/>
  <c r="AQ151" i="5"/>
  <c r="AL151" i="5"/>
  <c r="AM151" i="5"/>
  <c r="AP145" i="5"/>
  <c r="AQ145" i="5"/>
  <c r="AL142" i="5"/>
  <c r="AM142" i="5"/>
  <c r="AN142" i="5"/>
  <c r="AP142" i="5"/>
  <c r="AQ142" i="5"/>
  <c r="AL130" i="5"/>
  <c r="AM130" i="5"/>
  <c r="AN130" i="5"/>
  <c r="AO130" i="5"/>
  <c r="AL124" i="5"/>
  <c r="AM124" i="5"/>
  <c r="AN124" i="5"/>
  <c r="AO124" i="5"/>
  <c r="AP124" i="5"/>
  <c r="AQ124" i="5"/>
  <c r="AL118" i="5"/>
  <c r="AM118" i="5"/>
  <c r="AN118" i="5"/>
  <c r="AL112" i="5"/>
  <c r="AM112" i="5"/>
  <c r="AN112" i="5"/>
  <c r="AO112" i="5"/>
  <c r="AP112" i="5"/>
  <c r="AQ112" i="5"/>
  <c r="AL94" i="5"/>
  <c r="AM94" i="5"/>
  <c r="AN94" i="5"/>
  <c r="AO94" i="5"/>
  <c r="AL88" i="5"/>
  <c r="AM88" i="5"/>
  <c r="AN88" i="5"/>
  <c r="AO88" i="5"/>
  <c r="AP88" i="5"/>
  <c r="AQ88" i="5"/>
  <c r="AL82" i="5"/>
  <c r="AM82" i="5"/>
  <c r="AN82" i="5"/>
  <c r="AO82" i="5"/>
  <c r="AL76" i="5"/>
  <c r="AM76" i="5"/>
  <c r="AN76" i="5"/>
  <c r="AL70" i="5"/>
  <c r="AM70" i="5"/>
  <c r="AN70" i="5"/>
  <c r="AP70" i="5"/>
  <c r="AQ70" i="5"/>
  <c r="AO70" i="5"/>
  <c r="AL34" i="5"/>
  <c r="AM34" i="5"/>
  <c r="AN34" i="5"/>
  <c r="AO34" i="5"/>
  <c r="AL28" i="5"/>
  <c r="AM28" i="5"/>
  <c r="AN28" i="5"/>
  <c r="AO28" i="5"/>
  <c r="AP28" i="5"/>
  <c r="AQ28" i="5"/>
  <c r="AQ487" i="5"/>
  <c r="AL478" i="5"/>
  <c r="AP444" i="5"/>
  <c r="AL433" i="5"/>
  <c r="AO405" i="5"/>
  <c r="AN342" i="5"/>
  <c r="AP324" i="5"/>
  <c r="AP307" i="5"/>
  <c r="AN290" i="5"/>
  <c r="AO278" i="5"/>
  <c r="AO261" i="5"/>
  <c r="AM244" i="5"/>
  <c r="AQ226" i="5"/>
  <c r="AQ215" i="5"/>
  <c r="AN202" i="5"/>
  <c r="AQ157" i="5"/>
  <c r="AQ140" i="5"/>
  <c r="AP122" i="5"/>
  <c r="AO103" i="5"/>
  <c r="AQ84" i="5"/>
  <c r="AP67" i="5"/>
  <c r="AL12" i="5"/>
  <c r="AM12" i="5"/>
  <c r="AN12" i="5"/>
  <c r="AQ12" i="5"/>
  <c r="AP496" i="5"/>
  <c r="AQ493" i="5"/>
  <c r="AP487" i="5"/>
  <c r="AN484" i="5"/>
  <c r="AP480" i="5"/>
  <c r="AQ477" i="5"/>
  <c r="AO474" i="5"/>
  <c r="AN471" i="5"/>
  <c r="AL463" i="5"/>
  <c r="AO459" i="5"/>
  <c r="AN448" i="5"/>
  <c r="AO436" i="5"/>
  <c r="AP423" i="5"/>
  <c r="AQ414" i="5"/>
  <c r="AL405" i="5"/>
  <c r="AO393" i="5"/>
  <c r="AM376" i="5"/>
  <c r="AO364" i="5"/>
  <c r="AM342" i="5"/>
  <c r="AN336" i="5"/>
  <c r="AN330" i="5"/>
  <c r="AO324" i="5"/>
  <c r="AL319" i="5"/>
  <c r="AP312" i="5"/>
  <c r="AO307" i="5"/>
  <c r="AL302" i="5"/>
  <c r="AP295" i="5"/>
  <c r="AM290" i="5"/>
  <c r="AP284" i="5"/>
  <c r="AN278" i="5"/>
  <c r="AQ272" i="5"/>
  <c r="AL261" i="5"/>
  <c r="AQ255" i="5"/>
  <c r="AL250" i="5"/>
  <c r="AL244" i="5"/>
  <c r="AM238" i="5"/>
  <c r="AP232" i="5"/>
  <c r="AN226" i="5"/>
  <c r="AQ220" i="5"/>
  <c r="AP215" i="5"/>
  <c r="AN208" i="5"/>
  <c r="AM202" i="5"/>
  <c r="AN195" i="5"/>
  <c r="AL188" i="5"/>
  <c r="AM181" i="5"/>
  <c r="AQ173" i="5"/>
  <c r="AM165" i="5"/>
  <c r="AP157" i="5"/>
  <c r="AO149" i="5"/>
  <c r="AP140" i="5"/>
  <c r="AN131" i="5"/>
  <c r="AQ111" i="5"/>
  <c r="AN103" i="5"/>
  <c r="AQ94" i="5"/>
  <c r="AP84" i="5"/>
  <c r="AO76" i="5"/>
  <c r="AO67" i="5"/>
  <c r="AN57" i="5"/>
  <c r="AQ48" i="5"/>
  <c r="AM39" i="5"/>
  <c r="AN29" i="5"/>
  <c r="AQ20" i="5"/>
  <c r="AP12" i="5"/>
  <c r="AQ499" i="5"/>
  <c r="AO496" i="5"/>
  <c r="AP493" i="5"/>
  <c r="AN490" i="5"/>
  <c r="AO487" i="5"/>
  <c r="AQ483" i="5"/>
  <c r="AO480" i="5"/>
  <c r="AN474" i="5"/>
  <c r="AM471" i="5"/>
  <c r="AQ466" i="5"/>
  <c r="AQ462" i="5"/>
  <c r="AN459" i="5"/>
  <c r="AO447" i="5"/>
  <c r="AP427" i="5"/>
  <c r="AO423" i="5"/>
  <c r="AQ418" i="5"/>
  <c r="AP414" i="5"/>
  <c r="AP409" i="5"/>
  <c r="AL403" i="5"/>
  <c r="AQ397" i="5"/>
  <c r="AL363" i="5"/>
  <c r="AQ358" i="5"/>
  <c r="AQ351" i="5"/>
  <c r="AM336" i="5"/>
  <c r="AM330" i="5"/>
  <c r="AO312" i="5"/>
  <c r="AL307" i="5"/>
  <c r="AQ301" i="5"/>
  <c r="AO295" i="5"/>
  <c r="AL290" i="5"/>
  <c r="AO284" i="5"/>
  <c r="AM278" i="5"/>
  <c r="AP272" i="5"/>
  <c r="AQ260" i="5"/>
  <c r="AL238" i="5"/>
  <c r="AO232" i="5"/>
  <c r="AP220" i="5"/>
  <c r="AM208" i="5"/>
  <c r="AM195" i="5"/>
  <c r="AQ187" i="5"/>
  <c r="AL181" i="5"/>
  <c r="AQ156" i="5"/>
  <c r="AN149" i="5"/>
  <c r="AO140" i="5"/>
  <c r="AQ130" i="5"/>
  <c r="AQ121" i="5"/>
  <c r="AM103" i="5"/>
  <c r="AP94" i="5"/>
  <c r="AO84" i="5"/>
  <c r="AQ19" i="5"/>
  <c r="AO12" i="5"/>
  <c r="AM326" i="5"/>
  <c r="AO326" i="5"/>
  <c r="AN326" i="5"/>
  <c r="AP326" i="5"/>
  <c r="AL326" i="5"/>
  <c r="AQ326" i="5"/>
  <c r="AO314" i="5"/>
  <c r="AQ314" i="5"/>
  <c r="AP314" i="5"/>
  <c r="AL314" i="5"/>
  <c r="AM308" i="5"/>
  <c r="AN308" i="5"/>
  <c r="AQ308" i="5"/>
  <c r="AP308" i="5"/>
  <c r="AM296" i="5"/>
  <c r="AN296" i="5"/>
  <c r="AL296" i="5"/>
  <c r="AO296" i="5"/>
  <c r="AP296" i="5"/>
  <c r="AM281" i="5"/>
  <c r="AN281" i="5"/>
  <c r="AQ281" i="5"/>
  <c r="AM275" i="5"/>
  <c r="AN275" i="5"/>
  <c r="AL275" i="5"/>
  <c r="AO275" i="5"/>
  <c r="AP275" i="5"/>
  <c r="AM266" i="5"/>
  <c r="AL266" i="5"/>
  <c r="AN266" i="5"/>
  <c r="AO266" i="5"/>
  <c r="AP266" i="5"/>
  <c r="AM254" i="5"/>
  <c r="AO254" i="5"/>
  <c r="AP254" i="5"/>
  <c r="AN254" i="5"/>
  <c r="AM248" i="5"/>
  <c r="AN248" i="5"/>
  <c r="AO248" i="5"/>
  <c r="AQ248" i="5"/>
  <c r="AP248" i="5"/>
  <c r="AL248" i="5"/>
  <c r="AO242" i="5"/>
  <c r="AQ242" i="5"/>
  <c r="AP242" i="5"/>
  <c r="AM227" i="5"/>
  <c r="AN227" i="5"/>
  <c r="AL227" i="5"/>
  <c r="AO227" i="5"/>
  <c r="AP227" i="5"/>
  <c r="AM221" i="5"/>
  <c r="AN221" i="5"/>
  <c r="AQ221" i="5"/>
  <c r="AO215" i="5"/>
  <c r="AL215" i="5"/>
  <c r="AM215" i="5"/>
  <c r="AO197" i="5"/>
  <c r="AP197" i="5"/>
  <c r="AQ197" i="5"/>
  <c r="AM197" i="5"/>
  <c r="AN197" i="5"/>
  <c r="AL197" i="5"/>
  <c r="AO185" i="5"/>
  <c r="AP185" i="5"/>
  <c r="AO179" i="5"/>
  <c r="AP179" i="5"/>
  <c r="AQ179" i="5"/>
  <c r="AM179" i="5"/>
  <c r="AN179" i="5"/>
  <c r="AL173" i="5"/>
  <c r="AM173" i="5"/>
  <c r="AN173" i="5"/>
  <c r="AO173" i="5"/>
  <c r="AL164" i="5"/>
  <c r="AM164" i="5"/>
  <c r="AN164" i="5"/>
  <c r="AO164" i="5"/>
  <c r="AP164" i="5"/>
  <c r="AQ164" i="5"/>
  <c r="AL158" i="5"/>
  <c r="AM158" i="5"/>
  <c r="AP158" i="5"/>
  <c r="AQ158" i="5"/>
  <c r="AL152" i="5"/>
  <c r="AM152" i="5"/>
  <c r="AN152" i="5"/>
  <c r="AO152" i="5"/>
  <c r="AL146" i="5"/>
  <c r="AM146" i="5"/>
  <c r="AP146" i="5"/>
  <c r="AQ146" i="5"/>
  <c r="AO146" i="5"/>
  <c r="AL134" i="5"/>
  <c r="AM134" i="5"/>
  <c r="AN134" i="5"/>
  <c r="AP134" i="5"/>
  <c r="AQ134" i="5"/>
  <c r="AO134" i="5"/>
  <c r="AL122" i="5"/>
  <c r="AM122" i="5"/>
  <c r="AN122" i="5"/>
  <c r="AL110" i="5"/>
  <c r="AM110" i="5"/>
  <c r="AN110" i="5"/>
  <c r="AP110" i="5"/>
  <c r="AQ110" i="5"/>
  <c r="AL104" i="5"/>
  <c r="AM104" i="5"/>
  <c r="AN104" i="5"/>
  <c r="AO104" i="5"/>
  <c r="AP104" i="5"/>
  <c r="AQ104" i="5"/>
  <c r="AL98" i="5"/>
  <c r="AM98" i="5"/>
  <c r="AN98" i="5"/>
  <c r="AO98" i="5"/>
  <c r="AL92" i="5"/>
  <c r="AM92" i="5"/>
  <c r="AN92" i="5"/>
  <c r="AO92" i="5"/>
  <c r="AP92" i="5"/>
  <c r="AQ92" i="5"/>
  <c r="AL83" i="5"/>
  <c r="AM83" i="5"/>
  <c r="AN83" i="5"/>
  <c r="AQ83" i="5"/>
  <c r="AO83" i="5"/>
  <c r="AP83" i="5"/>
  <c r="AQ65" i="5"/>
  <c r="AL65" i="5"/>
  <c r="AM65" i="5"/>
  <c r="AN65" i="5"/>
  <c r="AO65" i="5"/>
  <c r="AP65" i="5"/>
  <c r="AL59" i="5"/>
  <c r="AM59" i="5"/>
  <c r="AP59" i="5"/>
  <c r="AQ59" i="5"/>
  <c r="AO53" i="5"/>
  <c r="AP53" i="5"/>
  <c r="AM53" i="5"/>
  <c r="AN53" i="5"/>
  <c r="AL47" i="5"/>
  <c r="AM47" i="5"/>
  <c r="AN47" i="5"/>
  <c r="AO47" i="5"/>
  <c r="AL41" i="5"/>
  <c r="AO41" i="5"/>
  <c r="AP41" i="5"/>
  <c r="AQ41" i="5"/>
  <c r="AL35" i="5"/>
  <c r="AM35" i="5"/>
  <c r="AP35" i="5"/>
  <c r="AQ35" i="5"/>
  <c r="AO29" i="5"/>
  <c r="AP29" i="5"/>
  <c r="AL29" i="5"/>
  <c r="AP23" i="5"/>
  <c r="AQ23" i="5"/>
  <c r="AL23" i="5"/>
  <c r="AM23" i="5"/>
  <c r="AN23" i="5"/>
  <c r="AO23" i="5"/>
  <c r="AP299" i="5"/>
  <c r="AL254" i="5"/>
  <c r="AP236" i="5"/>
  <c r="AQ224" i="5"/>
  <c r="AQ206" i="5"/>
  <c r="AL200" i="5"/>
  <c r="AL179" i="5"/>
  <c r="AL8" i="5"/>
  <c r="AM8" i="5"/>
  <c r="AN8" i="5"/>
  <c r="AO8" i="5"/>
  <c r="AP8" i="5"/>
  <c r="AQ8" i="5"/>
  <c r="AO236" i="5"/>
  <c r="AQ218" i="5"/>
  <c r="AL155" i="5"/>
  <c r="AN137" i="5"/>
  <c r="AO26" i="5"/>
  <c r="AL299" i="5"/>
  <c r="AL230" i="5"/>
  <c r="AN212" i="5"/>
  <c r="AN191" i="5"/>
  <c r="AM137" i="5"/>
  <c r="AO62" i="5"/>
  <c r="AO44" i="5"/>
  <c r="AO281" i="5"/>
  <c r="AP269" i="5"/>
  <c r="AL218" i="5"/>
  <c r="AQ98" i="5"/>
  <c r="AM71" i="5"/>
  <c r="AL53" i="5"/>
  <c r="AQ17" i="5"/>
  <c r="AL17" i="5"/>
  <c r="AM17" i="5"/>
  <c r="AN17" i="5"/>
  <c r="AL495" i="5"/>
  <c r="AM495" i="5"/>
  <c r="AM489" i="5"/>
  <c r="AL489" i="5"/>
  <c r="AO489" i="5"/>
  <c r="AP489" i="5"/>
  <c r="AM477" i="5"/>
  <c r="AL477" i="5"/>
  <c r="AL432" i="5"/>
  <c r="AM432" i="5"/>
  <c r="AO432" i="5"/>
  <c r="AN432" i="5"/>
  <c r="AP432" i="5"/>
  <c r="AL426" i="5"/>
  <c r="AM426" i="5"/>
  <c r="AQ417" i="5"/>
  <c r="AO417" i="5"/>
  <c r="AP417" i="5"/>
  <c r="AQ408" i="5"/>
  <c r="AM408" i="5"/>
  <c r="AN408" i="5"/>
  <c r="AO408" i="5"/>
  <c r="AQ396" i="5"/>
  <c r="AL396" i="5"/>
  <c r="AM396" i="5"/>
  <c r="AL390" i="5"/>
  <c r="AM390" i="5"/>
  <c r="AN390" i="5"/>
  <c r="AQ390" i="5"/>
  <c r="AM381" i="5"/>
  <c r="AN381" i="5"/>
  <c r="AO381" i="5"/>
  <c r="AL381" i="5"/>
  <c r="AP381" i="5"/>
  <c r="AM375" i="5"/>
  <c r="AN375" i="5"/>
  <c r="AO375" i="5"/>
  <c r="AP375" i="5"/>
  <c r="AQ375" i="5"/>
  <c r="AL375" i="5"/>
  <c r="AQ360" i="5"/>
  <c r="AO360" i="5"/>
  <c r="AP360" i="5"/>
  <c r="AN360" i="5"/>
  <c r="AL354" i="5"/>
  <c r="AQ354" i="5"/>
  <c r="AQ348" i="5"/>
  <c r="AL348" i="5"/>
  <c r="AM348" i="5"/>
  <c r="AM339" i="5"/>
  <c r="AN339" i="5"/>
  <c r="AO339" i="5"/>
  <c r="AP339" i="5"/>
  <c r="AL339" i="5"/>
  <c r="AQ339" i="5"/>
  <c r="AM333" i="5"/>
  <c r="AN333" i="5"/>
  <c r="AQ324" i="5"/>
  <c r="AL324" i="5"/>
  <c r="AL318" i="5"/>
  <c r="AM318" i="5"/>
  <c r="AN318" i="5"/>
  <c r="AO318" i="5"/>
  <c r="AP318" i="5"/>
  <c r="AM309" i="5"/>
  <c r="AN309" i="5"/>
  <c r="AO309" i="5"/>
  <c r="AL309" i="5"/>
  <c r="AP309" i="5"/>
  <c r="AQ309" i="5"/>
  <c r="AQ300" i="5"/>
  <c r="AM300" i="5"/>
  <c r="AO300" i="5"/>
  <c r="AP300" i="5"/>
  <c r="AN300" i="5"/>
  <c r="AL300" i="5"/>
  <c r="AM273" i="5"/>
  <c r="AN273" i="5"/>
  <c r="AM267" i="5"/>
  <c r="AN267" i="5"/>
  <c r="AO267" i="5"/>
  <c r="AP267" i="5"/>
  <c r="AM255" i="5"/>
  <c r="AN255" i="5"/>
  <c r="AO255" i="5"/>
  <c r="AP255" i="5"/>
  <c r="AM249" i="5"/>
  <c r="AN249" i="5"/>
  <c r="AL249" i="5"/>
  <c r="AO249" i="5"/>
  <c r="AP249" i="5"/>
  <c r="AM243" i="5"/>
  <c r="AN243" i="5"/>
  <c r="AO243" i="5"/>
  <c r="AP243" i="5"/>
  <c r="AL243" i="5"/>
  <c r="AQ240" i="5"/>
  <c r="AM240" i="5"/>
  <c r="AL240" i="5"/>
  <c r="AN240" i="5"/>
  <c r="AO240" i="5"/>
  <c r="AP240" i="5"/>
  <c r="AM237" i="5"/>
  <c r="AN237" i="5"/>
  <c r="AO237" i="5"/>
  <c r="AP237" i="5"/>
  <c r="AL237" i="5"/>
  <c r="AL234" i="5"/>
  <c r="AM234" i="5"/>
  <c r="AO234" i="5"/>
  <c r="AN234" i="5"/>
  <c r="AP234" i="5"/>
  <c r="AM225" i="5"/>
  <c r="AN225" i="5"/>
  <c r="AO225" i="5"/>
  <c r="AQ225" i="5"/>
  <c r="AP225" i="5"/>
  <c r="AL222" i="5"/>
  <c r="AO222" i="5"/>
  <c r="AQ222" i="5"/>
  <c r="AP222" i="5"/>
  <c r="AN222" i="5"/>
  <c r="AQ216" i="5"/>
  <c r="AO216" i="5"/>
  <c r="AP216" i="5"/>
  <c r="AP210" i="5"/>
  <c r="AQ210" i="5"/>
  <c r="AN210" i="5"/>
  <c r="AO210" i="5"/>
  <c r="AO207" i="5"/>
  <c r="AP207" i="5"/>
  <c r="AM207" i="5"/>
  <c r="AQ207" i="5"/>
  <c r="AN207" i="5"/>
  <c r="AO201" i="5"/>
  <c r="AP201" i="5"/>
  <c r="AM201" i="5"/>
  <c r="AN201" i="5"/>
  <c r="AL201" i="5"/>
  <c r="AL192" i="5"/>
  <c r="AM192" i="5"/>
  <c r="AN192" i="5"/>
  <c r="AQ186" i="5"/>
  <c r="AM186" i="5"/>
  <c r="AN186" i="5"/>
  <c r="AO186" i="5"/>
  <c r="AP186" i="5"/>
  <c r="AO183" i="5"/>
  <c r="AP183" i="5"/>
  <c r="AM183" i="5"/>
  <c r="AN183" i="5"/>
  <c r="AQ183" i="5"/>
  <c r="AL183" i="5"/>
  <c r="AL174" i="5"/>
  <c r="AM174" i="5"/>
  <c r="AP174" i="5"/>
  <c r="AQ174" i="5"/>
  <c r="AN174" i="5"/>
  <c r="AO174" i="5"/>
  <c r="AL168" i="5"/>
  <c r="AM168" i="5"/>
  <c r="AN168" i="5"/>
  <c r="AO168" i="5"/>
  <c r="AP168" i="5"/>
  <c r="AQ168" i="5"/>
  <c r="AP165" i="5"/>
  <c r="AQ165" i="5"/>
  <c r="AO165" i="5"/>
  <c r="AN159" i="5"/>
  <c r="AP159" i="5"/>
  <c r="AO159" i="5"/>
  <c r="AQ159" i="5"/>
  <c r="AM159" i="5"/>
  <c r="AP153" i="5"/>
  <c r="AQ153" i="5"/>
  <c r="AN153" i="5"/>
  <c r="AO153" i="5"/>
  <c r="AM153" i="5"/>
  <c r="AL150" i="5"/>
  <c r="AM150" i="5"/>
  <c r="AN150" i="5"/>
  <c r="AO150" i="5"/>
  <c r="AL147" i="5"/>
  <c r="AM147" i="5"/>
  <c r="AN147" i="5"/>
  <c r="AP147" i="5"/>
  <c r="AO147" i="5"/>
  <c r="AQ147" i="5"/>
  <c r="AL144" i="5"/>
  <c r="AM144" i="5"/>
  <c r="AN144" i="5"/>
  <c r="AO144" i="5"/>
  <c r="AL138" i="5"/>
  <c r="AM138" i="5"/>
  <c r="AN138" i="5"/>
  <c r="AP138" i="5"/>
  <c r="AO138" i="5"/>
  <c r="AQ138" i="5"/>
  <c r="AN135" i="5"/>
  <c r="AO135" i="5"/>
  <c r="AL135" i="5"/>
  <c r="AM135" i="5"/>
  <c r="AL132" i="5"/>
  <c r="AM132" i="5"/>
  <c r="AN132" i="5"/>
  <c r="AL123" i="5"/>
  <c r="AM123" i="5"/>
  <c r="AP123" i="5"/>
  <c r="AQ123" i="5"/>
  <c r="AL120" i="5"/>
  <c r="AM120" i="5"/>
  <c r="AN120" i="5"/>
  <c r="AO120" i="5"/>
  <c r="AP120" i="5"/>
  <c r="AQ120" i="5"/>
  <c r="AO117" i="5"/>
  <c r="AP117" i="5"/>
  <c r="AM117" i="5"/>
  <c r="AN117" i="5"/>
  <c r="AL114" i="5"/>
  <c r="AM114" i="5"/>
  <c r="AN114" i="5"/>
  <c r="AO114" i="5"/>
  <c r="AL111" i="5"/>
  <c r="AM111" i="5"/>
  <c r="AO111" i="5"/>
  <c r="AN111" i="5"/>
  <c r="AL105" i="5"/>
  <c r="AM105" i="5"/>
  <c r="AN105" i="5"/>
  <c r="AQ105" i="5"/>
  <c r="AP105" i="5"/>
  <c r="AL102" i="5"/>
  <c r="AM102" i="5"/>
  <c r="AN102" i="5"/>
  <c r="AQ102" i="5"/>
  <c r="AO102" i="5"/>
  <c r="AP102" i="5"/>
  <c r="AO93" i="5"/>
  <c r="AP93" i="5"/>
  <c r="AM93" i="5"/>
  <c r="AN93" i="5"/>
  <c r="AL93" i="5"/>
  <c r="AQ93" i="5"/>
  <c r="AL90" i="5"/>
  <c r="AM90" i="5"/>
  <c r="AN90" i="5"/>
  <c r="AN87" i="5"/>
  <c r="AO87" i="5"/>
  <c r="AP87" i="5"/>
  <c r="AQ87" i="5"/>
  <c r="AL75" i="5"/>
  <c r="AM75" i="5"/>
  <c r="AP75" i="5"/>
  <c r="AQ75" i="5"/>
  <c r="AL72" i="5"/>
  <c r="AM72" i="5"/>
  <c r="AN72" i="5"/>
  <c r="AO72" i="5"/>
  <c r="AP72" i="5"/>
  <c r="AQ72" i="5"/>
  <c r="AL63" i="5"/>
  <c r="AM63" i="5"/>
  <c r="AQ63" i="5"/>
  <c r="AL57" i="5"/>
  <c r="AP57" i="5"/>
  <c r="AQ57" i="5"/>
  <c r="AL51" i="5"/>
  <c r="AM51" i="5"/>
  <c r="AN51" i="5"/>
  <c r="AO51" i="5"/>
  <c r="AQ51" i="5"/>
  <c r="AP51" i="5"/>
  <c r="AO45" i="5"/>
  <c r="AP45" i="5"/>
  <c r="AQ45" i="5"/>
  <c r="AL45" i="5"/>
  <c r="AN39" i="5"/>
  <c r="AO39" i="5"/>
  <c r="AQ33" i="5"/>
  <c r="AL33" i="5"/>
  <c r="AM33" i="5"/>
  <c r="AN33" i="5"/>
  <c r="AO21" i="5"/>
  <c r="AP21" i="5"/>
  <c r="AM21" i="5"/>
  <c r="AN21" i="5"/>
  <c r="AO495" i="5"/>
  <c r="AM360" i="5"/>
  <c r="AL333" i="5"/>
  <c r="AL281" i="5"/>
  <c r="AO269" i="5"/>
  <c r="AO258" i="5"/>
  <c r="AP246" i="5"/>
  <c r="AQ234" i="5"/>
  <c r="AM198" i="5"/>
  <c r="AL191" i="5"/>
  <c r="AQ176" i="5"/>
  <c r="AP161" i="5"/>
  <c r="AQ144" i="5"/>
  <c r="AQ125" i="5"/>
  <c r="AL117" i="5"/>
  <c r="AP98" i="5"/>
  <c r="AN89" i="5"/>
  <c r="AQ80" i="5"/>
  <c r="AL71" i="5"/>
  <c r="AP42" i="5"/>
  <c r="AN495" i="5"/>
  <c r="AL453" i="5"/>
  <c r="AO354" i="5"/>
  <c r="AL320" i="5"/>
  <c r="AP302" i="5"/>
  <c r="AQ263" i="5"/>
  <c r="AL251" i="5"/>
  <c r="AP233" i="5"/>
  <c r="AP144" i="5"/>
  <c r="AQ116" i="5"/>
  <c r="AM89" i="5"/>
  <c r="AO33" i="5"/>
  <c r="AL498" i="5"/>
  <c r="AP468" i="5"/>
  <c r="AQ456" i="5"/>
  <c r="AM429" i="5"/>
  <c r="AM366" i="5"/>
  <c r="AN354" i="5"/>
  <c r="AP342" i="5"/>
  <c r="AO302" i="5"/>
  <c r="AO285" i="5"/>
  <c r="AO233" i="5"/>
  <c r="AM216" i="5"/>
  <c r="AL182" i="5"/>
  <c r="AO158" i="5"/>
  <c r="AQ114" i="5"/>
  <c r="AP95" i="5"/>
  <c r="AL77" i="5"/>
  <c r="AO59" i="5"/>
  <c r="AM41" i="5"/>
  <c r="AP471" i="5"/>
  <c r="AQ393" i="5"/>
  <c r="AO342" i="5"/>
  <c r="AL233" i="5"/>
  <c r="AL216" i="5"/>
  <c r="AN158" i="5"/>
  <c r="AO132" i="5"/>
  <c r="AQ122" i="5"/>
  <c r="AL87" i="5"/>
  <c r="AN59" i="5"/>
  <c r="AQ39" i="5"/>
  <c r="AQ21" i="5"/>
  <c r="AO13" i="5"/>
  <c r="AP13" i="5"/>
  <c r="AL13" i="5"/>
  <c r="AQ13" i="5"/>
  <c r="AM481" i="5"/>
  <c r="AL481" i="5"/>
  <c r="AO481" i="5"/>
  <c r="AP481" i="5"/>
  <c r="AP472" i="5"/>
  <c r="AQ472" i="5"/>
  <c r="AL442" i="5"/>
  <c r="AM442" i="5"/>
  <c r="AL436" i="5"/>
  <c r="AQ436" i="5"/>
  <c r="AL430" i="5"/>
  <c r="AM430" i="5"/>
  <c r="AQ415" i="5"/>
  <c r="AM415" i="5"/>
  <c r="AO415" i="5"/>
  <c r="AN415" i="5"/>
  <c r="AQ400" i="5"/>
  <c r="AL400" i="5"/>
  <c r="AM400" i="5"/>
  <c r="AO382" i="5"/>
  <c r="AP382" i="5"/>
  <c r="AM382" i="5"/>
  <c r="AN382" i="5"/>
  <c r="AQ382" i="5"/>
  <c r="AO370" i="5"/>
  <c r="AP370" i="5"/>
  <c r="AL370" i="5"/>
  <c r="AM370" i="5"/>
  <c r="AM352" i="5"/>
  <c r="AO352" i="5"/>
  <c r="AP352" i="5"/>
  <c r="AN352" i="5"/>
  <c r="AL352" i="5"/>
  <c r="AQ352" i="5"/>
  <c r="AO346" i="5"/>
  <c r="AP346" i="5"/>
  <c r="AM346" i="5"/>
  <c r="AQ346" i="5"/>
  <c r="AN346" i="5"/>
  <c r="AO334" i="5"/>
  <c r="AP334" i="5"/>
  <c r="AQ334" i="5"/>
  <c r="AN334" i="5"/>
  <c r="AL304" i="5"/>
  <c r="AP304" i="5"/>
  <c r="AQ304" i="5"/>
  <c r="AO298" i="5"/>
  <c r="AP298" i="5"/>
  <c r="AL298" i="5"/>
  <c r="AM292" i="5"/>
  <c r="AL292" i="5"/>
  <c r="AN292" i="5"/>
  <c r="AO292" i="5"/>
  <c r="AP292" i="5"/>
  <c r="AM280" i="5"/>
  <c r="AO280" i="5"/>
  <c r="AP280" i="5"/>
  <c r="AN280" i="5"/>
  <c r="AO274" i="5"/>
  <c r="AP274" i="5"/>
  <c r="AM274" i="5"/>
  <c r="AQ274" i="5"/>
  <c r="AN274" i="5"/>
  <c r="AL274" i="5"/>
  <c r="AO268" i="5"/>
  <c r="AQ268" i="5"/>
  <c r="AP268" i="5"/>
  <c r="AO262" i="5"/>
  <c r="AP262" i="5"/>
  <c r="AQ262" i="5"/>
  <c r="AL262" i="5"/>
  <c r="AQ256" i="5"/>
  <c r="AP256" i="5"/>
  <c r="AM241" i="5"/>
  <c r="AN241" i="5"/>
  <c r="AL241" i="5"/>
  <c r="AO226" i="5"/>
  <c r="AP226" i="5"/>
  <c r="AL226" i="5"/>
  <c r="AN214" i="5"/>
  <c r="AO214" i="5"/>
  <c r="AL214" i="5"/>
  <c r="AM214" i="5"/>
  <c r="AP214" i="5"/>
  <c r="AQ214" i="5"/>
  <c r="AM190" i="5"/>
  <c r="AO190" i="5"/>
  <c r="AP190" i="5"/>
  <c r="AN190" i="5"/>
  <c r="AO184" i="5"/>
  <c r="AP184" i="5"/>
  <c r="AL184" i="5"/>
  <c r="AM184" i="5"/>
  <c r="AN184" i="5"/>
  <c r="AN175" i="5"/>
  <c r="AO175" i="5"/>
  <c r="AL154" i="5"/>
  <c r="AM154" i="5"/>
  <c r="AP154" i="5"/>
  <c r="AQ154" i="5"/>
  <c r="AN154" i="5"/>
  <c r="AO154" i="5"/>
  <c r="AL148" i="5"/>
  <c r="AM148" i="5"/>
  <c r="AP148" i="5"/>
  <c r="AQ148" i="5"/>
  <c r="AN148" i="5"/>
  <c r="AO148" i="5"/>
  <c r="AL136" i="5"/>
  <c r="AM136" i="5"/>
  <c r="AN136" i="5"/>
  <c r="AO136" i="5"/>
  <c r="AP136" i="5"/>
  <c r="AQ136" i="5"/>
  <c r="AL127" i="5"/>
  <c r="AM127" i="5"/>
  <c r="AP127" i="5"/>
  <c r="AQ127" i="5"/>
  <c r="AN127" i="5"/>
  <c r="AO127" i="5"/>
  <c r="AL106" i="5"/>
  <c r="AM106" i="5"/>
  <c r="AN106" i="5"/>
  <c r="AO106" i="5"/>
  <c r="AP106" i="5"/>
  <c r="AQ106" i="5"/>
  <c r="AQ97" i="5"/>
  <c r="AM97" i="5"/>
  <c r="AN97" i="5"/>
  <c r="AL97" i="5"/>
  <c r="AO97" i="5"/>
  <c r="AP97" i="5"/>
  <c r="AL91" i="5"/>
  <c r="AM91" i="5"/>
  <c r="AP91" i="5"/>
  <c r="AQ91" i="5"/>
  <c r="AO91" i="5"/>
  <c r="AL67" i="5"/>
  <c r="AM67" i="5"/>
  <c r="AO61" i="5"/>
  <c r="AP61" i="5"/>
  <c r="AL61" i="5"/>
  <c r="AL55" i="5"/>
  <c r="AM55" i="5"/>
  <c r="AN55" i="5"/>
  <c r="AO55" i="5"/>
  <c r="AP55" i="5"/>
  <c r="AQ55" i="5"/>
  <c r="AQ49" i="5"/>
  <c r="AP49" i="5"/>
  <c r="AL43" i="5"/>
  <c r="AM43" i="5"/>
  <c r="AP43" i="5"/>
  <c r="AQ43" i="5"/>
  <c r="AN43" i="5"/>
  <c r="AO43" i="5"/>
  <c r="AO37" i="5"/>
  <c r="AP37" i="5"/>
  <c r="AM37" i="5"/>
  <c r="AN37" i="5"/>
  <c r="AL37" i="5"/>
  <c r="AQ37" i="5"/>
  <c r="AL22" i="5"/>
  <c r="AM22" i="5"/>
  <c r="AN22" i="5"/>
  <c r="AQ22" i="5"/>
  <c r="AO484" i="5"/>
  <c r="AO471" i="5"/>
  <c r="AP459" i="5"/>
  <c r="AO448" i="5"/>
  <c r="AP436" i="5"/>
  <c r="AM424" i="5"/>
  <c r="AP393" i="5"/>
  <c r="AN376" i="5"/>
  <c r="AP364" i="5"/>
  <c r="AO330" i="5"/>
  <c r="AO313" i="5"/>
  <c r="AM302" i="5"/>
  <c r="AQ284" i="5"/>
  <c r="AQ267" i="5"/>
  <c r="AM250" i="5"/>
  <c r="AN238" i="5"/>
  <c r="AL221" i="5"/>
  <c r="AQ208" i="5"/>
  <c r="AQ195" i="5"/>
  <c r="AN181" i="5"/>
  <c r="AN165" i="5"/>
  <c r="AP149" i="5"/>
  <c r="AO131" i="5"/>
  <c r="AM113" i="5"/>
  <c r="AN95" i="5"/>
  <c r="AP76" i="5"/>
  <c r="AO57" i="5"/>
  <c r="AP39" i="5"/>
  <c r="AQ29" i="5"/>
  <c r="AO490" i="5"/>
  <c r="AL10" i="5"/>
  <c r="AM10" i="5"/>
  <c r="AN10" i="5"/>
  <c r="AO10" i="5"/>
  <c r="AP10" i="5"/>
  <c r="AQ10" i="5"/>
  <c r="AP499" i="5"/>
  <c r="AN496" i="5"/>
  <c r="AO493" i="5"/>
  <c r="AM490" i="5"/>
  <c r="AN487" i="5"/>
  <c r="AP483" i="5"/>
  <c r="AN480" i="5"/>
  <c r="AO477" i="5"/>
  <c r="AM474" i="5"/>
  <c r="AL471" i="5"/>
  <c r="AP466" i="5"/>
  <c r="AP462" i="5"/>
  <c r="AM459" i="5"/>
  <c r="AP451" i="5"/>
  <c r="AN447" i="5"/>
  <c r="AM436" i="5"/>
  <c r="AL427" i="5"/>
  <c r="AN423" i="5"/>
  <c r="AP418" i="5"/>
  <c r="AO414" i="5"/>
  <c r="AO409" i="5"/>
  <c r="AQ402" i="5"/>
  <c r="AP397" i="5"/>
  <c r="AQ391" i="5"/>
  <c r="AQ385" i="5"/>
  <c r="AP357" i="5"/>
  <c r="AL351" i="5"/>
  <c r="AL346" i="5"/>
  <c r="AM334" i="5"/>
  <c r="AP328" i="5"/>
  <c r="AM324" i="5"/>
  <c r="AP311" i="5"/>
  <c r="AQ306" i="5"/>
  <c r="AQ299" i="5"/>
  <c r="AN294" i="5"/>
  <c r="AQ289" i="5"/>
  <c r="AO282" i="5"/>
  <c r="AP276" i="5"/>
  <c r="AO272" i="5"/>
  <c r="AO265" i="5"/>
  <c r="AP259" i="5"/>
  <c r="AQ254" i="5"/>
  <c r="AQ247" i="5"/>
  <c r="AN242" i="5"/>
  <c r="AQ237" i="5"/>
  <c r="AO230" i="5"/>
  <c r="AL225" i="5"/>
  <c r="AO220" i="5"/>
  <c r="AM213" i="5"/>
  <c r="AL207" i="5"/>
  <c r="AQ201" i="5"/>
  <c r="AQ192" i="5"/>
  <c r="AL186" i="5"/>
  <c r="AQ180" i="5"/>
  <c r="AN171" i="5"/>
  <c r="AQ162" i="5"/>
  <c r="AP156" i="5"/>
  <c r="AN146" i="5"/>
  <c r="AP137" i="5"/>
  <c r="AP130" i="5"/>
  <c r="AL119" i="5"/>
  <c r="AO110" i="5"/>
  <c r="AN91" i="5"/>
  <c r="AQ82" i="5"/>
  <c r="AN75" i="5"/>
  <c r="AP63" i="5"/>
  <c r="AQ54" i="5"/>
  <c r="AP47" i="5"/>
  <c r="AO36" i="5"/>
  <c r="AQ26" i="5"/>
  <c r="AP19" i="5"/>
  <c r="AL11" i="5"/>
  <c r="AM11" i="5"/>
  <c r="AP11" i="5"/>
  <c r="AQ11" i="5"/>
  <c r="AP14" i="5"/>
  <c r="AL15" i="5"/>
  <c r="AM15" i="5"/>
  <c r="AL16" i="5"/>
  <c r="AM16" i="5"/>
  <c r="AN16" i="5"/>
  <c r="AO16" i="5"/>
  <c r="AP16" i="5"/>
  <c r="AQ16" i="5"/>
  <c r="AL14" i="5"/>
  <c r="AM14" i="5"/>
  <c r="AN14" i="5"/>
  <c r="AP7" i="5"/>
  <c r="AO7" i="5"/>
  <c r="AN7" i="5"/>
  <c r="AM7" i="5"/>
  <c r="AK6" i="5"/>
  <c r="H10" i="6" s="1"/>
  <c r="AG327" i="5"/>
  <c r="AG324" i="5"/>
  <c r="AG306" i="5"/>
  <c r="AG189" i="5"/>
  <c r="AG186" i="5"/>
  <c r="AG183" i="5"/>
  <c r="AG387" i="5"/>
  <c r="AG132" i="5"/>
  <c r="AG381" i="5"/>
  <c r="AF191" i="5"/>
  <c r="AG378" i="5"/>
  <c r="AG294" i="5"/>
  <c r="AG435" i="5"/>
  <c r="AF432" i="5"/>
  <c r="AG276" i="5"/>
  <c r="AG102" i="5"/>
  <c r="AG113" i="5"/>
  <c r="AG279" i="5"/>
  <c r="AG411" i="5"/>
  <c r="AG216" i="5"/>
  <c r="AG84" i="5"/>
  <c r="AG111" i="5"/>
  <c r="AF390" i="5"/>
  <c r="AG213" i="5"/>
  <c r="AG66" i="5"/>
  <c r="AF480" i="5"/>
  <c r="AF360" i="5"/>
  <c r="AF264" i="5"/>
  <c r="AG159" i="5"/>
  <c r="AG51" i="5"/>
  <c r="AG465" i="5"/>
  <c r="AF354" i="5"/>
  <c r="AG237" i="5"/>
  <c r="AG156" i="5"/>
  <c r="AG45" i="5"/>
  <c r="AG459" i="5"/>
  <c r="AG351" i="5"/>
  <c r="AG234" i="5"/>
  <c r="AG153" i="5"/>
  <c r="AG36" i="5"/>
  <c r="AG180" i="5"/>
  <c r="AG453" i="5"/>
  <c r="AG330" i="5"/>
  <c r="AG150" i="5"/>
  <c r="AG433" i="5"/>
  <c r="AF394" i="5"/>
  <c r="AF328" i="5"/>
  <c r="AG466" i="5"/>
  <c r="AG391" i="5"/>
  <c r="AG226" i="5"/>
  <c r="AF319" i="5"/>
  <c r="AG184" i="5"/>
  <c r="AG137" i="5"/>
  <c r="AG457" i="5"/>
  <c r="AG415" i="5"/>
  <c r="AG349" i="5"/>
  <c r="AG337" i="5"/>
  <c r="AG250" i="5"/>
  <c r="AG169" i="5"/>
  <c r="AG450" i="5"/>
  <c r="AG303" i="5"/>
  <c r="AG204" i="5"/>
  <c r="AF34" i="5"/>
  <c r="AG490" i="5"/>
  <c r="AG448" i="5"/>
  <c r="AF408" i="5"/>
  <c r="AG375" i="5"/>
  <c r="AG336" i="5"/>
  <c r="AG300" i="5"/>
  <c r="AG249" i="5"/>
  <c r="AF167" i="5"/>
  <c r="AF127" i="5"/>
  <c r="AF79" i="5"/>
  <c r="AF31" i="5"/>
  <c r="AG478" i="5"/>
  <c r="AF112" i="5"/>
  <c r="AG352" i="5"/>
  <c r="AG274" i="5"/>
  <c r="AG103" i="5"/>
  <c r="AG424" i="5"/>
  <c r="AG217" i="5"/>
  <c r="AG382" i="5"/>
  <c r="AG310" i="5"/>
  <c r="AG489" i="5"/>
  <c r="AG445" i="5"/>
  <c r="AG406" i="5"/>
  <c r="AG373" i="5"/>
  <c r="AG297" i="5"/>
  <c r="AG243" i="5"/>
  <c r="AG193" i="5"/>
  <c r="AG160" i="5"/>
  <c r="AG121" i="5"/>
  <c r="AG78" i="5"/>
  <c r="AF17" i="5"/>
  <c r="AF58" i="5"/>
  <c r="AG136" i="5"/>
  <c r="AG88" i="5"/>
  <c r="AG129" i="5"/>
  <c r="AG487" i="5"/>
  <c r="AF438" i="5"/>
  <c r="AF402" i="5"/>
  <c r="AG361" i="5"/>
  <c r="AG333" i="5"/>
  <c r="AG295" i="5"/>
  <c r="AF241" i="5"/>
  <c r="AF114" i="5"/>
  <c r="AG69" i="5"/>
  <c r="AG16" i="5"/>
  <c r="AG455" i="5"/>
  <c r="AF455" i="5"/>
  <c r="AF401" i="5"/>
  <c r="AG401" i="5"/>
  <c r="AG395" i="5"/>
  <c r="AF395" i="5"/>
  <c r="AF383" i="5"/>
  <c r="AG383" i="5"/>
  <c r="AF18" i="5"/>
  <c r="AG18" i="5"/>
  <c r="AF497" i="5"/>
  <c r="AG497" i="5"/>
  <c r="AG491" i="5"/>
  <c r="AF491" i="5"/>
  <c r="AF479" i="5"/>
  <c r="AG479" i="5"/>
  <c r="AF473" i="5"/>
  <c r="AG473" i="5"/>
  <c r="AG443" i="5"/>
  <c r="AF443" i="5"/>
  <c r="AF431" i="5"/>
  <c r="AG431" i="5"/>
  <c r="AF425" i="5"/>
  <c r="AG425" i="5"/>
  <c r="AG467" i="5"/>
  <c r="AF467" i="5"/>
  <c r="AF377" i="5"/>
  <c r="AG377" i="5"/>
  <c r="AF335" i="5"/>
  <c r="AG335" i="5"/>
  <c r="AG275" i="5"/>
  <c r="AF275" i="5"/>
  <c r="AG179" i="5"/>
  <c r="AF179" i="5"/>
  <c r="AF119" i="5"/>
  <c r="AG119" i="5"/>
  <c r="AF305" i="5"/>
  <c r="AG305" i="5"/>
  <c r="AG299" i="5"/>
  <c r="AF299" i="5"/>
  <c r="AG161" i="5"/>
  <c r="AF161" i="5"/>
  <c r="AF89" i="5"/>
  <c r="AG89" i="5"/>
  <c r="AG47" i="5"/>
  <c r="AF47" i="5"/>
  <c r="AF215" i="5"/>
  <c r="AF498" i="5"/>
  <c r="AG498" i="5"/>
  <c r="AF483" i="5"/>
  <c r="AG483" i="5"/>
  <c r="AF441" i="5"/>
  <c r="AG441" i="5"/>
  <c r="AF426" i="5"/>
  <c r="AG426" i="5"/>
  <c r="AF414" i="5"/>
  <c r="AG414" i="5"/>
  <c r="AF63" i="5"/>
  <c r="AG63" i="5"/>
  <c r="AF30" i="5"/>
  <c r="AG30" i="5"/>
  <c r="AG233" i="5"/>
  <c r="AF174" i="5"/>
  <c r="AF126" i="5"/>
  <c r="AG23" i="5"/>
  <c r="AG495" i="5"/>
  <c r="AF60" i="5"/>
  <c r="AG371" i="5"/>
  <c r="AF371" i="5"/>
  <c r="AF359" i="5"/>
  <c r="AG359" i="5"/>
  <c r="AF329" i="5"/>
  <c r="AG329" i="5"/>
  <c r="AF239" i="5"/>
  <c r="AG239" i="5"/>
  <c r="AG155" i="5"/>
  <c r="AF155" i="5"/>
  <c r="AG107" i="5"/>
  <c r="AF107" i="5"/>
  <c r="AF65" i="5"/>
  <c r="AG65" i="5"/>
  <c r="AF41" i="5"/>
  <c r="AG41" i="5"/>
  <c r="AF131" i="5"/>
  <c r="AG263" i="5"/>
  <c r="AG486" i="5"/>
  <c r="AF486" i="5"/>
  <c r="AF477" i="5"/>
  <c r="AG477" i="5"/>
  <c r="AF471" i="5"/>
  <c r="AG471" i="5"/>
  <c r="AF462" i="5"/>
  <c r="AG462" i="5"/>
  <c r="AF456" i="5"/>
  <c r="AG456" i="5"/>
  <c r="AG444" i="5"/>
  <c r="AF444" i="5"/>
  <c r="AF429" i="5"/>
  <c r="AG429" i="5"/>
  <c r="AF423" i="5"/>
  <c r="AG423" i="5"/>
  <c r="AF405" i="5"/>
  <c r="AG405" i="5"/>
  <c r="AF399" i="5"/>
  <c r="AG399" i="5"/>
  <c r="AF396" i="5"/>
  <c r="AG396" i="5"/>
  <c r="AF384" i="5"/>
  <c r="AG384" i="5"/>
  <c r="AG372" i="5"/>
  <c r="AF372" i="5"/>
  <c r="AF357" i="5"/>
  <c r="AG357" i="5"/>
  <c r="AF345" i="5"/>
  <c r="AG345" i="5"/>
  <c r="AF342" i="5"/>
  <c r="AG342" i="5"/>
  <c r="AF339" i="5"/>
  <c r="AG339" i="5"/>
  <c r="AF321" i="5"/>
  <c r="AG321" i="5"/>
  <c r="AF315" i="5"/>
  <c r="AG315" i="5"/>
  <c r="AF312" i="5"/>
  <c r="AG312" i="5"/>
  <c r="AF291" i="5"/>
  <c r="AG291" i="5"/>
  <c r="AF285" i="5"/>
  <c r="AG285" i="5"/>
  <c r="AF282" i="5"/>
  <c r="AG282" i="5"/>
  <c r="AF273" i="5"/>
  <c r="AG273" i="5"/>
  <c r="AF270" i="5"/>
  <c r="AG270" i="5"/>
  <c r="AF267" i="5"/>
  <c r="AG267" i="5"/>
  <c r="AF261" i="5"/>
  <c r="AG261" i="5"/>
  <c r="AF255" i="5"/>
  <c r="AG255" i="5"/>
  <c r="AF252" i="5"/>
  <c r="AG252" i="5"/>
  <c r="AF246" i="5"/>
  <c r="AG246" i="5"/>
  <c r="AF240" i="5"/>
  <c r="AG240" i="5"/>
  <c r="AF231" i="5"/>
  <c r="AG231" i="5"/>
  <c r="AF225" i="5"/>
  <c r="AG225" i="5"/>
  <c r="AF222" i="5"/>
  <c r="AG222" i="5"/>
  <c r="AG210" i="5"/>
  <c r="AF210" i="5"/>
  <c r="AF207" i="5"/>
  <c r="AG207" i="5"/>
  <c r="AF198" i="5"/>
  <c r="AG198" i="5"/>
  <c r="AF192" i="5"/>
  <c r="AG192" i="5"/>
  <c r="AF177" i="5"/>
  <c r="AG177" i="5"/>
  <c r="AF168" i="5"/>
  <c r="AG168" i="5"/>
  <c r="AF165" i="5"/>
  <c r="AG165" i="5"/>
  <c r="AF162" i="5"/>
  <c r="AG162" i="5"/>
  <c r="AF147" i="5"/>
  <c r="AG147" i="5"/>
  <c r="AF141" i="5"/>
  <c r="AG141" i="5"/>
  <c r="AF135" i="5"/>
  <c r="AG135" i="5"/>
  <c r="AF120" i="5"/>
  <c r="AG120" i="5"/>
  <c r="AF108" i="5"/>
  <c r="AG108" i="5"/>
  <c r="AF105" i="5"/>
  <c r="AG105" i="5"/>
  <c r="AF99" i="5"/>
  <c r="AG99" i="5"/>
  <c r="AF90" i="5"/>
  <c r="AG90" i="5"/>
  <c r="AF81" i="5"/>
  <c r="AG81" i="5"/>
  <c r="AF75" i="5"/>
  <c r="AG75" i="5"/>
  <c r="AF72" i="5"/>
  <c r="AG72" i="5"/>
  <c r="AF57" i="5"/>
  <c r="AG57" i="5"/>
  <c r="AF48" i="5"/>
  <c r="AG48" i="5"/>
  <c r="AF42" i="5"/>
  <c r="AG42" i="5"/>
  <c r="AF39" i="5"/>
  <c r="AG39" i="5"/>
  <c r="AF33" i="5"/>
  <c r="AG33" i="5"/>
  <c r="AF27" i="5"/>
  <c r="AG27" i="5"/>
  <c r="AF24" i="5"/>
  <c r="AG24" i="5"/>
  <c r="AF474" i="5"/>
  <c r="AF203" i="5"/>
  <c r="AG144" i="5"/>
  <c r="AG369" i="5"/>
  <c r="AF348" i="5"/>
  <c r="AF288" i="5"/>
  <c r="AF258" i="5"/>
  <c r="AF228" i="5"/>
  <c r="AG201" i="5"/>
  <c r="AG171" i="5"/>
  <c r="AG123" i="5"/>
  <c r="AF96" i="5"/>
  <c r="AG492" i="5"/>
  <c r="AF468" i="5"/>
  <c r="AG447" i="5"/>
  <c r="AG366" i="5"/>
  <c r="AF347" i="5"/>
  <c r="AG318" i="5"/>
  <c r="AG287" i="5"/>
  <c r="AG257" i="5"/>
  <c r="AF227" i="5"/>
  <c r="AG195" i="5"/>
  <c r="AG143" i="5"/>
  <c r="AG93" i="5"/>
  <c r="AG21" i="5"/>
  <c r="AF420" i="5"/>
  <c r="AG393" i="5"/>
  <c r="AG281" i="5"/>
  <c r="AF251" i="5"/>
  <c r="AG117" i="5"/>
  <c r="AG54" i="5"/>
  <c r="AG417" i="5"/>
  <c r="AG363" i="5"/>
  <c r="AG309" i="5"/>
  <c r="AG219" i="5"/>
  <c r="AF138" i="5"/>
  <c r="AG87" i="5"/>
  <c r="AF13" i="5"/>
  <c r="AG469" i="5"/>
  <c r="AG298" i="5"/>
  <c r="AF208" i="5"/>
  <c r="AG145" i="5"/>
  <c r="AG55" i="5"/>
  <c r="AG12" i="5"/>
  <c r="AG370" i="5"/>
  <c r="AF11" i="5"/>
  <c r="AG11" i="5"/>
  <c r="AF436" i="5"/>
  <c r="AG436" i="5"/>
  <c r="AF427" i="5"/>
  <c r="AG427" i="5"/>
  <c r="AF412" i="5"/>
  <c r="AG412" i="5"/>
  <c r="AF403" i="5"/>
  <c r="AG403" i="5"/>
  <c r="AF307" i="5"/>
  <c r="AG307" i="5"/>
  <c r="AG286" i="5"/>
  <c r="AF286" i="5"/>
  <c r="AF268" i="5"/>
  <c r="AG268" i="5"/>
  <c r="AG262" i="5"/>
  <c r="AF262" i="5"/>
  <c r="AF244" i="5"/>
  <c r="AG244" i="5"/>
  <c r="AG238" i="5"/>
  <c r="AF238" i="5"/>
  <c r="AF220" i="5"/>
  <c r="AG220" i="5"/>
  <c r="AF214" i="5"/>
  <c r="AG214" i="5"/>
  <c r="AF196" i="5"/>
  <c r="AG196" i="5"/>
  <c r="AF187" i="5"/>
  <c r="AG187" i="5"/>
  <c r="AG181" i="5"/>
  <c r="AF181" i="5"/>
  <c r="AF163" i="5"/>
  <c r="AG163" i="5"/>
  <c r="AG142" i="5"/>
  <c r="AF142" i="5"/>
  <c r="AF124" i="5"/>
  <c r="AG124" i="5"/>
  <c r="AF118" i="5"/>
  <c r="AG118" i="5"/>
  <c r="AF100" i="5"/>
  <c r="AG100" i="5"/>
  <c r="AF94" i="5"/>
  <c r="AG94" i="5"/>
  <c r="AF76" i="5"/>
  <c r="AG76" i="5"/>
  <c r="AF70" i="5"/>
  <c r="AG70" i="5"/>
  <c r="AF52" i="5"/>
  <c r="AG52" i="5"/>
  <c r="AF46" i="5"/>
  <c r="AG46" i="5"/>
  <c r="AF28" i="5"/>
  <c r="AG28" i="5"/>
  <c r="AG22" i="5"/>
  <c r="AF22" i="5"/>
  <c r="AG202" i="5"/>
  <c r="AG496" i="5"/>
  <c r="AG421" i="5"/>
  <c r="AG400" i="5"/>
  <c r="AG325" i="5"/>
  <c r="AG247" i="5"/>
  <c r="AG178" i="5"/>
  <c r="AG73" i="5"/>
  <c r="AG463" i="5"/>
  <c r="AF304" i="5"/>
  <c r="AG154" i="5"/>
  <c r="AG49" i="5"/>
  <c r="AF40" i="5"/>
  <c r="AF19" i="5"/>
  <c r="AG19" i="5"/>
  <c r="AF442" i="5"/>
  <c r="AF367" i="5"/>
  <c r="AF346" i="5"/>
  <c r="AG280" i="5"/>
  <c r="AF223" i="5"/>
  <c r="AG199" i="5"/>
  <c r="AG130" i="5"/>
  <c r="AG25" i="5"/>
  <c r="AF500" i="5"/>
  <c r="AG500" i="5"/>
  <c r="AF494" i="5"/>
  <c r="AG494" i="5"/>
  <c r="AF488" i="5"/>
  <c r="AG488" i="5"/>
  <c r="AF485" i="5"/>
  <c r="AG485" i="5"/>
  <c r="AF482" i="5"/>
  <c r="AG482" i="5"/>
  <c r="AF476" i="5"/>
  <c r="AG476" i="5"/>
  <c r="AF470" i="5"/>
  <c r="AG470" i="5"/>
  <c r="AF464" i="5"/>
  <c r="AG464" i="5"/>
  <c r="AF461" i="5"/>
  <c r="AG461" i="5"/>
  <c r="AF458" i="5"/>
  <c r="AG458" i="5"/>
  <c r="AF452" i="5"/>
  <c r="AG452" i="5"/>
  <c r="AF446" i="5"/>
  <c r="AG446" i="5"/>
  <c r="AF440" i="5"/>
  <c r="AG440" i="5"/>
  <c r="AG437" i="5"/>
  <c r="AF437" i="5"/>
  <c r="AF434" i="5"/>
  <c r="AG434" i="5"/>
  <c r="AF428" i="5"/>
  <c r="AG428" i="5"/>
  <c r="AF422" i="5"/>
  <c r="AG422" i="5"/>
  <c r="AF416" i="5"/>
  <c r="AG416" i="5"/>
  <c r="AG413" i="5"/>
  <c r="AF413" i="5"/>
  <c r="AF410" i="5"/>
  <c r="AG410" i="5"/>
  <c r="AF404" i="5"/>
  <c r="AG404" i="5"/>
  <c r="AF398" i="5"/>
  <c r="AG398" i="5"/>
  <c r="AF392" i="5"/>
  <c r="AG392" i="5"/>
  <c r="AF389" i="5"/>
  <c r="AG389" i="5"/>
  <c r="AF386" i="5"/>
  <c r="AG386" i="5"/>
  <c r="AF380" i="5"/>
  <c r="AG380" i="5"/>
  <c r="AF374" i="5"/>
  <c r="AG374" i="5"/>
  <c r="AF368" i="5"/>
  <c r="AG368" i="5"/>
  <c r="AF365" i="5"/>
  <c r="AG365" i="5"/>
  <c r="AF362" i="5"/>
  <c r="AG362" i="5"/>
  <c r="AF356" i="5"/>
  <c r="AG356" i="5"/>
  <c r="AF350" i="5"/>
  <c r="AG350" i="5"/>
  <c r="AF344" i="5"/>
  <c r="AG344" i="5"/>
  <c r="AF341" i="5"/>
  <c r="AG341" i="5"/>
  <c r="AF338" i="5"/>
  <c r="AG338" i="5"/>
  <c r="AF332" i="5"/>
  <c r="AG332" i="5"/>
  <c r="AF326" i="5"/>
  <c r="AG326" i="5"/>
  <c r="AF320" i="5"/>
  <c r="AG320" i="5"/>
  <c r="AF317" i="5"/>
  <c r="AG317" i="5"/>
  <c r="AF314" i="5"/>
  <c r="AG314" i="5"/>
  <c r="AF308" i="5"/>
  <c r="AG308" i="5"/>
  <c r="AF302" i="5"/>
  <c r="AG302" i="5"/>
  <c r="AF296" i="5"/>
  <c r="AG296" i="5"/>
  <c r="AG293" i="5"/>
  <c r="AF293" i="5"/>
  <c r="AF290" i="5"/>
  <c r="AG290" i="5"/>
  <c r="AF284" i="5"/>
  <c r="AG284" i="5"/>
  <c r="AF278" i="5"/>
  <c r="AG278" i="5"/>
  <c r="AF272" i="5"/>
  <c r="AG272" i="5"/>
  <c r="AG269" i="5"/>
  <c r="AF269" i="5"/>
  <c r="AF266" i="5"/>
  <c r="AG266" i="5"/>
  <c r="AF260" i="5"/>
  <c r="AG260" i="5"/>
  <c r="AF254" i="5"/>
  <c r="AG254" i="5"/>
  <c r="AF248" i="5"/>
  <c r="AG248" i="5"/>
  <c r="AG245" i="5"/>
  <c r="AF245" i="5"/>
  <c r="AF242" i="5"/>
  <c r="AG242" i="5"/>
  <c r="AF236" i="5"/>
  <c r="AG236" i="5"/>
  <c r="AF230" i="5"/>
  <c r="AG230" i="5"/>
  <c r="AF224" i="5"/>
  <c r="AG224" i="5"/>
  <c r="AG221" i="5"/>
  <c r="AF221" i="5"/>
  <c r="AF218" i="5"/>
  <c r="AG218" i="5"/>
  <c r="AF212" i="5"/>
  <c r="AG212" i="5"/>
  <c r="AF206" i="5"/>
  <c r="AG206" i="5"/>
  <c r="AF200" i="5"/>
  <c r="AG200" i="5"/>
  <c r="AG197" i="5"/>
  <c r="AF197" i="5"/>
  <c r="AF194" i="5"/>
  <c r="AG194" i="5"/>
  <c r="AF188" i="5"/>
  <c r="AG188" i="5"/>
  <c r="AF182" i="5"/>
  <c r="AG182" i="5"/>
  <c r="AF176" i="5"/>
  <c r="AG176" i="5"/>
  <c r="AG173" i="5"/>
  <c r="AF173" i="5"/>
  <c r="AF170" i="5"/>
  <c r="AG170" i="5"/>
  <c r="AF164" i="5"/>
  <c r="AG164" i="5"/>
  <c r="AF158" i="5"/>
  <c r="AG158" i="5"/>
  <c r="AF152" i="5"/>
  <c r="AG152" i="5"/>
  <c r="AG149" i="5"/>
  <c r="AF149" i="5"/>
  <c r="AF146" i="5"/>
  <c r="AG146" i="5"/>
  <c r="AF140" i="5"/>
  <c r="AG140" i="5"/>
  <c r="AF134" i="5"/>
  <c r="AG134" i="5"/>
  <c r="AF128" i="5"/>
  <c r="AG128" i="5"/>
  <c r="AF125" i="5"/>
  <c r="AG125" i="5"/>
  <c r="AF122" i="5"/>
  <c r="AG122" i="5"/>
  <c r="AF116" i="5"/>
  <c r="AG116" i="5"/>
  <c r="AF110" i="5"/>
  <c r="AG110" i="5"/>
  <c r="AF104" i="5"/>
  <c r="AG104" i="5"/>
  <c r="AG101" i="5"/>
  <c r="AF101" i="5"/>
  <c r="AF98" i="5"/>
  <c r="AG98" i="5"/>
  <c r="AF92" i="5"/>
  <c r="AG92" i="5"/>
  <c r="AF86" i="5"/>
  <c r="AG86" i="5"/>
  <c r="AF80" i="5"/>
  <c r="AG80" i="5"/>
  <c r="AG77" i="5"/>
  <c r="AF77" i="5"/>
  <c r="AF74" i="5"/>
  <c r="AG74" i="5"/>
  <c r="AF68" i="5"/>
  <c r="AG68" i="5"/>
  <c r="AF62" i="5"/>
  <c r="AG62" i="5"/>
  <c r="AF56" i="5"/>
  <c r="AG56" i="5"/>
  <c r="AG53" i="5"/>
  <c r="AF53" i="5"/>
  <c r="AF50" i="5"/>
  <c r="AG50" i="5"/>
  <c r="AF44" i="5"/>
  <c r="AG44" i="5"/>
  <c r="AF38" i="5"/>
  <c r="AG38" i="5"/>
  <c r="AF32" i="5"/>
  <c r="AG32" i="5"/>
  <c r="AG29" i="5"/>
  <c r="AF29" i="5"/>
  <c r="AF26" i="5"/>
  <c r="AG26" i="5"/>
  <c r="AG493" i="5"/>
  <c r="AG481" i="5"/>
  <c r="AG472" i="5"/>
  <c r="AG430" i="5"/>
  <c r="AF419" i="5"/>
  <c r="AG397" i="5"/>
  <c r="AG385" i="5"/>
  <c r="AG376" i="5"/>
  <c r="AG334" i="5"/>
  <c r="AF323" i="5"/>
  <c r="AG301" i="5"/>
  <c r="AG289" i="5"/>
  <c r="AG256" i="5"/>
  <c r="AG209" i="5"/>
  <c r="AG175" i="5"/>
  <c r="AG106" i="5"/>
  <c r="AG95" i="5"/>
  <c r="AF83" i="5"/>
  <c r="AF8" i="5"/>
  <c r="AG8" i="5"/>
  <c r="AG449" i="5"/>
  <c r="AG439" i="5"/>
  <c r="AG418" i="5"/>
  <c r="AG407" i="5"/>
  <c r="AG353" i="5"/>
  <c r="AG343" i="5"/>
  <c r="AG322" i="5"/>
  <c r="AG311" i="5"/>
  <c r="AG265" i="5"/>
  <c r="AG232" i="5"/>
  <c r="AG185" i="5"/>
  <c r="AG151" i="5"/>
  <c r="AG82" i="5"/>
  <c r="AG71" i="5"/>
  <c r="AF59" i="5"/>
  <c r="AF10" i="5"/>
  <c r="AG10" i="5"/>
  <c r="AF499" i="5"/>
  <c r="AG499" i="5"/>
  <c r="AF484" i="5"/>
  <c r="AG484" i="5"/>
  <c r="AF475" i="5"/>
  <c r="AG475" i="5"/>
  <c r="AF460" i="5"/>
  <c r="AG460" i="5"/>
  <c r="AF451" i="5"/>
  <c r="AG451" i="5"/>
  <c r="AF388" i="5"/>
  <c r="AG388" i="5"/>
  <c r="AF379" i="5"/>
  <c r="AG379" i="5"/>
  <c r="AF364" i="5"/>
  <c r="AG364" i="5"/>
  <c r="AF355" i="5"/>
  <c r="AG355" i="5"/>
  <c r="AF340" i="5"/>
  <c r="AG340" i="5"/>
  <c r="AF331" i="5"/>
  <c r="AG331" i="5"/>
  <c r="AF316" i="5"/>
  <c r="AG316" i="5"/>
  <c r="AF292" i="5"/>
  <c r="AG292" i="5"/>
  <c r="AF283" i="5"/>
  <c r="AG283" i="5"/>
  <c r="AG277" i="5"/>
  <c r="AF277" i="5"/>
  <c r="AF259" i="5"/>
  <c r="AG259" i="5"/>
  <c r="AF253" i="5"/>
  <c r="AG253" i="5"/>
  <c r="AF235" i="5"/>
  <c r="AG235" i="5"/>
  <c r="AF229" i="5"/>
  <c r="AG229" i="5"/>
  <c r="AF211" i="5"/>
  <c r="AG211" i="5"/>
  <c r="AF205" i="5"/>
  <c r="AG205" i="5"/>
  <c r="AF190" i="5"/>
  <c r="AG190" i="5"/>
  <c r="AF172" i="5"/>
  <c r="AG172" i="5"/>
  <c r="AF166" i="5"/>
  <c r="AG166" i="5"/>
  <c r="AG157" i="5"/>
  <c r="AF157" i="5"/>
  <c r="AF148" i="5"/>
  <c r="AG148" i="5"/>
  <c r="AF139" i="5"/>
  <c r="AG139" i="5"/>
  <c r="AF133" i="5"/>
  <c r="AG133" i="5"/>
  <c r="AF115" i="5"/>
  <c r="AG115" i="5"/>
  <c r="AG109" i="5"/>
  <c r="AF109" i="5"/>
  <c r="AF91" i="5"/>
  <c r="AG91" i="5"/>
  <c r="AF85" i="5"/>
  <c r="AG85" i="5"/>
  <c r="AF67" i="5"/>
  <c r="AG67" i="5"/>
  <c r="AF61" i="5"/>
  <c r="AG61" i="5"/>
  <c r="AF43" i="5"/>
  <c r="AG43" i="5"/>
  <c r="AF37" i="5"/>
  <c r="AG37" i="5"/>
  <c r="AG271" i="5"/>
  <c r="AG97" i="5"/>
  <c r="AG64" i="5"/>
  <c r="AF9" i="5"/>
  <c r="AG9" i="5"/>
  <c r="AG454" i="5"/>
  <c r="AG409" i="5"/>
  <c r="AG358" i="5"/>
  <c r="AG313" i="5"/>
  <c r="AF20" i="5"/>
  <c r="AG20" i="5"/>
  <c r="AF35" i="5"/>
  <c r="AG15" i="5"/>
  <c r="AG14" i="5"/>
  <c r="AG7" i="5"/>
  <c r="S7" i="5"/>
  <c r="Q13" i="5"/>
  <c r="R252" i="5"/>
  <c r="P455" i="5"/>
  <c r="N386" i="5"/>
  <c r="O386" i="5" s="1"/>
  <c r="CG386" i="5" s="1"/>
  <c r="CH386" i="5" s="1"/>
  <c r="S238" i="5"/>
  <c r="R174" i="5"/>
  <c r="S21" i="5"/>
  <c r="P255" i="5"/>
  <c r="R176" i="5"/>
  <c r="S455" i="5"/>
  <c r="P98" i="5"/>
  <c r="P341" i="5"/>
  <c r="S443" i="5"/>
  <c r="P367" i="5"/>
  <c r="S252" i="5"/>
  <c r="S140" i="5"/>
  <c r="R353" i="5"/>
  <c r="N360" i="5"/>
  <c r="O360" i="5" s="1"/>
  <c r="CG360" i="5" s="1"/>
  <c r="CH360" i="5" s="1"/>
  <c r="P239" i="5"/>
  <c r="N224" i="5"/>
  <c r="O224" i="5" s="1"/>
  <c r="CG224" i="5" s="1"/>
  <c r="CH224" i="5" s="1"/>
  <c r="N174" i="5"/>
  <c r="O174" i="5" s="1"/>
  <c r="CG174" i="5" s="1"/>
  <c r="CH174" i="5" s="1"/>
  <c r="S218" i="5"/>
  <c r="R178" i="5"/>
  <c r="P158" i="5"/>
  <c r="P482" i="5"/>
  <c r="P134" i="5"/>
  <c r="P95" i="5"/>
  <c r="P91" i="5"/>
  <c r="S22" i="5"/>
  <c r="P405" i="5"/>
  <c r="N269" i="5"/>
  <c r="O269" i="5" s="1"/>
  <c r="CG269" i="5" s="1"/>
  <c r="CH269" i="5" s="1"/>
  <c r="P265" i="5"/>
  <c r="P218" i="5"/>
  <c r="R197" i="5"/>
  <c r="N95" i="5"/>
  <c r="O95" i="5" s="1"/>
  <c r="CG95" i="5" s="1"/>
  <c r="CH95" i="5" s="1"/>
  <c r="N22" i="5"/>
  <c r="O22" i="5" s="1"/>
  <c r="CG22" i="5" s="1"/>
  <c r="CH22" i="5" s="1"/>
  <c r="R172" i="5"/>
  <c r="S291" i="5"/>
  <c r="R391" i="5"/>
  <c r="N359" i="5"/>
  <c r="O359" i="5" s="1"/>
  <c r="CG359" i="5" s="1"/>
  <c r="CH359" i="5" s="1"/>
  <c r="P172" i="5"/>
  <c r="S239" i="5"/>
  <c r="N477" i="5"/>
  <c r="O477" i="5" s="1"/>
  <c r="CG477" i="5" s="1"/>
  <c r="CH477" i="5" s="1"/>
  <c r="S435" i="5"/>
  <c r="P370" i="5"/>
  <c r="N313" i="5"/>
  <c r="O313" i="5" s="1"/>
  <c r="CG313" i="5" s="1"/>
  <c r="CH313" i="5" s="1"/>
  <c r="P287" i="5"/>
  <c r="S263" i="5"/>
  <c r="S451" i="5"/>
  <c r="N435" i="5"/>
  <c r="O435" i="5" s="1"/>
  <c r="CG435" i="5" s="1"/>
  <c r="CH435" i="5" s="1"/>
  <c r="S357" i="5"/>
  <c r="P353" i="5"/>
  <c r="P350" i="5"/>
  <c r="R263" i="5"/>
  <c r="R170" i="5"/>
  <c r="P131" i="5"/>
  <c r="R91" i="5"/>
  <c r="P170" i="5"/>
  <c r="S47" i="5"/>
  <c r="P361" i="5"/>
  <c r="N38" i="5"/>
  <c r="O38" i="5" s="1"/>
  <c r="CG38" i="5" s="1"/>
  <c r="CH38" i="5" s="1"/>
  <c r="R500" i="5"/>
  <c r="P273" i="5"/>
  <c r="P260" i="5"/>
  <c r="S398" i="5"/>
  <c r="S308" i="5"/>
  <c r="R155" i="5"/>
  <c r="P154" i="5"/>
  <c r="P21" i="5"/>
  <c r="P439" i="5"/>
  <c r="N155" i="5"/>
  <c r="O155" i="5" s="1"/>
  <c r="CG155" i="5" s="1"/>
  <c r="CH155" i="5" s="1"/>
  <c r="P108" i="5"/>
  <c r="R83" i="5"/>
  <c r="S67" i="5"/>
  <c r="P248" i="5"/>
  <c r="P191" i="5"/>
  <c r="N74" i="5"/>
  <c r="O74" i="5" s="1"/>
  <c r="CG74" i="5" s="1"/>
  <c r="CH74" i="5" s="1"/>
  <c r="S30" i="5"/>
  <c r="P500" i="5"/>
  <c r="P469" i="5"/>
  <c r="R463" i="5"/>
  <c r="S287" i="5"/>
  <c r="P268" i="5"/>
  <c r="S230" i="5"/>
  <c r="R217" i="5"/>
  <c r="P168" i="5"/>
  <c r="P155" i="5"/>
  <c r="P130" i="5"/>
  <c r="P127" i="5"/>
  <c r="P115" i="5"/>
  <c r="P112" i="5"/>
  <c r="S103" i="5"/>
  <c r="P42" i="5"/>
  <c r="N253" i="5"/>
  <c r="O253" i="5" s="1"/>
  <c r="CG253" i="5" s="1"/>
  <c r="CH253" i="5" s="1"/>
  <c r="S180" i="5"/>
  <c r="R131" i="5"/>
  <c r="R499" i="5"/>
  <c r="N445" i="5"/>
  <c r="O445" i="5" s="1"/>
  <c r="CG445" i="5" s="1"/>
  <c r="CH445" i="5" s="1"/>
  <c r="S431" i="5"/>
  <c r="N364" i="5"/>
  <c r="O364" i="5" s="1"/>
  <c r="CG364" i="5" s="1"/>
  <c r="CH364" i="5" s="1"/>
  <c r="P363" i="5"/>
  <c r="R359" i="5"/>
  <c r="R313" i="5"/>
  <c r="R306" i="5"/>
  <c r="P285" i="5"/>
  <c r="R220" i="5"/>
  <c r="P180" i="5"/>
  <c r="N166" i="5"/>
  <c r="O166" i="5" s="1"/>
  <c r="CG166" i="5" s="1"/>
  <c r="CH166" i="5" s="1"/>
  <c r="P103" i="5"/>
  <c r="P100" i="5"/>
  <c r="P90" i="5"/>
  <c r="P146" i="5"/>
  <c r="P63" i="5"/>
  <c r="P56" i="5"/>
  <c r="P53" i="5"/>
  <c r="P34" i="5"/>
  <c r="P445" i="5"/>
  <c r="P441" i="5"/>
  <c r="P431" i="5"/>
  <c r="N398" i="5"/>
  <c r="O398" i="5" s="1"/>
  <c r="CG398" i="5" s="1"/>
  <c r="CH398" i="5" s="1"/>
  <c r="P290" i="5"/>
  <c r="P107" i="5"/>
  <c r="R477" i="5"/>
  <c r="P476" i="5"/>
  <c r="P359" i="5"/>
  <c r="P343" i="5"/>
  <c r="P327" i="5"/>
  <c r="S321" i="5"/>
  <c r="P143" i="5"/>
  <c r="P74" i="5"/>
  <c r="P421" i="5"/>
  <c r="P251" i="5"/>
  <c r="R321" i="5"/>
  <c r="N291" i="5"/>
  <c r="O291" i="5" s="1"/>
  <c r="CG291" i="5" s="1"/>
  <c r="CH291" i="5" s="1"/>
  <c r="P283" i="5"/>
  <c r="P280" i="5"/>
  <c r="S264" i="5"/>
  <c r="P252" i="5"/>
  <c r="P238" i="5"/>
  <c r="P217" i="5"/>
  <c r="S211" i="5"/>
  <c r="P150" i="5"/>
  <c r="P140" i="5"/>
  <c r="R137" i="5"/>
  <c r="P136" i="5"/>
  <c r="R443" i="5"/>
  <c r="P435" i="5"/>
  <c r="P398" i="5"/>
  <c r="R325" i="5"/>
  <c r="P307" i="5"/>
  <c r="R268" i="5"/>
  <c r="R264" i="5"/>
  <c r="S257" i="5"/>
  <c r="N225" i="5"/>
  <c r="O225" i="5" s="1"/>
  <c r="CG225" i="5" s="1"/>
  <c r="CH225" i="5" s="1"/>
  <c r="P224" i="5"/>
  <c r="R211" i="5"/>
  <c r="S195" i="5"/>
  <c r="P174" i="5"/>
  <c r="N137" i="5"/>
  <c r="O137" i="5" s="1"/>
  <c r="CG137" i="5" s="1"/>
  <c r="CH137" i="5" s="1"/>
  <c r="S115" i="5"/>
  <c r="S82" i="5"/>
  <c r="P206" i="5"/>
  <c r="R403" i="5"/>
  <c r="N257" i="5"/>
  <c r="O257" i="5" s="1"/>
  <c r="CG257" i="5" s="1"/>
  <c r="CH257" i="5" s="1"/>
  <c r="N195" i="5"/>
  <c r="O195" i="5" s="1"/>
  <c r="CG195" i="5" s="1"/>
  <c r="CH195" i="5" s="1"/>
  <c r="S86" i="5"/>
  <c r="R82" i="5"/>
  <c r="P177" i="5"/>
  <c r="P141" i="5"/>
  <c r="P223" i="5"/>
  <c r="N363" i="5"/>
  <c r="O363" i="5" s="1"/>
  <c r="CG363" i="5" s="1"/>
  <c r="CH363" i="5" s="1"/>
  <c r="R302" i="5"/>
  <c r="N285" i="5"/>
  <c r="O285" i="5" s="1"/>
  <c r="CG285" i="5" s="1"/>
  <c r="CH285" i="5" s="1"/>
  <c r="R56" i="5"/>
  <c r="P443" i="5"/>
  <c r="P433" i="5"/>
  <c r="P410" i="5"/>
  <c r="P403" i="5"/>
  <c r="P362" i="5"/>
  <c r="P315" i="5"/>
  <c r="R309" i="5"/>
  <c r="P264" i="5"/>
  <c r="P236" i="5"/>
  <c r="P211" i="5"/>
  <c r="N90" i="5"/>
  <c r="O90" i="5" s="1"/>
  <c r="CG90" i="5" s="1"/>
  <c r="CH90" i="5" s="1"/>
  <c r="N56" i="5"/>
  <c r="O56" i="5" s="1"/>
  <c r="CG56" i="5" s="1"/>
  <c r="CH56" i="5" s="1"/>
  <c r="S390" i="5"/>
  <c r="S383" i="5"/>
  <c r="S251" i="5"/>
  <c r="R162" i="5"/>
  <c r="S139" i="5"/>
  <c r="P48" i="5"/>
  <c r="BZ48" i="5" s="1"/>
  <c r="P15" i="5"/>
  <c r="P393" i="5"/>
  <c r="P349" i="5"/>
  <c r="P345" i="5"/>
  <c r="P305" i="5"/>
  <c r="P294" i="5"/>
  <c r="P281" i="5"/>
  <c r="P277" i="5"/>
  <c r="P121" i="5"/>
  <c r="P73" i="5"/>
  <c r="P57" i="5"/>
  <c r="S42" i="5"/>
  <c r="N34" i="5"/>
  <c r="O34" i="5" s="1"/>
  <c r="CG34" i="5" s="1"/>
  <c r="CH34" i="5" s="1"/>
  <c r="P11" i="5"/>
  <c r="P19" i="5"/>
  <c r="S479" i="5"/>
  <c r="R467" i="5"/>
  <c r="N431" i="5"/>
  <c r="O431" i="5" s="1"/>
  <c r="CG431" i="5" s="1"/>
  <c r="CH431" i="5" s="1"/>
  <c r="S423" i="5"/>
  <c r="R407" i="5"/>
  <c r="P406" i="5"/>
  <c r="N403" i="5"/>
  <c r="O403" i="5" s="1"/>
  <c r="CG403" i="5" s="1"/>
  <c r="CH403" i="5" s="1"/>
  <c r="P386" i="5"/>
  <c r="R347" i="5"/>
  <c r="P313" i="5"/>
  <c r="P298" i="5"/>
  <c r="R287" i="5"/>
  <c r="S256" i="5"/>
  <c r="P229" i="5"/>
  <c r="P195" i="5"/>
  <c r="P178" i="5"/>
  <c r="N139" i="5"/>
  <c r="O139" i="5" s="1"/>
  <c r="CG139" i="5" s="1"/>
  <c r="CH139" i="5" s="1"/>
  <c r="P122" i="5"/>
  <c r="S87" i="5"/>
  <c r="S66" i="5"/>
  <c r="N50" i="5"/>
  <c r="O50" i="5" s="1"/>
  <c r="CG50" i="5" s="1"/>
  <c r="CH50" i="5" s="1"/>
  <c r="S46" i="5"/>
  <c r="P26" i="5"/>
  <c r="P496" i="5"/>
  <c r="R479" i="5"/>
  <c r="S463" i="5"/>
  <c r="P447" i="5"/>
  <c r="N423" i="5"/>
  <c r="O423" i="5" s="1"/>
  <c r="CG423" i="5" s="1"/>
  <c r="CH423" i="5" s="1"/>
  <c r="N407" i="5"/>
  <c r="O407" i="5" s="1"/>
  <c r="CG407" i="5" s="1"/>
  <c r="CH407" i="5" s="1"/>
  <c r="R395" i="5"/>
  <c r="P394" i="5"/>
  <c r="S391" i="5"/>
  <c r="N347" i="5"/>
  <c r="O347" i="5" s="1"/>
  <c r="CG347" i="5" s="1"/>
  <c r="CH347" i="5" s="1"/>
  <c r="R303" i="5"/>
  <c r="P200" i="5"/>
  <c r="S96" i="5"/>
  <c r="N66" i="5"/>
  <c r="O66" i="5" s="1"/>
  <c r="CG66" i="5" s="1"/>
  <c r="CH66" i="5" s="1"/>
  <c r="S62" i="5"/>
  <c r="N46" i="5"/>
  <c r="O46" i="5" s="1"/>
  <c r="CG46" i="5" s="1"/>
  <c r="CH46" i="5" s="1"/>
  <c r="R330" i="5"/>
  <c r="S119" i="5"/>
  <c r="S352" i="5"/>
  <c r="R272" i="5"/>
  <c r="S267" i="5"/>
  <c r="R159" i="5"/>
  <c r="R119" i="5"/>
  <c r="S63" i="5"/>
  <c r="S55" i="5"/>
  <c r="P54" i="5"/>
  <c r="P50" i="5"/>
  <c r="R32" i="5"/>
  <c r="P31" i="5"/>
  <c r="P22" i="5"/>
  <c r="P13" i="5"/>
  <c r="BZ13" i="5" s="1"/>
  <c r="P479" i="5"/>
  <c r="S441" i="5"/>
  <c r="P440" i="5"/>
  <c r="S433" i="5"/>
  <c r="P423" i="5"/>
  <c r="P407" i="5"/>
  <c r="P380" i="5"/>
  <c r="R362" i="5"/>
  <c r="R361" i="5"/>
  <c r="N352" i="5"/>
  <c r="O352" i="5" s="1"/>
  <c r="CG352" i="5" s="1"/>
  <c r="CH352" i="5" s="1"/>
  <c r="R319" i="5"/>
  <c r="S304" i="5"/>
  <c r="P303" i="5"/>
  <c r="R293" i="5"/>
  <c r="R289" i="5"/>
  <c r="R267" i="5"/>
  <c r="S248" i="5"/>
  <c r="R240" i="5"/>
  <c r="P226" i="5"/>
  <c r="N214" i="5"/>
  <c r="O214" i="5" s="1"/>
  <c r="CG214" i="5" s="1"/>
  <c r="CH214" i="5" s="1"/>
  <c r="S168" i="5"/>
  <c r="N159" i="5"/>
  <c r="O159" i="5" s="1"/>
  <c r="CG159" i="5" s="1"/>
  <c r="CH159" i="5" s="1"/>
  <c r="S145" i="5"/>
  <c r="S141" i="5"/>
  <c r="S135" i="5"/>
  <c r="R124" i="5"/>
  <c r="P96" i="5"/>
  <c r="S93" i="5"/>
  <c r="N84" i="5"/>
  <c r="O84" i="5" s="1"/>
  <c r="CG84" i="5" s="1"/>
  <c r="CH84" i="5" s="1"/>
  <c r="R72" i="5"/>
  <c r="P66" i="5"/>
  <c r="P62" i="5"/>
  <c r="P46" i="5"/>
  <c r="N36" i="5"/>
  <c r="O36" i="5" s="1"/>
  <c r="CG36" i="5" s="1"/>
  <c r="CH36" i="5" s="1"/>
  <c r="P490" i="5"/>
  <c r="P483" i="5"/>
  <c r="R476" i="5"/>
  <c r="P463" i="5"/>
  <c r="N441" i="5"/>
  <c r="O441" i="5" s="1"/>
  <c r="CG441" i="5" s="1"/>
  <c r="CH441" i="5" s="1"/>
  <c r="N433" i="5"/>
  <c r="O433" i="5" s="1"/>
  <c r="CG433" i="5" s="1"/>
  <c r="CH433" i="5" s="1"/>
  <c r="P413" i="5"/>
  <c r="S401" i="5"/>
  <c r="P391" i="5"/>
  <c r="R363" i="5"/>
  <c r="R327" i="5"/>
  <c r="S284" i="5"/>
  <c r="S277" i="5"/>
  <c r="R248" i="5"/>
  <c r="N240" i="5"/>
  <c r="O240" i="5" s="1"/>
  <c r="CG240" i="5" s="1"/>
  <c r="CH240" i="5" s="1"/>
  <c r="R168" i="5"/>
  <c r="R141" i="5"/>
  <c r="R136" i="5"/>
  <c r="R112" i="5"/>
  <c r="R93" i="5"/>
  <c r="P88" i="5"/>
  <c r="N68" i="5"/>
  <c r="O68" i="5" s="1"/>
  <c r="CG68" i="5" s="1"/>
  <c r="CH68" i="5" s="1"/>
  <c r="R48" i="5"/>
  <c r="N476" i="5"/>
  <c r="O476" i="5" s="1"/>
  <c r="CG476" i="5" s="1"/>
  <c r="CH476" i="5" s="1"/>
  <c r="R449" i="5"/>
  <c r="S429" i="5"/>
  <c r="N421" i="5"/>
  <c r="O421" i="5" s="1"/>
  <c r="CG421" i="5" s="1"/>
  <c r="CH421" i="5" s="1"/>
  <c r="S405" i="5"/>
  <c r="R401" i="5"/>
  <c r="S371" i="5"/>
  <c r="S349" i="5"/>
  <c r="R277" i="5"/>
  <c r="S249" i="5"/>
  <c r="N125" i="5"/>
  <c r="O125" i="5" s="1"/>
  <c r="CG125" i="5" s="1"/>
  <c r="CH125" i="5" s="1"/>
  <c r="R121" i="5"/>
  <c r="P32" i="5"/>
  <c r="BZ32" i="5" s="1"/>
  <c r="P401" i="5"/>
  <c r="P396" i="5"/>
  <c r="S393" i="5"/>
  <c r="P392" i="5"/>
  <c r="R378" i="5"/>
  <c r="N349" i="5"/>
  <c r="O349" i="5" s="1"/>
  <c r="CG349" i="5" s="1"/>
  <c r="CH349" i="5" s="1"/>
  <c r="P330" i="5"/>
  <c r="S324" i="5"/>
  <c r="P319" i="5"/>
  <c r="S305" i="5"/>
  <c r="P293" i="5"/>
  <c r="P289" i="5"/>
  <c r="P272" i="5"/>
  <c r="N249" i="5"/>
  <c r="O249" i="5" s="1"/>
  <c r="CG249" i="5" s="1"/>
  <c r="CH249" i="5" s="1"/>
  <c r="P219" i="5"/>
  <c r="P201" i="5"/>
  <c r="R191" i="5"/>
  <c r="P159" i="5"/>
  <c r="P145" i="5"/>
  <c r="P135" i="5"/>
  <c r="P124" i="5"/>
  <c r="N121" i="5"/>
  <c r="O121" i="5" s="1"/>
  <c r="CG121" i="5" s="1"/>
  <c r="CH121" i="5" s="1"/>
  <c r="P119" i="5"/>
  <c r="S85" i="5"/>
  <c r="P76" i="5"/>
  <c r="P55" i="5"/>
  <c r="P475" i="5"/>
  <c r="R471" i="5"/>
  <c r="S459" i="5"/>
  <c r="N453" i="5"/>
  <c r="O453" i="5" s="1"/>
  <c r="CG453" i="5" s="1"/>
  <c r="CH453" i="5" s="1"/>
  <c r="P436" i="5"/>
  <c r="P409" i="5"/>
  <c r="R409" i="5"/>
  <c r="S386" i="5"/>
  <c r="N109" i="5"/>
  <c r="O109" i="5" s="1"/>
  <c r="CG109" i="5" s="1"/>
  <c r="CH109" i="5" s="1"/>
  <c r="S109" i="5"/>
  <c r="P487" i="5"/>
  <c r="P470" i="5"/>
  <c r="P464" i="5"/>
  <c r="P432" i="5"/>
  <c r="R427" i="5"/>
  <c r="S427" i="5"/>
  <c r="P414" i="5"/>
  <c r="S385" i="5"/>
  <c r="R385" i="5"/>
  <c r="N373" i="5"/>
  <c r="O373" i="5" s="1"/>
  <c r="CG373" i="5" s="1"/>
  <c r="CH373" i="5" s="1"/>
  <c r="S373" i="5"/>
  <c r="N259" i="5"/>
  <c r="O259" i="5" s="1"/>
  <c r="CG259" i="5" s="1"/>
  <c r="CH259" i="5" s="1"/>
  <c r="P259" i="5"/>
  <c r="R259" i="5"/>
  <c r="S259" i="5"/>
  <c r="N113" i="5"/>
  <c r="O113" i="5" s="1"/>
  <c r="CG113" i="5" s="1"/>
  <c r="CH113" i="5" s="1"/>
  <c r="R113" i="5"/>
  <c r="S113" i="5"/>
  <c r="R437" i="5"/>
  <c r="S437" i="5"/>
  <c r="P478" i="5"/>
  <c r="P471" i="5"/>
  <c r="S467" i="5"/>
  <c r="P453" i="5"/>
  <c r="S444" i="5"/>
  <c r="P399" i="5"/>
  <c r="S480" i="5"/>
  <c r="N455" i="5"/>
  <c r="O455" i="5" s="1"/>
  <c r="CG455" i="5" s="1"/>
  <c r="CH455" i="5" s="1"/>
  <c r="N499" i="5"/>
  <c r="O499" i="5" s="1"/>
  <c r="CG499" i="5" s="1"/>
  <c r="CH499" i="5" s="1"/>
  <c r="N485" i="5"/>
  <c r="O485" i="5" s="1"/>
  <c r="CG485" i="5" s="1"/>
  <c r="CH485" i="5" s="1"/>
  <c r="R445" i="5"/>
  <c r="N429" i="5"/>
  <c r="O429" i="5" s="1"/>
  <c r="CG429" i="5" s="1"/>
  <c r="CH429" i="5" s="1"/>
  <c r="S279" i="5"/>
  <c r="N279" i="5"/>
  <c r="O279" i="5" s="1"/>
  <c r="CG279" i="5" s="1"/>
  <c r="CH279" i="5" s="1"/>
  <c r="R279" i="5"/>
  <c r="R70" i="5"/>
  <c r="S70" i="5"/>
  <c r="N35" i="5"/>
  <c r="S35" i="5"/>
  <c r="S94" i="5"/>
  <c r="N94" i="5"/>
  <c r="O94" i="5" s="1"/>
  <c r="CG94" i="5" s="1"/>
  <c r="CH94" i="5" s="1"/>
  <c r="R94" i="5"/>
  <c r="S490" i="5"/>
  <c r="P480" i="5"/>
  <c r="R457" i="5"/>
  <c r="R451" i="5"/>
  <c r="R439" i="5"/>
  <c r="S439" i="5"/>
  <c r="P424" i="5"/>
  <c r="P416" i="5"/>
  <c r="S402" i="5"/>
  <c r="R383" i="5"/>
  <c r="S379" i="5"/>
  <c r="N378" i="5"/>
  <c r="O378" i="5" s="1"/>
  <c r="CG378" i="5" s="1"/>
  <c r="CH378" i="5" s="1"/>
  <c r="N299" i="5"/>
  <c r="O299" i="5" s="1"/>
  <c r="CG299" i="5" s="1"/>
  <c r="CH299" i="5" s="1"/>
  <c r="R299" i="5"/>
  <c r="S299" i="5"/>
  <c r="N275" i="5"/>
  <c r="O275" i="5" s="1"/>
  <c r="CG275" i="5" s="1"/>
  <c r="CH275" i="5" s="1"/>
  <c r="R275" i="5"/>
  <c r="S275" i="5"/>
  <c r="S222" i="5"/>
  <c r="P222" i="5"/>
  <c r="N144" i="5"/>
  <c r="O144" i="5" s="1"/>
  <c r="CG144" i="5" s="1"/>
  <c r="CH144" i="5" s="1"/>
  <c r="R144" i="5"/>
  <c r="R123" i="5"/>
  <c r="N123" i="5"/>
  <c r="O123" i="5" s="1"/>
  <c r="CG123" i="5" s="1"/>
  <c r="CH123" i="5" s="1"/>
  <c r="S414" i="5"/>
  <c r="R414" i="5"/>
  <c r="P499" i="5"/>
  <c r="S492" i="5"/>
  <c r="R491" i="5"/>
  <c r="P485" i="5"/>
  <c r="R475" i="5"/>
  <c r="P467" i="5"/>
  <c r="N457" i="5"/>
  <c r="O457" i="5" s="1"/>
  <c r="CG457" i="5" s="1"/>
  <c r="CH457" i="5" s="1"/>
  <c r="P456" i="5"/>
  <c r="R425" i="5"/>
  <c r="S425" i="5"/>
  <c r="P420" i="5"/>
  <c r="R379" i="5"/>
  <c r="R163" i="5"/>
  <c r="N163" i="5"/>
  <c r="O163" i="5" s="1"/>
  <c r="CG163" i="5" s="1"/>
  <c r="CH163" i="5" s="1"/>
  <c r="S163" i="5"/>
  <c r="P492" i="5"/>
  <c r="R492" i="5"/>
  <c r="S447" i="5"/>
  <c r="R367" i="5"/>
  <c r="N367" i="5"/>
  <c r="O367" i="5" s="1"/>
  <c r="CG367" i="5" s="1"/>
  <c r="CH367" i="5" s="1"/>
  <c r="S367" i="5"/>
  <c r="S205" i="5"/>
  <c r="R205" i="5"/>
  <c r="S487" i="5"/>
  <c r="S470" i="5"/>
  <c r="R447" i="5"/>
  <c r="N149" i="5"/>
  <c r="O149" i="5" s="1"/>
  <c r="CG149" i="5" s="1"/>
  <c r="CH149" i="5" s="1"/>
  <c r="R149" i="5"/>
  <c r="S471" i="5"/>
  <c r="N470" i="5"/>
  <c r="O470" i="5" s="1"/>
  <c r="CG470" i="5" s="1"/>
  <c r="CH470" i="5" s="1"/>
  <c r="P451" i="5"/>
  <c r="N437" i="5"/>
  <c r="O437" i="5" s="1"/>
  <c r="CG437" i="5" s="1"/>
  <c r="CH437" i="5" s="1"/>
  <c r="P427" i="5"/>
  <c r="N414" i="5"/>
  <c r="O414" i="5" s="1"/>
  <c r="CG414" i="5" s="1"/>
  <c r="CH414" i="5" s="1"/>
  <c r="P385" i="5"/>
  <c r="P383" i="5"/>
  <c r="P379" i="5"/>
  <c r="P375" i="5"/>
  <c r="N300" i="5"/>
  <c r="O300" i="5" s="1"/>
  <c r="CG300" i="5" s="1"/>
  <c r="CH300" i="5" s="1"/>
  <c r="S300" i="5"/>
  <c r="N101" i="5"/>
  <c r="O101" i="5" s="1"/>
  <c r="CG101" i="5" s="1"/>
  <c r="CH101" i="5" s="1"/>
  <c r="S101" i="5"/>
  <c r="P428" i="5"/>
  <c r="P381" i="5"/>
  <c r="S322" i="5"/>
  <c r="S306" i="5"/>
  <c r="P301" i="5"/>
  <c r="P299" i="5"/>
  <c r="S289" i="5"/>
  <c r="P279" i="5"/>
  <c r="P275" i="5"/>
  <c r="R251" i="5"/>
  <c r="S250" i="5"/>
  <c r="S226" i="5"/>
  <c r="S197" i="5"/>
  <c r="P163" i="5"/>
  <c r="P157" i="5"/>
  <c r="P153" i="5"/>
  <c r="P149" i="5"/>
  <c r="P144" i="5"/>
  <c r="R127" i="5"/>
  <c r="P123" i="5"/>
  <c r="P113" i="5"/>
  <c r="P109" i="5"/>
  <c r="S104" i="5"/>
  <c r="R103" i="5"/>
  <c r="R96" i="5"/>
  <c r="P94" i="5"/>
  <c r="N78" i="5"/>
  <c r="O78" i="5" s="1"/>
  <c r="CG78" i="5" s="1"/>
  <c r="CH78" i="5" s="1"/>
  <c r="P70" i="5"/>
  <c r="P45" i="5"/>
  <c r="P35" i="5"/>
  <c r="S31" i="5"/>
  <c r="R104" i="5"/>
  <c r="P429" i="5"/>
  <c r="P388" i="5"/>
  <c r="P366" i="5"/>
  <c r="R358" i="5"/>
  <c r="P357" i="5"/>
  <c r="P334" i="5"/>
  <c r="S330" i="5"/>
  <c r="S329" i="5"/>
  <c r="R323" i="5"/>
  <c r="R305" i="5"/>
  <c r="P304" i="5"/>
  <c r="S290" i="5"/>
  <c r="R281" i="5"/>
  <c r="S271" i="5"/>
  <c r="S254" i="5"/>
  <c r="P237" i="5"/>
  <c r="P232" i="5"/>
  <c r="N226" i="5"/>
  <c r="O226" i="5" s="1"/>
  <c r="CG226" i="5" s="1"/>
  <c r="CH226" i="5" s="1"/>
  <c r="S220" i="5"/>
  <c r="P176" i="5"/>
  <c r="N172" i="5"/>
  <c r="O172" i="5" s="1"/>
  <c r="CG172" i="5" s="1"/>
  <c r="CH172" i="5" s="1"/>
  <c r="R166" i="5"/>
  <c r="P138" i="5"/>
  <c r="P137" i="5"/>
  <c r="P125" i="5"/>
  <c r="P110" i="5"/>
  <c r="P82" i="5"/>
  <c r="S74" i="5"/>
  <c r="R68" i="5"/>
  <c r="N62" i="5"/>
  <c r="P61" i="5"/>
  <c r="P58" i="5"/>
  <c r="N48" i="5"/>
  <c r="O48" i="5" s="1"/>
  <c r="CG48" i="5" s="1"/>
  <c r="CH48" i="5" s="1"/>
  <c r="S38" i="5"/>
  <c r="P36" i="5"/>
  <c r="N32" i="5"/>
  <c r="O32" i="5" s="1"/>
  <c r="CG32" i="5" s="1"/>
  <c r="CH32" i="5" s="1"/>
  <c r="N26" i="5"/>
  <c r="O26" i="5" s="1"/>
  <c r="CG26" i="5" s="1"/>
  <c r="CH26" i="5" s="1"/>
  <c r="N357" i="5"/>
  <c r="O357" i="5" s="1"/>
  <c r="CG357" i="5" s="1"/>
  <c r="CH357" i="5" s="1"/>
  <c r="R329" i="5"/>
  <c r="P323" i="5"/>
  <c r="R292" i="5"/>
  <c r="R271" i="5"/>
  <c r="S270" i="5"/>
  <c r="S269" i="5"/>
  <c r="N255" i="5"/>
  <c r="O255" i="5" s="1"/>
  <c r="CG255" i="5" s="1"/>
  <c r="CH255" i="5" s="1"/>
  <c r="P244" i="5"/>
  <c r="P250" i="5"/>
  <c r="P249" i="5"/>
  <c r="P197" i="5"/>
  <c r="P139" i="5"/>
  <c r="P104" i="5"/>
  <c r="P67" i="5"/>
  <c r="P47" i="5"/>
  <c r="S318" i="5"/>
  <c r="S294" i="5"/>
  <c r="S260" i="5"/>
  <c r="R203" i="5"/>
  <c r="R120" i="5"/>
  <c r="N64" i="5"/>
  <c r="O64" i="5" s="1"/>
  <c r="CG64" i="5" s="1"/>
  <c r="CH64" i="5" s="1"/>
  <c r="N54" i="5"/>
  <c r="R40" i="5"/>
  <c r="P437" i="5"/>
  <c r="P425" i="5"/>
  <c r="S421" i="5"/>
  <c r="R411" i="5"/>
  <c r="P377" i="5"/>
  <c r="S364" i="5"/>
  <c r="S332" i="5"/>
  <c r="P331" i="5"/>
  <c r="P329" i="5"/>
  <c r="N325" i="5"/>
  <c r="O325" i="5" s="1"/>
  <c r="CG325" i="5" s="1"/>
  <c r="CH325" i="5" s="1"/>
  <c r="P306" i="5"/>
  <c r="R294" i="5"/>
  <c r="P292" i="5"/>
  <c r="S276" i="5"/>
  <c r="R260" i="5"/>
  <c r="S241" i="5"/>
  <c r="N230" i="5"/>
  <c r="O230" i="5" s="1"/>
  <c r="CG230" i="5" s="1"/>
  <c r="CH230" i="5" s="1"/>
  <c r="S210" i="5"/>
  <c r="R204" i="5"/>
  <c r="P166" i="5"/>
  <c r="P160" i="5"/>
  <c r="S112" i="5"/>
  <c r="N99" i="5"/>
  <c r="O99" i="5" s="1"/>
  <c r="CG99" i="5" s="1"/>
  <c r="CH99" i="5" s="1"/>
  <c r="R86" i="5"/>
  <c r="R76" i="5"/>
  <c r="P68" i="5"/>
  <c r="R44" i="5"/>
  <c r="P38" i="5"/>
  <c r="P27" i="5"/>
  <c r="R276" i="5"/>
  <c r="R143" i="5"/>
  <c r="S107" i="5"/>
  <c r="S100" i="5"/>
  <c r="N88" i="5"/>
  <c r="O88" i="5" s="1"/>
  <c r="CG88" i="5" s="1"/>
  <c r="CH88" i="5" s="1"/>
  <c r="N76" i="5"/>
  <c r="O76" i="5" s="1"/>
  <c r="CG76" i="5" s="1"/>
  <c r="CH76" i="5" s="1"/>
  <c r="S334" i="5"/>
  <c r="S285" i="5"/>
  <c r="P270" i="5"/>
  <c r="P269" i="5"/>
  <c r="S261" i="5"/>
  <c r="S258" i="5"/>
  <c r="P256" i="5"/>
  <c r="S236" i="5"/>
  <c r="P221" i="5"/>
  <c r="P203" i="5"/>
  <c r="P148" i="5"/>
  <c r="P142" i="5"/>
  <c r="S125" i="5"/>
  <c r="R122" i="5"/>
  <c r="P120" i="5"/>
  <c r="R108" i="5"/>
  <c r="N107" i="5"/>
  <c r="O107" i="5" s="1"/>
  <c r="CG107" i="5" s="1"/>
  <c r="CH107" i="5" s="1"/>
  <c r="R100" i="5"/>
  <c r="P69" i="5"/>
  <c r="P28" i="5"/>
  <c r="P352" i="5"/>
  <c r="R334" i="5"/>
  <c r="S302" i="5"/>
  <c r="R301" i="5"/>
  <c r="P240" i="5"/>
  <c r="R236" i="5"/>
  <c r="S224" i="5"/>
  <c r="S206" i="5"/>
  <c r="P204" i="5"/>
  <c r="S200" i="5"/>
  <c r="P152" i="5"/>
  <c r="S136" i="5"/>
  <c r="P99" i="5"/>
  <c r="P86" i="5"/>
  <c r="P65" i="5"/>
  <c r="R36" i="5"/>
  <c r="O471" i="5"/>
  <c r="CG471" i="5" s="1"/>
  <c r="CH471" i="5" s="1"/>
  <c r="O401" i="5"/>
  <c r="CG401" i="5" s="1"/>
  <c r="CH401" i="5" s="1"/>
  <c r="P387" i="5"/>
  <c r="P368" i="5"/>
  <c r="P339" i="5"/>
  <c r="N338" i="5"/>
  <c r="O338" i="5" s="1"/>
  <c r="CG338" i="5" s="1"/>
  <c r="CH338" i="5" s="1"/>
  <c r="S338" i="5"/>
  <c r="N316" i="5"/>
  <c r="O316" i="5" s="1"/>
  <c r="CG316" i="5" s="1"/>
  <c r="CH316" i="5" s="1"/>
  <c r="S316" i="5"/>
  <c r="S311" i="5"/>
  <c r="R311" i="5"/>
  <c r="P247" i="5"/>
  <c r="P493" i="5"/>
  <c r="N491" i="5"/>
  <c r="O491" i="5" s="1"/>
  <c r="CG491" i="5" s="1"/>
  <c r="CH491" i="5" s="1"/>
  <c r="N500" i="5"/>
  <c r="O500" i="5" s="1"/>
  <c r="CG500" i="5" s="1"/>
  <c r="CH500" i="5" s="1"/>
  <c r="S496" i="5"/>
  <c r="P494" i="5"/>
  <c r="N490" i="5"/>
  <c r="O490" i="5" s="1"/>
  <c r="CG490" i="5" s="1"/>
  <c r="CH490" i="5" s="1"/>
  <c r="R453" i="5"/>
  <c r="N449" i="5"/>
  <c r="O449" i="5" s="1"/>
  <c r="CG449" i="5" s="1"/>
  <c r="CH449" i="5" s="1"/>
  <c r="S440" i="5"/>
  <c r="S436" i="5"/>
  <c r="S432" i="5"/>
  <c r="S428" i="5"/>
  <c r="S424" i="5"/>
  <c r="S420" i="5"/>
  <c r="S395" i="5"/>
  <c r="N390" i="5"/>
  <c r="O390" i="5" s="1"/>
  <c r="CG390" i="5" s="1"/>
  <c r="CH390" i="5" s="1"/>
  <c r="S376" i="5"/>
  <c r="R371" i="5"/>
  <c r="S369" i="5"/>
  <c r="R369" i="5"/>
  <c r="S358" i="5"/>
  <c r="N345" i="5"/>
  <c r="O345" i="5" s="1"/>
  <c r="CG345" i="5" s="1"/>
  <c r="CH345" i="5" s="1"/>
  <c r="R345" i="5"/>
  <c r="S345" i="5"/>
  <c r="P316" i="5"/>
  <c r="P311" i="5"/>
  <c r="R188" i="5"/>
  <c r="N188" i="5"/>
  <c r="O188" i="5" s="1"/>
  <c r="CG188" i="5" s="1"/>
  <c r="CH188" i="5" s="1"/>
  <c r="P188" i="5"/>
  <c r="S188" i="5"/>
  <c r="S77" i="5"/>
  <c r="P77" i="5"/>
  <c r="N355" i="5"/>
  <c r="O355" i="5" s="1"/>
  <c r="CG355" i="5" s="1"/>
  <c r="CH355" i="5" s="1"/>
  <c r="R355" i="5"/>
  <c r="N297" i="5"/>
  <c r="O297" i="5" s="1"/>
  <c r="CG297" i="5" s="1"/>
  <c r="CH297" i="5" s="1"/>
  <c r="R297" i="5"/>
  <c r="S297" i="5"/>
  <c r="P9" i="5"/>
  <c r="S498" i="5"/>
  <c r="P495" i="5"/>
  <c r="P491" i="5"/>
  <c r="R459" i="5"/>
  <c r="P408" i="5"/>
  <c r="S370" i="5"/>
  <c r="N370" i="5"/>
  <c r="O370" i="5" s="1"/>
  <c r="CG370" i="5" s="1"/>
  <c r="CH370" i="5" s="1"/>
  <c r="P355" i="5"/>
  <c r="S335" i="5"/>
  <c r="R335" i="5"/>
  <c r="S333" i="5"/>
  <c r="N333" i="5"/>
  <c r="O333" i="5" s="1"/>
  <c r="CG333" i="5" s="1"/>
  <c r="CH333" i="5" s="1"/>
  <c r="N317" i="5"/>
  <c r="R317" i="5"/>
  <c r="S317" i="5"/>
  <c r="P297" i="5"/>
  <c r="N266" i="5"/>
  <c r="O266" i="5" s="1"/>
  <c r="CG266" i="5" s="1"/>
  <c r="CH266" i="5" s="1"/>
  <c r="S266" i="5"/>
  <c r="R233" i="5"/>
  <c r="N233" i="5"/>
  <c r="O233" i="5" s="1"/>
  <c r="CG233" i="5" s="1"/>
  <c r="CH233" i="5" s="1"/>
  <c r="S233" i="5"/>
  <c r="R344" i="5"/>
  <c r="P344" i="5"/>
  <c r="S344" i="5"/>
  <c r="P498" i="5"/>
  <c r="P473" i="5"/>
  <c r="R465" i="5"/>
  <c r="R461" i="5"/>
  <c r="P459" i="5"/>
  <c r="P452" i="5"/>
  <c r="P449" i="5"/>
  <c r="P444" i="5"/>
  <c r="S399" i="5"/>
  <c r="P390" i="5"/>
  <c r="P371" i="5"/>
  <c r="P335" i="5"/>
  <c r="N326" i="5"/>
  <c r="O326" i="5" s="1"/>
  <c r="CG326" i="5" s="1"/>
  <c r="CH326" i="5" s="1"/>
  <c r="R326" i="5"/>
  <c r="N498" i="5"/>
  <c r="O498" i="5" s="1"/>
  <c r="CG498" i="5" s="1"/>
  <c r="CH498" i="5" s="1"/>
  <c r="N465" i="5"/>
  <c r="O465" i="5" s="1"/>
  <c r="CG465" i="5" s="1"/>
  <c r="CH465" i="5" s="1"/>
  <c r="N461" i="5"/>
  <c r="O461" i="5" s="1"/>
  <c r="CG461" i="5" s="1"/>
  <c r="CH461" i="5" s="1"/>
  <c r="N402" i="5"/>
  <c r="O402" i="5" s="1"/>
  <c r="CG402" i="5" s="1"/>
  <c r="CH402" i="5" s="1"/>
  <c r="R399" i="5"/>
  <c r="N346" i="5"/>
  <c r="O346" i="5" s="1"/>
  <c r="CG346" i="5" s="1"/>
  <c r="CH346" i="5" s="1"/>
  <c r="R346" i="5"/>
  <c r="N247" i="5"/>
  <c r="R247" i="5"/>
  <c r="S247" i="5"/>
  <c r="P17" i="5"/>
  <c r="S485" i="5"/>
  <c r="S484" i="5"/>
  <c r="P477" i="5"/>
  <c r="N475" i="5"/>
  <c r="O475" i="5" s="1"/>
  <c r="CG475" i="5" s="1"/>
  <c r="CH475" i="5" s="1"/>
  <c r="P457" i="5"/>
  <c r="P412" i="5"/>
  <c r="R377" i="5"/>
  <c r="N377" i="5"/>
  <c r="P358" i="5"/>
  <c r="R341" i="5"/>
  <c r="S341" i="5"/>
  <c r="N341" i="5"/>
  <c r="O341" i="5" s="1"/>
  <c r="CG341" i="5" s="1"/>
  <c r="CH341" i="5" s="1"/>
  <c r="R368" i="5"/>
  <c r="N368" i="5"/>
  <c r="O368" i="5" s="1"/>
  <c r="CG368" i="5" s="1"/>
  <c r="CH368" i="5" s="1"/>
  <c r="S493" i="5"/>
  <c r="R484" i="5"/>
  <c r="S482" i="5"/>
  <c r="S387" i="5"/>
  <c r="S350" i="5"/>
  <c r="S337" i="5"/>
  <c r="N328" i="5"/>
  <c r="O328" i="5" s="1"/>
  <c r="CG328" i="5" s="1"/>
  <c r="CH328" i="5" s="1"/>
  <c r="S328" i="5"/>
  <c r="N274" i="5"/>
  <c r="O274" i="5" s="1"/>
  <c r="CG274" i="5" s="1"/>
  <c r="CH274" i="5" s="1"/>
  <c r="S274" i="5"/>
  <c r="R493" i="5"/>
  <c r="P484" i="5"/>
  <c r="P468" i="5"/>
  <c r="P465" i="5"/>
  <c r="P461" i="5"/>
  <c r="S417" i="5"/>
  <c r="P402" i="5"/>
  <c r="P400" i="5"/>
  <c r="P395" i="5"/>
  <c r="R387" i="5"/>
  <c r="R381" i="5"/>
  <c r="P364" i="5"/>
  <c r="S343" i="5"/>
  <c r="N343" i="5"/>
  <c r="O343" i="5" s="1"/>
  <c r="CG343" i="5" s="1"/>
  <c r="CH343" i="5" s="1"/>
  <c r="R343" i="5"/>
  <c r="R338" i="5"/>
  <c r="R337" i="5"/>
  <c r="N283" i="5"/>
  <c r="O283" i="5" s="1"/>
  <c r="CG283" i="5" s="1"/>
  <c r="CH283" i="5" s="1"/>
  <c r="R283" i="5"/>
  <c r="S283" i="5"/>
  <c r="S488" i="5"/>
  <c r="N482" i="5"/>
  <c r="O482" i="5" s="1"/>
  <c r="CG482" i="5" s="1"/>
  <c r="CH482" i="5" s="1"/>
  <c r="S368" i="5"/>
  <c r="R365" i="5"/>
  <c r="P365" i="5"/>
  <c r="S353" i="5"/>
  <c r="O350" i="5"/>
  <c r="CG350" i="5" s="1"/>
  <c r="CH350" i="5" s="1"/>
  <c r="N344" i="5"/>
  <c r="O344" i="5" s="1"/>
  <c r="CG344" i="5" s="1"/>
  <c r="CH344" i="5" s="1"/>
  <c r="S339" i="5"/>
  <c r="R339" i="5"/>
  <c r="S331" i="5"/>
  <c r="R331" i="5"/>
  <c r="O329" i="5"/>
  <c r="CG329" i="5" s="1"/>
  <c r="CH329" i="5" s="1"/>
  <c r="S315" i="5"/>
  <c r="R315" i="5"/>
  <c r="P317" i="5"/>
  <c r="P274" i="5"/>
  <c r="P266" i="5"/>
  <c r="P233" i="5"/>
  <c r="N207" i="5"/>
  <c r="R207" i="5"/>
  <c r="S184" i="5"/>
  <c r="N184" i="5"/>
  <c r="O184" i="5" s="1"/>
  <c r="CG184" i="5" s="1"/>
  <c r="CH184" i="5" s="1"/>
  <c r="P314" i="5"/>
  <c r="N309" i="5"/>
  <c r="O309" i="5" s="1"/>
  <c r="CG309" i="5" s="1"/>
  <c r="CH309" i="5" s="1"/>
  <c r="P295" i="5"/>
  <c r="N293" i="5"/>
  <c r="O293" i="5" s="1"/>
  <c r="CG293" i="5" s="1"/>
  <c r="CH293" i="5" s="1"/>
  <c r="P276" i="5"/>
  <c r="R261" i="5"/>
  <c r="R241" i="5"/>
  <c r="P234" i="5"/>
  <c r="P212" i="5"/>
  <c r="S209" i="5"/>
  <c r="R209" i="5"/>
  <c r="P207" i="5"/>
  <c r="N205" i="5"/>
  <c r="O205" i="5" s="1"/>
  <c r="CG205" i="5" s="1"/>
  <c r="CH205" i="5" s="1"/>
  <c r="R181" i="5"/>
  <c r="N181" i="5"/>
  <c r="S181" i="5"/>
  <c r="O115" i="5"/>
  <c r="CG115" i="5" s="1"/>
  <c r="CH115" i="5" s="1"/>
  <c r="P376" i="5"/>
  <c r="P360" i="5"/>
  <c r="P347" i="5"/>
  <c r="P342" i="5"/>
  <c r="P310" i="5"/>
  <c r="P302" i="5"/>
  <c r="S301" i="5"/>
  <c r="S268" i="5"/>
  <c r="S262" i="5"/>
  <c r="P254" i="5"/>
  <c r="P253" i="5"/>
  <c r="R239" i="5"/>
  <c r="N238" i="5"/>
  <c r="P235" i="5"/>
  <c r="S225" i="5"/>
  <c r="P220" i="5"/>
  <c r="BZ220" i="5" s="1"/>
  <c r="N210" i="5"/>
  <c r="O210" i="5" s="1"/>
  <c r="CG210" i="5" s="1"/>
  <c r="CH210" i="5" s="1"/>
  <c r="S194" i="5"/>
  <c r="R194" i="5"/>
  <c r="N185" i="5"/>
  <c r="S185" i="5"/>
  <c r="P181" i="5"/>
  <c r="P132" i="5"/>
  <c r="R132" i="5"/>
  <c r="N105" i="5"/>
  <c r="O105" i="5" s="1"/>
  <c r="CG105" i="5" s="1"/>
  <c r="CH105" i="5" s="1"/>
  <c r="R105" i="5"/>
  <c r="S105" i="5"/>
  <c r="P338" i="5"/>
  <c r="P337" i="5"/>
  <c r="P333" i="5"/>
  <c r="R322" i="5"/>
  <c r="P309" i="5"/>
  <c r="N227" i="5"/>
  <c r="O227" i="5" s="1"/>
  <c r="CG227" i="5" s="1"/>
  <c r="CH227" i="5" s="1"/>
  <c r="R227" i="5"/>
  <c r="N215" i="5"/>
  <c r="O215" i="5" s="1"/>
  <c r="CG215" i="5" s="1"/>
  <c r="CH215" i="5" s="1"/>
  <c r="S215" i="5"/>
  <c r="P205" i="5"/>
  <c r="P128" i="5"/>
  <c r="R128" i="5"/>
  <c r="O111" i="5"/>
  <c r="CG111" i="5" s="1"/>
  <c r="CH111" i="5" s="1"/>
  <c r="P271" i="5"/>
  <c r="P263" i="5"/>
  <c r="BZ263" i="5" s="1"/>
  <c r="P262" i="5"/>
  <c r="P261" i="5"/>
  <c r="S243" i="5"/>
  <c r="P228" i="5"/>
  <c r="P227" i="5"/>
  <c r="P215" i="5"/>
  <c r="P210" i="5"/>
  <c r="S186" i="5"/>
  <c r="N186" i="5"/>
  <c r="O186" i="5" s="1"/>
  <c r="CG186" i="5" s="1"/>
  <c r="CH186" i="5" s="1"/>
  <c r="P372" i="5"/>
  <c r="P369" i="5"/>
  <c r="P326" i="5"/>
  <c r="S320" i="5"/>
  <c r="R318" i="5"/>
  <c r="S298" i="5"/>
  <c r="S295" i="5"/>
  <c r="P286" i="5"/>
  <c r="S281" i="5"/>
  <c r="S280" i="5"/>
  <c r="R256" i="5"/>
  <c r="S244" i="5"/>
  <c r="N219" i="5"/>
  <c r="O219" i="5" s="1"/>
  <c r="CG219" i="5" s="1"/>
  <c r="CH219" i="5" s="1"/>
  <c r="R219" i="5"/>
  <c r="N218" i="5"/>
  <c r="O218" i="5" s="1"/>
  <c r="CG218" i="5" s="1"/>
  <c r="CH218" i="5" s="1"/>
  <c r="R214" i="5"/>
  <c r="P214" i="5"/>
  <c r="N133" i="5"/>
  <c r="R133" i="5"/>
  <c r="S133" i="5"/>
  <c r="N129" i="5"/>
  <c r="R129" i="5"/>
  <c r="S129" i="5"/>
  <c r="N23" i="5"/>
  <c r="O23" i="5" s="1"/>
  <c r="CG23" i="5" s="1"/>
  <c r="CH23" i="5" s="1"/>
  <c r="S23" i="5"/>
  <c r="R295" i="5"/>
  <c r="R280" i="5"/>
  <c r="S273" i="5"/>
  <c r="S265" i="5"/>
  <c r="S255" i="5"/>
  <c r="N229" i="5"/>
  <c r="O229" i="5" s="1"/>
  <c r="CG229" i="5" s="1"/>
  <c r="CH229" i="5" s="1"/>
  <c r="R229" i="5"/>
  <c r="R222" i="5"/>
  <c r="N222" i="5"/>
  <c r="P373" i="5"/>
  <c r="P325" i="5"/>
  <c r="P322" i="5"/>
  <c r="S314" i="5"/>
  <c r="S310" i="5"/>
  <c r="R307" i="5"/>
  <c r="P300" i="5"/>
  <c r="S296" i="5"/>
  <c r="P291" i="5"/>
  <c r="R273" i="5"/>
  <c r="S272" i="5"/>
  <c r="R265" i="5"/>
  <c r="R255" i="5"/>
  <c r="P243" i="5"/>
  <c r="N231" i="5"/>
  <c r="O231" i="5" s="1"/>
  <c r="CG231" i="5" s="1"/>
  <c r="CH231" i="5" s="1"/>
  <c r="R231" i="5"/>
  <c r="N198" i="5"/>
  <c r="O198" i="5" s="1"/>
  <c r="CG198" i="5" s="1"/>
  <c r="CH198" i="5" s="1"/>
  <c r="R183" i="5"/>
  <c r="N183" i="5"/>
  <c r="O183" i="5" s="1"/>
  <c r="CG183" i="5" s="1"/>
  <c r="CH183" i="5" s="1"/>
  <c r="P183" i="5"/>
  <c r="S183" i="5"/>
  <c r="S24" i="5"/>
  <c r="N24" i="5"/>
  <c r="O24" i="5" s="1"/>
  <c r="CG24" i="5" s="1"/>
  <c r="CH24" i="5" s="1"/>
  <c r="R24" i="5"/>
  <c r="S342" i="5"/>
  <c r="R314" i="5"/>
  <c r="R310" i="5"/>
  <c r="S253" i="5"/>
  <c r="S246" i="5"/>
  <c r="S234" i="5"/>
  <c r="S207" i="5"/>
  <c r="R342" i="5"/>
  <c r="P321" i="5"/>
  <c r="P318" i="5"/>
  <c r="S312" i="5"/>
  <c r="P267" i="5"/>
  <c r="P258" i="5"/>
  <c r="P257" i="5"/>
  <c r="S245" i="5"/>
  <c r="R245" i="5"/>
  <c r="N234" i="5"/>
  <c r="O234" i="5" s="1"/>
  <c r="CG234" i="5" s="1"/>
  <c r="CH234" i="5" s="1"/>
  <c r="R232" i="5"/>
  <c r="N232" i="5"/>
  <c r="O232" i="5" s="1"/>
  <c r="CG232" i="5" s="1"/>
  <c r="CH232" i="5" s="1"/>
  <c r="N189" i="5"/>
  <c r="O189" i="5" s="1"/>
  <c r="CG189" i="5" s="1"/>
  <c r="CH189" i="5" s="1"/>
  <c r="R184" i="5"/>
  <c r="N114" i="5"/>
  <c r="O114" i="5" s="1"/>
  <c r="CG114" i="5" s="1"/>
  <c r="CH114" i="5" s="1"/>
  <c r="R114" i="5"/>
  <c r="P189" i="5"/>
  <c r="S165" i="5"/>
  <c r="P133" i="5"/>
  <c r="P129" i="5"/>
  <c r="P114" i="5"/>
  <c r="S111" i="5"/>
  <c r="P105" i="5"/>
  <c r="R102" i="5"/>
  <c r="R101" i="5"/>
  <c r="S90" i="5"/>
  <c r="R30" i="5"/>
  <c r="P24" i="5"/>
  <c r="P23" i="5"/>
  <c r="P192" i="5"/>
  <c r="R165" i="5"/>
  <c r="S162" i="5"/>
  <c r="R118" i="5"/>
  <c r="S117" i="5"/>
  <c r="R111" i="5"/>
  <c r="R90" i="5"/>
  <c r="P60" i="5"/>
  <c r="P59" i="5"/>
  <c r="P49" i="5"/>
  <c r="P44" i="5"/>
  <c r="P43" i="5"/>
  <c r="S34" i="5"/>
  <c r="P30" i="5"/>
  <c r="N21" i="5"/>
  <c r="O21" i="5" s="1"/>
  <c r="CG21" i="5" s="1"/>
  <c r="CH21" i="5" s="1"/>
  <c r="P179" i="5"/>
  <c r="S123" i="5"/>
  <c r="R117" i="5"/>
  <c r="P111" i="5"/>
  <c r="S99" i="5"/>
  <c r="P92" i="5"/>
  <c r="P80" i="5"/>
  <c r="P78" i="5"/>
  <c r="R52" i="5"/>
  <c r="S50" i="5"/>
  <c r="P246" i="5"/>
  <c r="P230" i="5"/>
  <c r="P225" i="5"/>
  <c r="N206" i="5"/>
  <c r="O206" i="5" s="1"/>
  <c r="CG206" i="5" s="1"/>
  <c r="CH206" i="5" s="1"/>
  <c r="S203" i="5"/>
  <c r="R200" i="5"/>
  <c r="P194" i="5"/>
  <c r="N179" i="5"/>
  <c r="O179" i="5" s="1"/>
  <c r="CG179" i="5" s="1"/>
  <c r="CH179" i="5" s="1"/>
  <c r="S176" i="5"/>
  <c r="N170" i="5"/>
  <c r="O170" i="5" s="1"/>
  <c r="CG170" i="5" s="1"/>
  <c r="CH170" i="5" s="1"/>
  <c r="S149" i="5"/>
  <c r="R135" i="5"/>
  <c r="R110" i="5"/>
  <c r="R109" i="5"/>
  <c r="P102" i="5"/>
  <c r="P84" i="5"/>
  <c r="P79" i="5"/>
  <c r="P64" i="5"/>
  <c r="N52" i="5"/>
  <c r="O52" i="5" s="1"/>
  <c r="CG52" i="5" s="1"/>
  <c r="CH52" i="5" s="1"/>
  <c r="S51" i="5"/>
  <c r="N178" i="5"/>
  <c r="O178" i="5" s="1"/>
  <c r="CG178" i="5" s="1"/>
  <c r="CH178" i="5" s="1"/>
  <c r="S161" i="5"/>
  <c r="S157" i="5"/>
  <c r="S153" i="5"/>
  <c r="S151" i="5"/>
  <c r="R148" i="5"/>
  <c r="S147" i="5"/>
  <c r="S116" i="5"/>
  <c r="S97" i="5"/>
  <c r="N201" i="5"/>
  <c r="O201" i="5" s="1"/>
  <c r="CG201" i="5" s="1"/>
  <c r="CH201" i="5" s="1"/>
  <c r="N180" i="5"/>
  <c r="O180" i="5" s="1"/>
  <c r="CG180" i="5" s="1"/>
  <c r="CH180" i="5" s="1"/>
  <c r="P175" i="5"/>
  <c r="P171" i="5"/>
  <c r="R161" i="5"/>
  <c r="R157" i="5"/>
  <c r="R156" i="5"/>
  <c r="R153" i="5"/>
  <c r="R152" i="5"/>
  <c r="R151" i="5"/>
  <c r="R147" i="5"/>
  <c r="R145" i="5"/>
  <c r="S144" i="5"/>
  <c r="P118" i="5"/>
  <c r="R116" i="5"/>
  <c r="P101" i="5"/>
  <c r="R98" i="5"/>
  <c r="R97" i="5"/>
  <c r="P83" i="5"/>
  <c r="N72" i="5"/>
  <c r="O72" i="5" s="1"/>
  <c r="CG72" i="5" s="1"/>
  <c r="CH72" i="5" s="1"/>
  <c r="N70" i="5"/>
  <c r="O70" i="5" s="1"/>
  <c r="CG70" i="5" s="1"/>
  <c r="CH70" i="5" s="1"/>
  <c r="S54" i="5"/>
  <c r="N40" i="5"/>
  <c r="O40" i="5" s="1"/>
  <c r="CG40" i="5" s="1"/>
  <c r="CH40" i="5" s="1"/>
  <c r="S39" i="5"/>
  <c r="P161" i="5"/>
  <c r="P156" i="5"/>
  <c r="P151" i="5"/>
  <c r="P147" i="5"/>
  <c r="P198" i="5"/>
  <c r="S191" i="5"/>
  <c r="P165" i="5"/>
  <c r="P162" i="5"/>
  <c r="BZ162" i="5" s="1"/>
  <c r="S143" i="5"/>
  <c r="S131" i="5"/>
  <c r="S127" i="5"/>
  <c r="P117" i="5"/>
  <c r="P116" i="5"/>
  <c r="R115" i="5"/>
  <c r="R106" i="5"/>
  <c r="S95" i="5"/>
  <c r="P52" i="5"/>
  <c r="P51" i="5"/>
  <c r="R60" i="5"/>
  <c r="S58" i="5"/>
  <c r="R80" i="5"/>
  <c r="P72" i="5"/>
  <c r="P71" i="5"/>
  <c r="N60" i="5"/>
  <c r="O60" i="5" s="1"/>
  <c r="CG60" i="5" s="1"/>
  <c r="CH60" i="5" s="1"/>
  <c r="S59" i="5"/>
  <c r="N44" i="5"/>
  <c r="O44" i="5" s="1"/>
  <c r="CG44" i="5" s="1"/>
  <c r="CH44" i="5" s="1"/>
  <c r="S43" i="5"/>
  <c r="P40" i="5"/>
  <c r="P39" i="5"/>
  <c r="R28" i="5"/>
  <c r="S26" i="5"/>
  <c r="P242" i="5"/>
  <c r="P241" i="5"/>
  <c r="P216" i="5"/>
  <c r="P186" i="5"/>
  <c r="P185" i="5"/>
  <c r="P184" i="5"/>
  <c r="R140" i="5"/>
  <c r="P106" i="5"/>
  <c r="P97" i="5"/>
  <c r="N92" i="5"/>
  <c r="O92" i="5" s="1"/>
  <c r="CG92" i="5" s="1"/>
  <c r="CH92" i="5" s="1"/>
  <c r="S91" i="5"/>
  <c r="R88" i="5"/>
  <c r="R84" i="5"/>
  <c r="N80" i="5"/>
  <c r="O80" i="5" s="1"/>
  <c r="CG80" i="5" s="1"/>
  <c r="CH80" i="5" s="1"/>
  <c r="S78" i="5"/>
  <c r="R64" i="5"/>
  <c r="N58" i="5"/>
  <c r="O58" i="5" s="1"/>
  <c r="CG58" i="5" s="1"/>
  <c r="CH58" i="5" s="1"/>
  <c r="N42" i="5"/>
  <c r="O42" i="5" s="1"/>
  <c r="CG42" i="5" s="1"/>
  <c r="CH42" i="5" s="1"/>
  <c r="N28" i="5"/>
  <c r="O28" i="5" s="1"/>
  <c r="CG28" i="5" s="1"/>
  <c r="CH28" i="5" s="1"/>
  <c r="S27" i="5"/>
  <c r="O497" i="5"/>
  <c r="CG497" i="5" s="1"/>
  <c r="CH497" i="5" s="1"/>
  <c r="O480" i="5"/>
  <c r="CG480" i="5" s="1"/>
  <c r="CH480" i="5" s="1"/>
  <c r="O479" i="5"/>
  <c r="CG479" i="5" s="1"/>
  <c r="CH479" i="5" s="1"/>
  <c r="O483" i="5"/>
  <c r="CG483" i="5" s="1"/>
  <c r="CH483" i="5" s="1"/>
  <c r="O481" i="5"/>
  <c r="CG481" i="5" s="1"/>
  <c r="CH481" i="5" s="1"/>
  <c r="O487" i="5"/>
  <c r="CG487" i="5" s="1"/>
  <c r="CH487" i="5" s="1"/>
  <c r="O495" i="5"/>
  <c r="CG495" i="5" s="1"/>
  <c r="CH495" i="5" s="1"/>
  <c r="O489" i="5"/>
  <c r="CG489" i="5" s="1"/>
  <c r="CH489" i="5" s="1"/>
  <c r="O420" i="5"/>
  <c r="CG420" i="5" s="1"/>
  <c r="CH420" i="5" s="1"/>
  <c r="O318" i="5"/>
  <c r="CG318" i="5" s="1"/>
  <c r="CH318" i="5" s="1"/>
  <c r="P20" i="5"/>
  <c r="P16" i="5"/>
  <c r="P12" i="5"/>
  <c r="P8" i="5"/>
  <c r="S497" i="5"/>
  <c r="N496" i="5"/>
  <c r="S494" i="5"/>
  <c r="P488" i="5"/>
  <c r="S483" i="5"/>
  <c r="R480" i="5"/>
  <c r="P474" i="5"/>
  <c r="N468" i="5"/>
  <c r="R468" i="5"/>
  <c r="N464" i="5"/>
  <c r="R464" i="5"/>
  <c r="P460" i="5"/>
  <c r="O443" i="5"/>
  <c r="CG443" i="5" s="1"/>
  <c r="CH443" i="5" s="1"/>
  <c r="R497" i="5"/>
  <c r="R483" i="5"/>
  <c r="S489" i="5"/>
  <c r="N488" i="5"/>
  <c r="S486" i="5"/>
  <c r="N474" i="5"/>
  <c r="R469" i="5"/>
  <c r="N442" i="5"/>
  <c r="P442" i="5"/>
  <c r="R442" i="5"/>
  <c r="S442" i="5"/>
  <c r="S495" i="5"/>
  <c r="R489" i="5"/>
  <c r="N450" i="5"/>
  <c r="P450" i="5"/>
  <c r="R450" i="5"/>
  <c r="S412" i="5"/>
  <c r="N412" i="5"/>
  <c r="R412" i="5"/>
  <c r="O389" i="5"/>
  <c r="CG389" i="5" s="1"/>
  <c r="CH389" i="5" s="1"/>
  <c r="P497" i="5"/>
  <c r="S18" i="5"/>
  <c r="R495" i="5"/>
  <c r="N494" i="5"/>
  <c r="P486" i="5"/>
  <c r="S481" i="5"/>
  <c r="S478" i="5"/>
  <c r="R473" i="5"/>
  <c r="P472" i="5"/>
  <c r="BZ472" i="5" s="1"/>
  <c r="N469" i="5"/>
  <c r="N454" i="5"/>
  <c r="P454" i="5"/>
  <c r="R454" i="5"/>
  <c r="P489" i="5"/>
  <c r="R481" i="5"/>
  <c r="N458" i="5"/>
  <c r="P458" i="5"/>
  <c r="R458" i="5"/>
  <c r="N415" i="5"/>
  <c r="R415" i="5"/>
  <c r="S415" i="5"/>
  <c r="N10" i="5"/>
  <c r="O10" i="5" s="1"/>
  <c r="CG10" i="5" s="1"/>
  <c r="CH10" i="5" s="1"/>
  <c r="S10" i="5"/>
  <c r="P18" i="5"/>
  <c r="P14" i="5"/>
  <c r="P10" i="5"/>
  <c r="S14" i="5"/>
  <c r="R487" i="5"/>
  <c r="N486" i="5"/>
  <c r="N473" i="5"/>
  <c r="N462" i="5"/>
  <c r="P462" i="5"/>
  <c r="R462" i="5"/>
  <c r="O438" i="5"/>
  <c r="CG438" i="5" s="1"/>
  <c r="CH438" i="5" s="1"/>
  <c r="O393" i="5"/>
  <c r="CG393" i="5" s="1"/>
  <c r="CH393" i="5" s="1"/>
  <c r="P481" i="5"/>
  <c r="N466" i="5"/>
  <c r="P466" i="5"/>
  <c r="R466" i="5"/>
  <c r="N448" i="5"/>
  <c r="R448" i="5"/>
  <c r="O436" i="5"/>
  <c r="CG436" i="5" s="1"/>
  <c r="CH436" i="5" s="1"/>
  <c r="O434" i="5"/>
  <c r="CG434" i="5" s="1"/>
  <c r="CH434" i="5" s="1"/>
  <c r="O417" i="5"/>
  <c r="CG417" i="5" s="1"/>
  <c r="CH417" i="5" s="1"/>
  <c r="O405" i="5"/>
  <c r="CG405" i="5" s="1"/>
  <c r="CH405" i="5" s="1"/>
  <c r="R496" i="5"/>
  <c r="N478" i="5"/>
  <c r="P448" i="5"/>
  <c r="O432" i="5"/>
  <c r="CG432" i="5" s="1"/>
  <c r="CH432" i="5" s="1"/>
  <c r="O430" i="5"/>
  <c r="CG430" i="5" s="1"/>
  <c r="CH430" i="5" s="1"/>
  <c r="N418" i="5"/>
  <c r="P418" i="5"/>
  <c r="R418" i="5"/>
  <c r="S418" i="5"/>
  <c r="O397" i="5"/>
  <c r="CG397" i="5" s="1"/>
  <c r="CH397" i="5" s="1"/>
  <c r="N460" i="5"/>
  <c r="R460" i="5"/>
  <c r="S472" i="5"/>
  <c r="N452" i="5"/>
  <c r="R452" i="5"/>
  <c r="O428" i="5"/>
  <c r="CG428" i="5" s="1"/>
  <c r="CH428" i="5" s="1"/>
  <c r="O426" i="5"/>
  <c r="CG426" i="5" s="1"/>
  <c r="CH426" i="5" s="1"/>
  <c r="S474" i="5"/>
  <c r="R472" i="5"/>
  <c r="N456" i="5"/>
  <c r="R456" i="5"/>
  <c r="N446" i="5"/>
  <c r="P446" i="5"/>
  <c r="R446" i="5"/>
  <c r="S446" i="5"/>
  <c r="O424" i="5"/>
  <c r="CG424" i="5" s="1"/>
  <c r="CH424" i="5" s="1"/>
  <c r="O422" i="5"/>
  <c r="CG422" i="5" s="1"/>
  <c r="CH422" i="5" s="1"/>
  <c r="R444" i="5"/>
  <c r="R440" i="5"/>
  <c r="O439" i="5"/>
  <c r="CG439" i="5" s="1"/>
  <c r="CH439" i="5" s="1"/>
  <c r="R436" i="5"/>
  <c r="R432" i="5"/>
  <c r="R428" i="5"/>
  <c r="O427" i="5"/>
  <c r="CG427" i="5" s="1"/>
  <c r="CH427" i="5" s="1"/>
  <c r="R424" i="5"/>
  <c r="R420" i="5"/>
  <c r="N419" i="5"/>
  <c r="R417" i="5"/>
  <c r="N416" i="5"/>
  <c r="P415" i="5"/>
  <c r="N413" i="5"/>
  <c r="S411" i="5"/>
  <c r="N400" i="5"/>
  <c r="S400" i="5"/>
  <c r="N392" i="5"/>
  <c r="R392" i="5"/>
  <c r="S392" i="5"/>
  <c r="N374" i="5"/>
  <c r="P374" i="5"/>
  <c r="R372" i="5"/>
  <c r="N372" i="5"/>
  <c r="S372" i="5"/>
  <c r="O361" i="5"/>
  <c r="CG361" i="5" s="1"/>
  <c r="CH361" i="5" s="1"/>
  <c r="N410" i="5"/>
  <c r="N406" i="5"/>
  <c r="N404" i="5"/>
  <c r="S404" i="5"/>
  <c r="N375" i="5"/>
  <c r="S375" i="5"/>
  <c r="O366" i="5"/>
  <c r="CG366" i="5" s="1"/>
  <c r="CH366" i="5" s="1"/>
  <c r="P417" i="5"/>
  <c r="S409" i="5"/>
  <c r="N408" i="5"/>
  <c r="S408" i="5"/>
  <c r="R405" i="5"/>
  <c r="N394" i="5"/>
  <c r="R393" i="5"/>
  <c r="N381" i="5"/>
  <c r="N340" i="5"/>
  <c r="R340" i="5"/>
  <c r="P340" i="5"/>
  <c r="S340" i="5"/>
  <c r="N336" i="5"/>
  <c r="R336" i="5"/>
  <c r="P336" i="5"/>
  <c r="S336" i="5"/>
  <c r="P382" i="5"/>
  <c r="R382" i="5"/>
  <c r="N354" i="5"/>
  <c r="P354" i="5"/>
  <c r="R354" i="5"/>
  <c r="S354" i="5"/>
  <c r="P419" i="5"/>
  <c r="O351" i="5"/>
  <c r="CG351" i="5" s="1"/>
  <c r="CH351" i="5" s="1"/>
  <c r="S438" i="5"/>
  <c r="S434" i="5"/>
  <c r="S430" i="5"/>
  <c r="S426" i="5"/>
  <c r="S422" i="5"/>
  <c r="R356" i="5"/>
  <c r="N356" i="5"/>
  <c r="S356" i="5"/>
  <c r="R438" i="5"/>
  <c r="R434" i="5"/>
  <c r="R430" i="5"/>
  <c r="R426" i="5"/>
  <c r="R422" i="5"/>
  <c r="R400" i="5"/>
  <c r="N396" i="5"/>
  <c r="R396" i="5"/>
  <c r="S396" i="5"/>
  <c r="N388" i="5"/>
  <c r="R388" i="5"/>
  <c r="S388" i="5"/>
  <c r="N380" i="5"/>
  <c r="R380" i="5"/>
  <c r="S380" i="5"/>
  <c r="P378" i="5"/>
  <c r="P356" i="5"/>
  <c r="S413" i="5"/>
  <c r="R404" i="5"/>
  <c r="S397" i="5"/>
  <c r="S389" i="5"/>
  <c r="P438" i="5"/>
  <c r="P434" i="5"/>
  <c r="P430" i="5"/>
  <c r="P426" i="5"/>
  <c r="P422" i="5"/>
  <c r="S419" i="5"/>
  <c r="R416" i="5"/>
  <c r="R413" i="5"/>
  <c r="P411" i="5"/>
  <c r="S410" i="5"/>
  <c r="R397" i="5"/>
  <c r="R389" i="5"/>
  <c r="N384" i="5"/>
  <c r="R384" i="5"/>
  <c r="S384" i="5"/>
  <c r="O379" i="5"/>
  <c r="CG379" i="5" s="1"/>
  <c r="CH379" i="5" s="1"/>
  <c r="S374" i="5"/>
  <c r="S406" i="5"/>
  <c r="P404" i="5"/>
  <c r="P397" i="5"/>
  <c r="P389" i="5"/>
  <c r="P384" i="5"/>
  <c r="R375" i="5"/>
  <c r="R374" i="5"/>
  <c r="S394" i="5"/>
  <c r="S382" i="5"/>
  <c r="P348" i="5"/>
  <c r="O256" i="5"/>
  <c r="CG256" i="5" s="1"/>
  <c r="CH256" i="5" s="1"/>
  <c r="N376" i="5"/>
  <c r="S366" i="5"/>
  <c r="N362" i="5"/>
  <c r="S360" i="5"/>
  <c r="S351" i="5"/>
  <c r="P346" i="5"/>
  <c r="O342" i="5"/>
  <c r="CG342" i="5" s="1"/>
  <c r="CH342" i="5" s="1"/>
  <c r="R366" i="5"/>
  <c r="N365" i="5"/>
  <c r="R351" i="5"/>
  <c r="N348" i="5"/>
  <c r="O334" i="5"/>
  <c r="CG334" i="5" s="1"/>
  <c r="CH334" i="5" s="1"/>
  <c r="P351" i="5"/>
  <c r="O289" i="5"/>
  <c r="CG289" i="5" s="1"/>
  <c r="CH289" i="5" s="1"/>
  <c r="S361" i="5"/>
  <c r="O322" i="5"/>
  <c r="CG322" i="5" s="1"/>
  <c r="CH322" i="5" s="1"/>
  <c r="O287" i="5"/>
  <c r="CG287" i="5" s="1"/>
  <c r="CH287" i="5" s="1"/>
  <c r="O324" i="5"/>
  <c r="CG324" i="5" s="1"/>
  <c r="CH324" i="5" s="1"/>
  <c r="O312" i="5"/>
  <c r="CG312" i="5" s="1"/>
  <c r="CH312" i="5" s="1"/>
  <c r="O337" i="5"/>
  <c r="CG337" i="5" s="1"/>
  <c r="CH337" i="5" s="1"/>
  <c r="O262" i="5"/>
  <c r="CG262" i="5" s="1"/>
  <c r="CH262" i="5" s="1"/>
  <c r="O308" i="5"/>
  <c r="CG308" i="5" s="1"/>
  <c r="CH308" i="5" s="1"/>
  <c r="R373" i="5"/>
  <c r="R350" i="5"/>
  <c r="O332" i="5"/>
  <c r="CG332" i="5" s="1"/>
  <c r="CH332" i="5" s="1"/>
  <c r="S365" i="5"/>
  <c r="O320" i="5"/>
  <c r="CG320" i="5" s="1"/>
  <c r="CH320" i="5" s="1"/>
  <c r="S348" i="5"/>
  <c r="S346" i="5"/>
  <c r="O304" i="5"/>
  <c r="CG304" i="5" s="1"/>
  <c r="CH304" i="5" s="1"/>
  <c r="R298" i="5"/>
  <c r="R284" i="5"/>
  <c r="O268" i="5"/>
  <c r="CG268" i="5" s="1"/>
  <c r="CH268" i="5" s="1"/>
  <c r="S288" i="5"/>
  <c r="N278" i="5"/>
  <c r="R278" i="5"/>
  <c r="O221" i="5"/>
  <c r="CG221" i="5" s="1"/>
  <c r="CH221" i="5" s="1"/>
  <c r="R332" i="5"/>
  <c r="R328" i="5"/>
  <c r="R324" i="5"/>
  <c r="R320" i="5"/>
  <c r="R316" i="5"/>
  <c r="R312" i="5"/>
  <c r="R308" i="5"/>
  <c r="R304" i="5"/>
  <c r="R296" i="5"/>
  <c r="S292" i="5"/>
  <c r="R288" i="5"/>
  <c r="S286" i="5"/>
  <c r="P284" i="5"/>
  <c r="P278" i="5"/>
  <c r="O252" i="5"/>
  <c r="CG252" i="5" s="1"/>
  <c r="CH252" i="5" s="1"/>
  <c r="N339" i="5"/>
  <c r="N335" i="5"/>
  <c r="N331" i="5"/>
  <c r="N327" i="5"/>
  <c r="N323" i="5"/>
  <c r="N319" i="5"/>
  <c r="N315" i="5"/>
  <c r="N311" i="5"/>
  <c r="N307" i="5"/>
  <c r="N303" i="5"/>
  <c r="O254" i="5"/>
  <c r="CG254" i="5" s="1"/>
  <c r="CH254" i="5" s="1"/>
  <c r="P332" i="5"/>
  <c r="P328" i="5"/>
  <c r="P324" i="5"/>
  <c r="P320" i="5"/>
  <c r="P312" i="5"/>
  <c r="P308" i="5"/>
  <c r="P296" i="5"/>
  <c r="P288" i="5"/>
  <c r="O243" i="5"/>
  <c r="CG243" i="5" s="1"/>
  <c r="CH243" i="5" s="1"/>
  <c r="N282" i="5"/>
  <c r="R282" i="5"/>
  <c r="O246" i="5"/>
  <c r="CG246" i="5" s="1"/>
  <c r="CH246" i="5" s="1"/>
  <c r="O244" i="5"/>
  <c r="CG244" i="5" s="1"/>
  <c r="CH244" i="5" s="1"/>
  <c r="P282" i="5"/>
  <c r="N286" i="5"/>
  <c r="R286" i="5"/>
  <c r="S278" i="5"/>
  <c r="O258" i="5"/>
  <c r="CG258" i="5" s="1"/>
  <c r="CH258" i="5" s="1"/>
  <c r="O228" i="5"/>
  <c r="CG228" i="5" s="1"/>
  <c r="CH228" i="5" s="1"/>
  <c r="N290" i="5"/>
  <c r="R290" i="5"/>
  <c r="O273" i="5"/>
  <c r="CG273" i="5" s="1"/>
  <c r="CH273" i="5" s="1"/>
  <c r="R300" i="5"/>
  <c r="O250" i="5"/>
  <c r="CG250" i="5" s="1"/>
  <c r="CH250" i="5" s="1"/>
  <c r="S237" i="5"/>
  <c r="S223" i="5"/>
  <c r="N217" i="5"/>
  <c r="P245" i="5"/>
  <c r="R237" i="5"/>
  <c r="R223" i="5"/>
  <c r="R213" i="5"/>
  <c r="R167" i="5"/>
  <c r="N167" i="5"/>
  <c r="P167" i="5"/>
  <c r="S167" i="5"/>
  <c r="R274" i="5"/>
  <c r="R270" i="5"/>
  <c r="R266" i="5"/>
  <c r="O265" i="5"/>
  <c r="CG265" i="5" s="1"/>
  <c r="CH265" i="5" s="1"/>
  <c r="R262" i="5"/>
  <c r="O261" i="5"/>
  <c r="CG261" i="5" s="1"/>
  <c r="CH261" i="5" s="1"/>
  <c r="R258" i="5"/>
  <c r="R254" i="5"/>
  <c r="R250" i="5"/>
  <c r="R246" i="5"/>
  <c r="N245" i="5"/>
  <c r="R243" i="5"/>
  <c r="N242" i="5"/>
  <c r="S228" i="5"/>
  <c r="S221" i="5"/>
  <c r="P213" i="5"/>
  <c r="S235" i="5"/>
  <c r="R228" i="5"/>
  <c r="R221" i="5"/>
  <c r="N213" i="5"/>
  <c r="P209" i="5"/>
  <c r="N164" i="5"/>
  <c r="P164" i="5"/>
  <c r="R164" i="5"/>
  <c r="S164" i="5"/>
  <c r="R235" i="5"/>
  <c r="N209" i="5"/>
  <c r="S182" i="5"/>
  <c r="N182" i="5"/>
  <c r="P182" i="5"/>
  <c r="R182" i="5"/>
  <c r="R244" i="5"/>
  <c r="S231" i="5"/>
  <c r="S216" i="5"/>
  <c r="N216" i="5"/>
  <c r="N187" i="5"/>
  <c r="P187" i="5"/>
  <c r="R187" i="5"/>
  <c r="S187" i="5"/>
  <c r="S212" i="5"/>
  <c r="N212" i="5"/>
  <c r="O202" i="5"/>
  <c r="CG202" i="5" s="1"/>
  <c r="CH202" i="5" s="1"/>
  <c r="S190" i="5"/>
  <c r="N190" i="5"/>
  <c r="P190" i="5"/>
  <c r="R190" i="5"/>
  <c r="S208" i="5"/>
  <c r="N208" i="5"/>
  <c r="O197" i="5"/>
  <c r="CG197" i="5" s="1"/>
  <c r="CH197" i="5" s="1"/>
  <c r="N193" i="5"/>
  <c r="R193" i="5"/>
  <c r="S193" i="5"/>
  <c r="P231" i="5"/>
  <c r="P208" i="5"/>
  <c r="N196" i="5"/>
  <c r="P196" i="5"/>
  <c r="R196" i="5"/>
  <c r="S196" i="5"/>
  <c r="S242" i="5"/>
  <c r="S202" i="5"/>
  <c r="P202" i="5"/>
  <c r="R202" i="5"/>
  <c r="N199" i="5"/>
  <c r="P199" i="5"/>
  <c r="R199" i="5"/>
  <c r="S199" i="5"/>
  <c r="S201" i="5"/>
  <c r="R198" i="5"/>
  <c r="N194" i="5"/>
  <c r="P193" i="5"/>
  <c r="S192" i="5"/>
  <c r="S189" i="5"/>
  <c r="R186" i="5"/>
  <c r="N177" i="5"/>
  <c r="R177" i="5"/>
  <c r="O59" i="5"/>
  <c r="CG59" i="5" s="1"/>
  <c r="CH59" i="5" s="1"/>
  <c r="R192" i="5"/>
  <c r="S175" i="5"/>
  <c r="N173" i="5"/>
  <c r="R173" i="5"/>
  <c r="N204" i="5"/>
  <c r="P173" i="5"/>
  <c r="S171" i="5"/>
  <c r="N169" i="5"/>
  <c r="R169" i="5"/>
  <c r="O153" i="5"/>
  <c r="CG153" i="5" s="1"/>
  <c r="CH153" i="5" s="1"/>
  <c r="P169" i="5"/>
  <c r="R175" i="5"/>
  <c r="N175" i="5"/>
  <c r="O161" i="5"/>
  <c r="CG161" i="5" s="1"/>
  <c r="CH161" i="5" s="1"/>
  <c r="S179" i="5"/>
  <c r="S173" i="5"/>
  <c r="R171" i="5"/>
  <c r="N171" i="5"/>
  <c r="N160" i="5"/>
  <c r="R160" i="5"/>
  <c r="S160" i="5"/>
  <c r="S132" i="5"/>
  <c r="N132" i="5"/>
  <c r="N81" i="5"/>
  <c r="R81" i="5"/>
  <c r="P81" i="5"/>
  <c r="S81" i="5"/>
  <c r="O25" i="5"/>
  <c r="CG25" i="5" s="1"/>
  <c r="CH25" i="5" s="1"/>
  <c r="O116" i="5"/>
  <c r="CG116" i="5" s="1"/>
  <c r="CH116" i="5" s="1"/>
  <c r="O100" i="5"/>
  <c r="CG100" i="5" s="1"/>
  <c r="CH100" i="5" s="1"/>
  <c r="O93" i="5"/>
  <c r="CG93" i="5" s="1"/>
  <c r="CH93" i="5" s="1"/>
  <c r="N89" i="5"/>
  <c r="P89" i="5"/>
  <c r="R89" i="5"/>
  <c r="S89" i="5"/>
  <c r="N158" i="5"/>
  <c r="S158" i="5"/>
  <c r="N154" i="5"/>
  <c r="S154" i="5"/>
  <c r="N150" i="5"/>
  <c r="S150" i="5"/>
  <c r="N146" i="5"/>
  <c r="S146" i="5"/>
  <c r="N142" i="5"/>
  <c r="S142" i="5"/>
  <c r="N138" i="5"/>
  <c r="S138" i="5"/>
  <c r="N134" i="5"/>
  <c r="S134" i="5"/>
  <c r="O131" i="5"/>
  <c r="CG131" i="5" s="1"/>
  <c r="CH131" i="5" s="1"/>
  <c r="N126" i="5"/>
  <c r="S126" i="5"/>
  <c r="O106" i="5"/>
  <c r="CG106" i="5" s="1"/>
  <c r="CH106" i="5" s="1"/>
  <c r="O98" i="5"/>
  <c r="CG98" i="5" s="1"/>
  <c r="CH98" i="5" s="1"/>
  <c r="P126" i="5"/>
  <c r="S128" i="5"/>
  <c r="N128" i="5"/>
  <c r="O104" i="5"/>
  <c r="CG104" i="5" s="1"/>
  <c r="CH104" i="5" s="1"/>
  <c r="O96" i="5"/>
  <c r="CG96" i="5" s="1"/>
  <c r="CH96" i="5" s="1"/>
  <c r="R158" i="5"/>
  <c r="S156" i="5"/>
  <c r="R154" i="5"/>
  <c r="S152" i="5"/>
  <c r="R150" i="5"/>
  <c r="S148" i="5"/>
  <c r="R146" i="5"/>
  <c r="O112" i="5"/>
  <c r="CG112" i="5" s="1"/>
  <c r="CH112" i="5" s="1"/>
  <c r="O102" i="5"/>
  <c r="CG102" i="5" s="1"/>
  <c r="CH102" i="5" s="1"/>
  <c r="N130" i="5"/>
  <c r="S130" i="5"/>
  <c r="O110" i="5"/>
  <c r="CG110" i="5" s="1"/>
  <c r="CH110" i="5" s="1"/>
  <c r="O86" i="5"/>
  <c r="CG86" i="5" s="1"/>
  <c r="CH86" i="5" s="1"/>
  <c r="O29" i="5"/>
  <c r="CG29" i="5" s="1"/>
  <c r="CH29" i="5" s="1"/>
  <c r="O27" i="5"/>
  <c r="CG27" i="5" s="1"/>
  <c r="CH27" i="5" s="1"/>
  <c r="N75" i="5"/>
  <c r="R75" i="5"/>
  <c r="O33" i="5"/>
  <c r="CG33" i="5" s="1"/>
  <c r="CH33" i="5" s="1"/>
  <c r="O31" i="5"/>
  <c r="CG31" i="5" s="1"/>
  <c r="CH31" i="5" s="1"/>
  <c r="P75" i="5"/>
  <c r="N69" i="5"/>
  <c r="R69" i="5"/>
  <c r="O37" i="5"/>
  <c r="CG37" i="5" s="1"/>
  <c r="CH37" i="5" s="1"/>
  <c r="N124" i="5"/>
  <c r="N120" i="5"/>
  <c r="N108" i="5"/>
  <c r="P93" i="5"/>
  <c r="R87" i="5"/>
  <c r="P85" i="5"/>
  <c r="S122" i="5"/>
  <c r="S118" i="5"/>
  <c r="S114" i="5"/>
  <c r="S110" i="5"/>
  <c r="S106" i="5"/>
  <c r="S102" i="5"/>
  <c r="S98" i="5"/>
  <c r="N85" i="5"/>
  <c r="N79" i="5"/>
  <c r="R79" i="5"/>
  <c r="O41" i="5"/>
  <c r="CG41" i="5" s="1"/>
  <c r="CH41" i="5" s="1"/>
  <c r="O39" i="5"/>
  <c r="CG39" i="5" s="1"/>
  <c r="CH39" i="5" s="1"/>
  <c r="N73" i="5"/>
  <c r="R73" i="5"/>
  <c r="N65" i="5"/>
  <c r="R65" i="5"/>
  <c r="S65" i="5"/>
  <c r="O45" i="5"/>
  <c r="CG45" i="5" s="1"/>
  <c r="CH45" i="5" s="1"/>
  <c r="S92" i="5"/>
  <c r="O49" i="5"/>
  <c r="CG49" i="5" s="1"/>
  <c r="CH49" i="5" s="1"/>
  <c r="O43" i="5"/>
  <c r="CG43" i="5" s="1"/>
  <c r="CH43" i="5" s="1"/>
  <c r="N77" i="5"/>
  <c r="R77" i="5"/>
  <c r="S75" i="5"/>
  <c r="O53" i="5"/>
  <c r="CG53" i="5" s="1"/>
  <c r="CH53" i="5" s="1"/>
  <c r="O47" i="5"/>
  <c r="CG47" i="5" s="1"/>
  <c r="CH47" i="5" s="1"/>
  <c r="P87" i="5"/>
  <c r="BZ87" i="5" s="1"/>
  <c r="S83" i="5"/>
  <c r="S69" i="5"/>
  <c r="O61" i="5"/>
  <c r="CG61" i="5" s="1"/>
  <c r="CH61" i="5" s="1"/>
  <c r="O57" i="5"/>
  <c r="CG57" i="5" s="1"/>
  <c r="CH57" i="5" s="1"/>
  <c r="O51" i="5"/>
  <c r="CG51" i="5" s="1"/>
  <c r="CH51" i="5" s="1"/>
  <c r="N71" i="5"/>
  <c r="R71" i="5"/>
  <c r="O55" i="5"/>
  <c r="CG55" i="5" s="1"/>
  <c r="CH55" i="5" s="1"/>
  <c r="R67" i="5"/>
  <c r="R63" i="5"/>
  <c r="R59" i="5"/>
  <c r="R55" i="5"/>
  <c r="R51" i="5"/>
  <c r="R47" i="5"/>
  <c r="R43" i="5"/>
  <c r="R39" i="5"/>
  <c r="R35" i="5"/>
  <c r="R31" i="5"/>
  <c r="R27" i="5"/>
  <c r="R23" i="5"/>
  <c r="S61" i="5"/>
  <c r="S57" i="5"/>
  <c r="S53" i="5"/>
  <c r="S49" i="5"/>
  <c r="S45" i="5"/>
  <c r="S41" i="5"/>
  <c r="S37" i="5"/>
  <c r="S33" i="5"/>
  <c r="S29" i="5"/>
  <c r="S25" i="5"/>
  <c r="R61" i="5"/>
  <c r="R57" i="5"/>
  <c r="R53" i="5"/>
  <c r="R49" i="5"/>
  <c r="R45" i="5"/>
  <c r="R41" i="5"/>
  <c r="R37" i="5"/>
  <c r="R33" i="5"/>
  <c r="R29" i="5"/>
  <c r="R25" i="5"/>
  <c r="P41" i="5"/>
  <c r="P37" i="5"/>
  <c r="P33" i="5"/>
  <c r="P29" i="5"/>
  <c r="P25" i="5"/>
  <c r="O8" i="5"/>
  <c r="CG8" i="5" s="1"/>
  <c r="CH8" i="5" s="1"/>
  <c r="O20" i="5"/>
  <c r="CG20" i="5" s="1"/>
  <c r="CH20" i="5" s="1"/>
  <c r="O11" i="5"/>
  <c r="CG11" i="5" s="1"/>
  <c r="CH11" i="5" s="1"/>
  <c r="O15" i="5"/>
  <c r="CG15" i="5" s="1"/>
  <c r="CH15" i="5" s="1"/>
  <c r="O12" i="5"/>
  <c r="CG12" i="5" s="1"/>
  <c r="CH12" i="5" s="1"/>
  <c r="O19" i="5"/>
  <c r="CG19" i="5" s="1"/>
  <c r="CH19" i="5" s="1"/>
  <c r="O16" i="5"/>
  <c r="CG16" i="5" s="1"/>
  <c r="CH16" i="5" s="1"/>
  <c r="O18" i="5"/>
  <c r="CG18" i="5" s="1"/>
  <c r="CH18" i="5" s="1"/>
  <c r="O14" i="5"/>
  <c r="CG14" i="5" s="1"/>
  <c r="CH14" i="5" s="1"/>
  <c r="R18" i="5"/>
  <c r="R14" i="5"/>
  <c r="R10" i="5"/>
  <c r="N17" i="5"/>
  <c r="N13" i="5"/>
  <c r="N9" i="5"/>
  <c r="S19" i="5"/>
  <c r="S15" i="5"/>
  <c r="S11" i="5"/>
  <c r="R19" i="5"/>
  <c r="R15" i="5"/>
  <c r="R11" i="5"/>
  <c r="S20" i="5"/>
  <c r="S16" i="5"/>
  <c r="S12" i="5"/>
  <c r="S8" i="5"/>
  <c r="R20" i="5"/>
  <c r="R16" i="5"/>
  <c r="R12" i="5"/>
  <c r="R8" i="5"/>
  <c r="S17" i="5"/>
  <c r="S13" i="5"/>
  <c r="S9" i="5"/>
  <c r="R7" i="5"/>
  <c r="P7" i="5"/>
  <c r="CY501" i="5" l="1"/>
  <c r="V51" i="6" s="1"/>
  <c r="DG501" i="5"/>
  <c r="K36" i="6" s="1"/>
  <c r="DF501" i="5"/>
  <c r="J36" i="6" s="1"/>
  <c r="DE501" i="5"/>
  <c r="I36" i="6" s="1"/>
  <c r="DD501" i="5"/>
  <c r="H36" i="6" s="1"/>
  <c r="DC501" i="5"/>
  <c r="G36" i="6" s="1"/>
  <c r="DB501" i="5"/>
  <c r="F36" i="6" s="1"/>
  <c r="CX501" i="5"/>
  <c r="U51" i="6" s="1"/>
  <c r="CW501" i="5"/>
  <c r="T51" i="6" s="1"/>
  <c r="CV501" i="5"/>
  <c r="S51" i="6" s="1"/>
  <c r="CS501" i="5"/>
  <c r="P51" i="6" s="1"/>
  <c r="CR501" i="5"/>
  <c r="O51" i="6" s="1"/>
  <c r="CP501" i="5"/>
  <c r="M51" i="6" s="1"/>
  <c r="CQ501" i="5"/>
  <c r="N51" i="6" s="1"/>
  <c r="CT501" i="5"/>
  <c r="Q51" i="6" s="1"/>
  <c r="CU501" i="5"/>
  <c r="R51" i="6" s="1"/>
  <c r="CZ501" i="5"/>
  <c r="W51" i="6" s="1"/>
  <c r="CO501" i="5"/>
  <c r="L51" i="6" s="1"/>
  <c r="Q500" i="5"/>
  <c r="U500" i="5" s="1"/>
  <c r="BZ500" i="5"/>
  <c r="Q304" i="5"/>
  <c r="U304" i="5" s="1"/>
  <c r="BZ304" i="5"/>
  <c r="Q379" i="5"/>
  <c r="U379" i="5" s="1"/>
  <c r="BZ379" i="5"/>
  <c r="Q319" i="5"/>
  <c r="BZ319" i="5"/>
  <c r="Q391" i="5"/>
  <c r="U391" i="5" s="1"/>
  <c r="BZ391" i="5"/>
  <c r="Q380" i="5"/>
  <c r="BZ380" i="5"/>
  <c r="Q353" i="5"/>
  <c r="U353" i="5" s="1"/>
  <c r="BZ353" i="5"/>
  <c r="Q397" i="5"/>
  <c r="U397" i="5" s="1"/>
  <c r="BZ397" i="5"/>
  <c r="Q402" i="5"/>
  <c r="U402" i="5" s="1"/>
  <c r="BZ402" i="5"/>
  <c r="Q480" i="5"/>
  <c r="U480" i="5" s="1"/>
  <c r="BZ480" i="5"/>
  <c r="Q496" i="5"/>
  <c r="BZ496" i="5"/>
  <c r="Q385" i="5"/>
  <c r="U385" i="5" s="1"/>
  <c r="BZ385" i="5"/>
  <c r="Q419" i="5"/>
  <c r="BZ419" i="5"/>
  <c r="Q340" i="5"/>
  <c r="BZ340" i="5"/>
  <c r="Q446" i="5"/>
  <c r="BZ446" i="5"/>
  <c r="Q462" i="5"/>
  <c r="BZ462" i="5"/>
  <c r="Q369" i="5"/>
  <c r="U369" i="5" s="1"/>
  <c r="BZ369" i="5"/>
  <c r="Q337" i="5"/>
  <c r="U337" i="5" s="1"/>
  <c r="BZ337" i="5"/>
  <c r="Q310" i="5"/>
  <c r="U310" i="5" s="1"/>
  <c r="BZ310" i="5"/>
  <c r="Q461" i="5"/>
  <c r="U461" i="5" s="1"/>
  <c r="BZ461" i="5"/>
  <c r="Q457" i="5"/>
  <c r="U457" i="5" s="1"/>
  <c r="BZ457" i="5"/>
  <c r="Q452" i="5"/>
  <c r="BZ452" i="5"/>
  <c r="Q313" i="5"/>
  <c r="U313" i="5" s="1"/>
  <c r="BZ313" i="5"/>
  <c r="Q482" i="5"/>
  <c r="U482" i="5" s="1"/>
  <c r="BZ482" i="5"/>
  <c r="Q351" i="5"/>
  <c r="U351" i="5" s="1"/>
  <c r="BZ351" i="5"/>
  <c r="Q422" i="5"/>
  <c r="U422" i="5" s="1"/>
  <c r="BZ422" i="5"/>
  <c r="Q450" i="5"/>
  <c r="BZ450" i="5"/>
  <c r="Q488" i="5"/>
  <c r="BZ488" i="5"/>
  <c r="Q322" i="5"/>
  <c r="U322" i="5" s="1"/>
  <c r="BZ322" i="5"/>
  <c r="Q372" i="5"/>
  <c r="BZ372" i="5"/>
  <c r="Q338" i="5"/>
  <c r="U338" i="5" s="1"/>
  <c r="BZ338" i="5"/>
  <c r="Q342" i="5"/>
  <c r="U342" i="5" s="1"/>
  <c r="BZ342" i="5"/>
  <c r="Q465" i="5"/>
  <c r="U465" i="5" s="1"/>
  <c r="BZ465" i="5"/>
  <c r="Q459" i="5"/>
  <c r="U459" i="5" s="1"/>
  <c r="BZ459" i="5"/>
  <c r="Q408" i="5"/>
  <c r="BZ408" i="5"/>
  <c r="Q427" i="5"/>
  <c r="U427" i="5" s="1"/>
  <c r="BZ427" i="5"/>
  <c r="Q440" i="5"/>
  <c r="U440" i="5" s="1"/>
  <c r="BZ440" i="5"/>
  <c r="Q315" i="5"/>
  <c r="BZ315" i="5"/>
  <c r="Q361" i="5"/>
  <c r="U361" i="5" s="1"/>
  <c r="BZ361" i="5"/>
  <c r="Q341" i="5"/>
  <c r="U341" i="5" s="1"/>
  <c r="BZ341" i="5"/>
  <c r="Q426" i="5"/>
  <c r="U426" i="5" s="1"/>
  <c r="BZ426" i="5"/>
  <c r="Q325" i="5"/>
  <c r="U325" i="5" s="1"/>
  <c r="BZ325" i="5"/>
  <c r="Q347" i="5"/>
  <c r="U347" i="5" s="1"/>
  <c r="BZ347" i="5"/>
  <c r="Q468" i="5"/>
  <c r="BZ468" i="5"/>
  <c r="Q477" i="5"/>
  <c r="U477" i="5" s="1"/>
  <c r="BZ477" i="5"/>
  <c r="Q377" i="5"/>
  <c r="BZ377" i="5"/>
  <c r="Q334" i="5"/>
  <c r="U334" i="5" s="1"/>
  <c r="BZ334" i="5"/>
  <c r="Q381" i="5"/>
  <c r="BZ381" i="5"/>
  <c r="Q456" i="5"/>
  <c r="BZ456" i="5"/>
  <c r="Q432" i="5"/>
  <c r="U432" i="5" s="1"/>
  <c r="BZ432" i="5"/>
  <c r="Q392" i="5"/>
  <c r="BZ392" i="5"/>
  <c r="Q463" i="5"/>
  <c r="U463" i="5" s="1"/>
  <c r="BZ463" i="5"/>
  <c r="Q386" i="5"/>
  <c r="U386" i="5" s="1"/>
  <c r="BZ386" i="5"/>
  <c r="Q362" i="5"/>
  <c r="BZ362" i="5"/>
  <c r="Q421" i="5"/>
  <c r="U421" i="5" s="1"/>
  <c r="BZ421" i="5"/>
  <c r="Q431" i="5"/>
  <c r="U431" i="5" s="1"/>
  <c r="BZ431" i="5"/>
  <c r="Q411" i="5"/>
  <c r="U411" i="5" s="1"/>
  <c r="BZ411" i="5"/>
  <c r="Q314" i="5"/>
  <c r="U314" i="5" s="1"/>
  <c r="BZ314" i="5"/>
  <c r="Q400" i="5"/>
  <c r="BZ400" i="5"/>
  <c r="Q499" i="5"/>
  <c r="U499" i="5" s="1"/>
  <c r="BZ499" i="5"/>
  <c r="Q345" i="5"/>
  <c r="U345" i="5" s="1"/>
  <c r="BZ345" i="5"/>
  <c r="Q417" i="5"/>
  <c r="U417" i="5" s="1"/>
  <c r="BZ417" i="5"/>
  <c r="Q474" i="5"/>
  <c r="BZ474" i="5"/>
  <c r="Q329" i="5"/>
  <c r="U329" i="5" s="1"/>
  <c r="BZ329" i="5"/>
  <c r="Q383" i="5"/>
  <c r="U383" i="5" s="1"/>
  <c r="BZ383" i="5"/>
  <c r="Q349" i="5"/>
  <c r="U349" i="5" s="1"/>
  <c r="BZ349" i="5"/>
  <c r="Q435" i="5"/>
  <c r="U435" i="5" s="1"/>
  <c r="BZ435" i="5"/>
  <c r="Q455" i="5"/>
  <c r="U455" i="5" s="1"/>
  <c r="BZ455" i="5"/>
  <c r="Q404" i="5"/>
  <c r="BZ404" i="5"/>
  <c r="Q378" i="5"/>
  <c r="U378" i="5" s="1"/>
  <c r="BZ378" i="5"/>
  <c r="Q333" i="5"/>
  <c r="U333" i="5" s="1"/>
  <c r="BZ333" i="5"/>
  <c r="Q302" i="5"/>
  <c r="U302" i="5" s="1"/>
  <c r="BZ302" i="5"/>
  <c r="Q412" i="5"/>
  <c r="BZ412" i="5"/>
  <c r="Q449" i="5"/>
  <c r="U449" i="5" s="1"/>
  <c r="BZ449" i="5"/>
  <c r="Q352" i="5"/>
  <c r="U352" i="5" s="1"/>
  <c r="BZ352" i="5"/>
  <c r="Q331" i="5"/>
  <c r="BZ331" i="5"/>
  <c r="Q436" i="5"/>
  <c r="U436" i="5" s="1"/>
  <c r="BZ436" i="5"/>
  <c r="Q330" i="5"/>
  <c r="U330" i="5" s="1"/>
  <c r="BZ330" i="5"/>
  <c r="Q423" i="5"/>
  <c r="U423" i="5" s="1"/>
  <c r="BZ423" i="5"/>
  <c r="Q367" i="5"/>
  <c r="U367" i="5" s="1"/>
  <c r="BZ367" i="5"/>
  <c r="Q348" i="5"/>
  <c r="BZ348" i="5"/>
  <c r="Q430" i="5"/>
  <c r="U430" i="5" s="1"/>
  <c r="BZ430" i="5"/>
  <c r="Q458" i="5"/>
  <c r="BZ458" i="5"/>
  <c r="Q360" i="5"/>
  <c r="U360" i="5" s="1"/>
  <c r="BZ360" i="5"/>
  <c r="Q491" i="5"/>
  <c r="U491" i="5" s="1"/>
  <c r="BZ491" i="5"/>
  <c r="Q339" i="5"/>
  <c r="BZ339" i="5"/>
  <c r="Q357" i="5"/>
  <c r="U357" i="5" s="1"/>
  <c r="BZ357" i="5"/>
  <c r="Q451" i="5"/>
  <c r="U451" i="5" s="1"/>
  <c r="BZ451" i="5"/>
  <c r="Q464" i="5"/>
  <c r="BZ464" i="5"/>
  <c r="Q303" i="5"/>
  <c r="BZ303" i="5"/>
  <c r="Q441" i="5"/>
  <c r="U441" i="5" s="1"/>
  <c r="BZ441" i="5"/>
  <c r="Q439" i="5"/>
  <c r="U439" i="5" s="1"/>
  <c r="BZ439" i="5"/>
  <c r="Q418" i="5"/>
  <c r="BZ418" i="5"/>
  <c r="Q365" i="5"/>
  <c r="BZ365" i="5"/>
  <c r="Q473" i="5"/>
  <c r="BZ473" i="5"/>
  <c r="Q495" i="5"/>
  <c r="U495" i="5" s="1"/>
  <c r="BZ495" i="5"/>
  <c r="Q368" i="5"/>
  <c r="U368" i="5" s="1"/>
  <c r="BZ368" i="5"/>
  <c r="Q323" i="5"/>
  <c r="BZ323" i="5"/>
  <c r="Q396" i="5"/>
  <c r="BZ396" i="5"/>
  <c r="Q410" i="5"/>
  <c r="BZ410" i="5"/>
  <c r="Q438" i="5"/>
  <c r="U438" i="5" s="1"/>
  <c r="BZ438" i="5"/>
  <c r="Q317" i="5"/>
  <c r="BZ317" i="5"/>
  <c r="Q364" i="5"/>
  <c r="U364" i="5" s="1"/>
  <c r="BZ364" i="5"/>
  <c r="Q387" i="5"/>
  <c r="U387" i="5" s="1"/>
  <c r="BZ387" i="5"/>
  <c r="Q425" i="5"/>
  <c r="U425" i="5" s="1"/>
  <c r="BZ425" i="5"/>
  <c r="Q401" i="5"/>
  <c r="U401" i="5" s="1"/>
  <c r="BZ401" i="5"/>
  <c r="Q312" i="5"/>
  <c r="U312" i="5" s="1"/>
  <c r="BZ312" i="5"/>
  <c r="Q466" i="5"/>
  <c r="BZ466" i="5"/>
  <c r="Q489" i="5"/>
  <c r="U489" i="5" s="1"/>
  <c r="BZ489" i="5"/>
  <c r="Q335" i="5"/>
  <c r="BZ335" i="5"/>
  <c r="Q492" i="5"/>
  <c r="U492" i="5" s="1"/>
  <c r="BZ492" i="5"/>
  <c r="Q453" i="5"/>
  <c r="U453" i="5" s="1"/>
  <c r="BZ453" i="5"/>
  <c r="Q327" i="5"/>
  <c r="BZ327" i="5"/>
  <c r="Q320" i="5"/>
  <c r="U320" i="5" s="1"/>
  <c r="BZ320" i="5"/>
  <c r="Q415" i="5"/>
  <c r="BZ415" i="5"/>
  <c r="Q497" i="5"/>
  <c r="U497" i="5" s="1"/>
  <c r="BZ497" i="5"/>
  <c r="Q442" i="5"/>
  <c r="BZ442" i="5"/>
  <c r="Q321" i="5"/>
  <c r="U321" i="5" s="1"/>
  <c r="BZ321" i="5"/>
  <c r="Q371" i="5"/>
  <c r="U371" i="5" s="1"/>
  <c r="BZ371" i="5"/>
  <c r="Q344" i="5"/>
  <c r="U344" i="5" s="1"/>
  <c r="BZ344" i="5"/>
  <c r="Q316" i="5"/>
  <c r="U316" i="5" s="1"/>
  <c r="BZ316" i="5"/>
  <c r="Q493" i="5"/>
  <c r="U493" i="5" s="1"/>
  <c r="BZ493" i="5"/>
  <c r="Q429" i="5"/>
  <c r="U429" i="5" s="1"/>
  <c r="BZ429" i="5"/>
  <c r="Q447" i="5"/>
  <c r="U447" i="5" s="1"/>
  <c r="BZ447" i="5"/>
  <c r="Q307" i="5"/>
  <c r="BZ307" i="5"/>
  <c r="Q343" i="5"/>
  <c r="U343" i="5" s="1"/>
  <c r="BZ343" i="5"/>
  <c r="Q405" i="5"/>
  <c r="U405" i="5" s="1"/>
  <c r="BZ405" i="5"/>
  <c r="Q328" i="5"/>
  <c r="U328" i="5" s="1"/>
  <c r="BZ328" i="5"/>
  <c r="Q389" i="5"/>
  <c r="U389" i="5" s="1"/>
  <c r="BZ389" i="5"/>
  <c r="Q309" i="5"/>
  <c r="U309" i="5" s="1"/>
  <c r="BZ309" i="5"/>
  <c r="Q478" i="5"/>
  <c r="BZ478" i="5"/>
  <c r="Q398" i="5"/>
  <c r="U398" i="5" s="1"/>
  <c r="BZ398" i="5"/>
  <c r="Q476" i="5"/>
  <c r="U476" i="5" s="1"/>
  <c r="BZ476" i="5"/>
  <c r="Q332" i="5"/>
  <c r="U332" i="5" s="1"/>
  <c r="BZ332" i="5"/>
  <c r="Q356" i="5"/>
  <c r="BZ356" i="5"/>
  <c r="Q374" i="5"/>
  <c r="BZ374" i="5"/>
  <c r="Q444" i="5"/>
  <c r="U444" i="5" s="1"/>
  <c r="BZ444" i="5"/>
  <c r="Q355" i="5"/>
  <c r="U355" i="5" s="1"/>
  <c r="BZ355" i="5"/>
  <c r="Q409" i="5"/>
  <c r="U409" i="5" s="1"/>
  <c r="BZ409" i="5"/>
  <c r="Q407" i="5"/>
  <c r="U407" i="5" s="1"/>
  <c r="BZ407" i="5"/>
  <c r="Q326" i="5"/>
  <c r="U326" i="5" s="1"/>
  <c r="BZ326" i="5"/>
  <c r="Q301" i="5"/>
  <c r="U301" i="5" s="1"/>
  <c r="BZ301" i="5"/>
  <c r="Q420" i="5"/>
  <c r="U420" i="5" s="1"/>
  <c r="BZ420" i="5"/>
  <c r="Q414" i="5"/>
  <c r="U414" i="5" s="1"/>
  <c r="BZ414" i="5"/>
  <c r="Q413" i="5"/>
  <c r="BZ413" i="5"/>
  <c r="Q393" i="5"/>
  <c r="U393" i="5" s="1"/>
  <c r="BZ393" i="5"/>
  <c r="Q354" i="5"/>
  <c r="BZ354" i="5"/>
  <c r="Q486" i="5"/>
  <c r="BZ486" i="5"/>
  <c r="Q373" i="5"/>
  <c r="U373" i="5" s="1"/>
  <c r="BZ373" i="5"/>
  <c r="Q484" i="5"/>
  <c r="U484" i="5" s="1"/>
  <c r="BZ484" i="5"/>
  <c r="Q494" i="5"/>
  <c r="BZ494" i="5"/>
  <c r="Q428" i="5"/>
  <c r="U428" i="5" s="1"/>
  <c r="BZ428" i="5"/>
  <c r="Q475" i="5"/>
  <c r="U475" i="5" s="1"/>
  <c r="BZ475" i="5"/>
  <c r="Q479" i="5"/>
  <c r="U479" i="5" s="1"/>
  <c r="BZ479" i="5"/>
  <c r="Q394" i="5"/>
  <c r="BZ394" i="5"/>
  <c r="Q403" i="5"/>
  <c r="U403" i="5" s="1"/>
  <c r="BZ403" i="5"/>
  <c r="Q434" i="5"/>
  <c r="U434" i="5" s="1"/>
  <c r="BZ434" i="5"/>
  <c r="Q376" i="5"/>
  <c r="BZ376" i="5"/>
  <c r="Q467" i="5"/>
  <c r="U467" i="5" s="1"/>
  <c r="BZ467" i="5"/>
  <c r="Q416" i="5"/>
  <c r="BZ416" i="5"/>
  <c r="Q399" i="5"/>
  <c r="U399" i="5" s="1"/>
  <c r="BZ399" i="5"/>
  <c r="Q470" i="5"/>
  <c r="U470" i="5" s="1"/>
  <c r="BZ470" i="5"/>
  <c r="Q483" i="5"/>
  <c r="U483" i="5" s="1"/>
  <c r="BZ483" i="5"/>
  <c r="Q406" i="5"/>
  <c r="BZ406" i="5"/>
  <c r="Q445" i="5"/>
  <c r="U445" i="5" s="1"/>
  <c r="BZ445" i="5"/>
  <c r="Q370" i="5"/>
  <c r="U370" i="5" s="1"/>
  <c r="BZ370" i="5"/>
  <c r="Q308" i="5"/>
  <c r="U308" i="5" s="1"/>
  <c r="BZ308" i="5"/>
  <c r="Q460" i="5"/>
  <c r="BZ460" i="5"/>
  <c r="Q498" i="5"/>
  <c r="U498" i="5" s="1"/>
  <c r="BZ498" i="5"/>
  <c r="Q366" i="5"/>
  <c r="U366" i="5" s="1"/>
  <c r="BZ366" i="5"/>
  <c r="Q424" i="5"/>
  <c r="U424" i="5" s="1"/>
  <c r="BZ424" i="5"/>
  <c r="Q487" i="5"/>
  <c r="U487" i="5" s="1"/>
  <c r="BZ487" i="5"/>
  <c r="Q490" i="5"/>
  <c r="U490" i="5" s="1"/>
  <c r="BZ490" i="5"/>
  <c r="Q433" i="5"/>
  <c r="U433" i="5" s="1"/>
  <c r="BZ433" i="5"/>
  <c r="Q469" i="5"/>
  <c r="BZ469" i="5"/>
  <c r="Q382" i="5"/>
  <c r="U382" i="5" s="1"/>
  <c r="BZ382" i="5"/>
  <c r="Q318" i="5"/>
  <c r="U318" i="5" s="1"/>
  <c r="BZ318" i="5"/>
  <c r="Q311" i="5"/>
  <c r="BZ311" i="5"/>
  <c r="Q437" i="5"/>
  <c r="U437" i="5" s="1"/>
  <c r="BZ437" i="5"/>
  <c r="Q388" i="5"/>
  <c r="BZ388" i="5"/>
  <c r="Q485" i="5"/>
  <c r="U485" i="5" s="1"/>
  <c r="BZ485" i="5"/>
  <c r="Q443" i="5"/>
  <c r="U443" i="5" s="1"/>
  <c r="BZ443" i="5"/>
  <c r="Q324" i="5"/>
  <c r="U324" i="5" s="1"/>
  <c r="BZ324" i="5"/>
  <c r="Q346" i="5"/>
  <c r="U346" i="5" s="1"/>
  <c r="BZ346" i="5"/>
  <c r="Q384" i="5"/>
  <c r="BZ384" i="5"/>
  <c r="Q336" i="5"/>
  <c r="BZ336" i="5"/>
  <c r="Q448" i="5"/>
  <c r="BZ448" i="5"/>
  <c r="Q481" i="5"/>
  <c r="U481" i="5" s="1"/>
  <c r="BZ481" i="5"/>
  <c r="Q454" i="5"/>
  <c r="BZ454" i="5"/>
  <c r="Q395" i="5"/>
  <c r="U395" i="5" s="1"/>
  <c r="BZ395" i="5"/>
  <c r="Q358" i="5"/>
  <c r="U358" i="5" s="1"/>
  <c r="BZ358" i="5"/>
  <c r="Q390" i="5"/>
  <c r="U390" i="5" s="1"/>
  <c r="BZ390" i="5"/>
  <c r="Q306" i="5"/>
  <c r="U306" i="5" s="1"/>
  <c r="BZ306" i="5"/>
  <c r="Q375" i="5"/>
  <c r="BZ375" i="5"/>
  <c r="Q471" i="5"/>
  <c r="U471" i="5" s="1"/>
  <c r="BZ471" i="5"/>
  <c r="Q305" i="5"/>
  <c r="U305" i="5" s="1"/>
  <c r="BZ305" i="5"/>
  <c r="Q359" i="5"/>
  <c r="U359" i="5" s="1"/>
  <c r="BZ359" i="5"/>
  <c r="Q363" i="5"/>
  <c r="U363" i="5" s="1"/>
  <c r="BZ363" i="5"/>
  <c r="Q350" i="5"/>
  <c r="U350" i="5" s="1"/>
  <c r="BZ350" i="5"/>
  <c r="Q169" i="5"/>
  <c r="BZ169" i="5"/>
  <c r="Q161" i="5"/>
  <c r="U161" i="5" s="1"/>
  <c r="BZ161" i="5"/>
  <c r="Q261" i="5"/>
  <c r="U261" i="5" s="1"/>
  <c r="BZ261" i="5"/>
  <c r="Q124" i="5"/>
  <c r="BZ124" i="5"/>
  <c r="Q66" i="5"/>
  <c r="U66" i="5" s="1"/>
  <c r="BZ66" i="5"/>
  <c r="Q130" i="5"/>
  <c r="BZ130" i="5"/>
  <c r="Q117" i="5"/>
  <c r="U117" i="5" s="1"/>
  <c r="BZ117" i="5"/>
  <c r="Q79" i="5"/>
  <c r="BZ79" i="5"/>
  <c r="Q105" i="5"/>
  <c r="U105" i="5" s="1"/>
  <c r="BZ105" i="5"/>
  <c r="Q35" i="5"/>
  <c r="BZ35" i="5"/>
  <c r="Q278" i="5"/>
  <c r="BZ278" i="5"/>
  <c r="Q99" i="5"/>
  <c r="U99" i="5" s="1"/>
  <c r="BZ99" i="5"/>
  <c r="Q298" i="5"/>
  <c r="U298" i="5" s="1"/>
  <c r="BZ298" i="5"/>
  <c r="Q264" i="5"/>
  <c r="U264" i="5" s="1"/>
  <c r="BZ264" i="5"/>
  <c r="Q100" i="5"/>
  <c r="U100" i="5" s="1"/>
  <c r="BZ100" i="5"/>
  <c r="Q284" i="5"/>
  <c r="U284" i="5" s="1"/>
  <c r="BZ284" i="5"/>
  <c r="Q72" i="5"/>
  <c r="U72" i="5" s="1"/>
  <c r="BZ72" i="5"/>
  <c r="Q179" i="5"/>
  <c r="U179" i="5" s="1"/>
  <c r="BZ179" i="5"/>
  <c r="Q70" i="5"/>
  <c r="U70" i="5" s="1"/>
  <c r="BZ70" i="5"/>
  <c r="Q141" i="5"/>
  <c r="U141" i="5" s="1"/>
  <c r="BZ141" i="5"/>
  <c r="Q290" i="5"/>
  <c r="BZ290" i="5"/>
  <c r="Q256" i="5"/>
  <c r="U256" i="5" s="1"/>
  <c r="BZ256" i="5"/>
  <c r="Q108" i="5"/>
  <c r="BZ108" i="5"/>
  <c r="Q158" i="5"/>
  <c r="BZ158" i="5"/>
  <c r="Q193" i="5"/>
  <c r="BZ193" i="5"/>
  <c r="Q30" i="5"/>
  <c r="U30" i="5" s="1"/>
  <c r="BZ30" i="5"/>
  <c r="Q133" i="5"/>
  <c r="BZ133" i="5"/>
  <c r="Q234" i="5"/>
  <c r="U234" i="5" s="1"/>
  <c r="BZ234" i="5"/>
  <c r="Q27" i="5"/>
  <c r="U27" i="5" s="1"/>
  <c r="BZ27" i="5"/>
  <c r="Q224" i="5"/>
  <c r="U224" i="5" s="1"/>
  <c r="BZ224" i="5"/>
  <c r="Q268" i="5"/>
  <c r="U268" i="5" s="1"/>
  <c r="BZ268" i="5"/>
  <c r="Q209" i="5"/>
  <c r="BZ209" i="5"/>
  <c r="Q165" i="5"/>
  <c r="U165" i="5" s="1"/>
  <c r="BZ165" i="5"/>
  <c r="Q128" i="5"/>
  <c r="BZ128" i="5"/>
  <c r="Q204" i="5"/>
  <c r="BZ204" i="5"/>
  <c r="Q38" i="5"/>
  <c r="U38" i="5" s="1"/>
  <c r="BZ38" i="5"/>
  <c r="Q47" i="5"/>
  <c r="U47" i="5" s="1"/>
  <c r="BZ47" i="5"/>
  <c r="Q219" i="5"/>
  <c r="U219" i="5" s="1"/>
  <c r="BZ219" i="5"/>
  <c r="Q170" i="5"/>
  <c r="U170" i="5" s="1"/>
  <c r="BZ170" i="5"/>
  <c r="Q25" i="5"/>
  <c r="U25" i="5" s="1"/>
  <c r="BZ25" i="5"/>
  <c r="Q43" i="5"/>
  <c r="U43" i="5" s="1"/>
  <c r="BZ43" i="5"/>
  <c r="Q267" i="5"/>
  <c r="U267" i="5" s="1"/>
  <c r="BZ267" i="5"/>
  <c r="Q210" i="5"/>
  <c r="U210" i="5" s="1"/>
  <c r="BZ210" i="5"/>
  <c r="Q274" i="5"/>
  <c r="U274" i="5" s="1"/>
  <c r="BZ274" i="5"/>
  <c r="Q122" i="5"/>
  <c r="U122" i="5" s="1"/>
  <c r="BZ122" i="5"/>
  <c r="Q121" i="5"/>
  <c r="U121" i="5" s="1"/>
  <c r="BZ121" i="5"/>
  <c r="Q42" i="5"/>
  <c r="U42" i="5" s="1"/>
  <c r="BZ42" i="5"/>
  <c r="Q21" i="5"/>
  <c r="U21" i="5" s="1"/>
  <c r="BZ21" i="5"/>
  <c r="Q29" i="5"/>
  <c r="U29" i="5" s="1"/>
  <c r="BZ29" i="5"/>
  <c r="Q8" i="5"/>
  <c r="U8" i="5" s="1"/>
  <c r="BZ8" i="5"/>
  <c r="Q39" i="5"/>
  <c r="U39" i="5" s="1"/>
  <c r="BZ39" i="5"/>
  <c r="Q52" i="5"/>
  <c r="U52" i="5" s="1"/>
  <c r="BZ52" i="5"/>
  <c r="Q198" i="5"/>
  <c r="U198" i="5" s="1"/>
  <c r="BZ198" i="5"/>
  <c r="Q78" i="5"/>
  <c r="U78" i="5" s="1"/>
  <c r="BZ78" i="5"/>
  <c r="Q44" i="5"/>
  <c r="U44" i="5" s="1"/>
  <c r="BZ44" i="5"/>
  <c r="Q24" i="5"/>
  <c r="U24" i="5" s="1"/>
  <c r="BZ24" i="5"/>
  <c r="Q215" i="5"/>
  <c r="U215" i="5" s="1"/>
  <c r="BZ215" i="5"/>
  <c r="Q276" i="5"/>
  <c r="U276" i="5" s="1"/>
  <c r="BZ276" i="5"/>
  <c r="Q17" i="5"/>
  <c r="BZ17" i="5"/>
  <c r="Q120" i="5"/>
  <c r="BZ120" i="5"/>
  <c r="Q270" i="5"/>
  <c r="U270" i="5" s="1"/>
  <c r="BZ270" i="5"/>
  <c r="Q68" i="5"/>
  <c r="U68" i="5" s="1"/>
  <c r="BZ68" i="5"/>
  <c r="Q104" i="5"/>
  <c r="U104" i="5" s="1"/>
  <c r="BZ104" i="5"/>
  <c r="Q82" i="5"/>
  <c r="U82" i="5" s="1"/>
  <c r="BZ82" i="5"/>
  <c r="Q259" i="5"/>
  <c r="U259" i="5" s="1"/>
  <c r="BZ259" i="5"/>
  <c r="Q76" i="5"/>
  <c r="U76" i="5" s="1"/>
  <c r="BZ76" i="5"/>
  <c r="Q272" i="5"/>
  <c r="U272" i="5" s="1"/>
  <c r="BZ272" i="5"/>
  <c r="Q22" i="5"/>
  <c r="U22" i="5" s="1"/>
  <c r="BZ22" i="5"/>
  <c r="Q277" i="5"/>
  <c r="U277" i="5" s="1"/>
  <c r="BZ277" i="5"/>
  <c r="Q217" i="5"/>
  <c r="BZ217" i="5"/>
  <c r="Q34" i="5"/>
  <c r="U34" i="5" s="1"/>
  <c r="BZ34" i="5"/>
  <c r="Q154" i="5"/>
  <c r="BZ154" i="5"/>
  <c r="Q131" i="5"/>
  <c r="U131" i="5" s="1"/>
  <c r="BZ131" i="5"/>
  <c r="Q265" i="5"/>
  <c r="U265" i="5" s="1"/>
  <c r="BZ265" i="5"/>
  <c r="Q255" i="5"/>
  <c r="U255" i="5" s="1"/>
  <c r="BZ255" i="5"/>
  <c r="Q184" i="5"/>
  <c r="U184" i="5" s="1"/>
  <c r="BZ184" i="5"/>
  <c r="Q300" i="5"/>
  <c r="U300" i="5" s="1"/>
  <c r="BZ300" i="5"/>
  <c r="Q138" i="5"/>
  <c r="BZ138" i="5"/>
  <c r="Q88" i="5"/>
  <c r="U88" i="5" s="1"/>
  <c r="BZ88" i="5"/>
  <c r="Q54" i="5"/>
  <c r="BZ54" i="5"/>
  <c r="Q211" i="5"/>
  <c r="U211" i="5" s="1"/>
  <c r="BZ211" i="5"/>
  <c r="Q260" i="5"/>
  <c r="U260" i="5" s="1"/>
  <c r="BZ260" i="5"/>
  <c r="Q244" i="5"/>
  <c r="U244" i="5" s="1"/>
  <c r="BZ244" i="5"/>
  <c r="Q90" i="5"/>
  <c r="U90" i="5" s="1"/>
  <c r="BZ90" i="5"/>
  <c r="Q273" i="5"/>
  <c r="U273" i="5" s="1"/>
  <c r="BZ273" i="5"/>
  <c r="Q95" i="5"/>
  <c r="U95" i="5" s="1"/>
  <c r="BZ95" i="5"/>
  <c r="Q187" i="5"/>
  <c r="BZ187" i="5"/>
  <c r="Q71" i="5"/>
  <c r="BZ71" i="5"/>
  <c r="Q84" i="5"/>
  <c r="U84" i="5" s="1"/>
  <c r="BZ84" i="5"/>
  <c r="Q149" i="5"/>
  <c r="U149" i="5" s="1"/>
  <c r="BZ149" i="5"/>
  <c r="Q11" i="5"/>
  <c r="U11" i="5" s="1"/>
  <c r="DJ11" i="5" s="1"/>
  <c r="BZ11" i="5"/>
  <c r="Q174" i="5"/>
  <c r="U174" i="5" s="1"/>
  <c r="BZ174" i="5"/>
  <c r="Q216" i="5"/>
  <c r="BZ216" i="5"/>
  <c r="Q114" i="5"/>
  <c r="U114" i="5" s="1"/>
  <c r="BZ114" i="5"/>
  <c r="Q77" i="5"/>
  <c r="BZ77" i="5"/>
  <c r="Q58" i="5"/>
  <c r="U58" i="5" s="1"/>
  <c r="BZ58" i="5"/>
  <c r="Q153" i="5"/>
  <c r="U153" i="5" s="1"/>
  <c r="BZ153" i="5"/>
  <c r="Q15" i="5"/>
  <c r="U15" i="5" s="1"/>
  <c r="BZ15" i="5"/>
  <c r="Q136" i="5"/>
  <c r="U136" i="5" s="1"/>
  <c r="BZ136" i="5"/>
  <c r="Q75" i="5"/>
  <c r="BZ75" i="5"/>
  <c r="Q167" i="5"/>
  <c r="BZ167" i="5"/>
  <c r="Q241" i="5"/>
  <c r="U241" i="5" s="1"/>
  <c r="BZ241" i="5"/>
  <c r="Q230" i="5"/>
  <c r="U230" i="5" s="1"/>
  <c r="BZ230" i="5"/>
  <c r="Q129" i="5"/>
  <c r="BZ129" i="5"/>
  <c r="Q69" i="5"/>
  <c r="BZ69" i="5"/>
  <c r="Q157" i="5"/>
  <c r="U157" i="5" s="1"/>
  <c r="BZ157" i="5"/>
  <c r="Q96" i="5"/>
  <c r="U96" i="5" s="1"/>
  <c r="BZ96" i="5"/>
  <c r="Q177" i="5"/>
  <c r="BZ177" i="5"/>
  <c r="Q173" i="5"/>
  <c r="BZ173" i="5"/>
  <c r="Q246" i="5"/>
  <c r="U246" i="5" s="1"/>
  <c r="BZ246" i="5"/>
  <c r="Q297" i="5"/>
  <c r="U297" i="5" s="1"/>
  <c r="BZ297" i="5"/>
  <c r="Q94" i="5"/>
  <c r="U94" i="5" s="1"/>
  <c r="BZ94" i="5"/>
  <c r="Q57" i="5"/>
  <c r="U57" i="5" s="1"/>
  <c r="BZ57" i="5"/>
  <c r="Q190" i="5"/>
  <c r="BZ190" i="5"/>
  <c r="Q83" i="5"/>
  <c r="U83" i="5" s="1"/>
  <c r="BZ83" i="5"/>
  <c r="Q232" i="5"/>
  <c r="U232" i="5" s="1"/>
  <c r="BZ232" i="5"/>
  <c r="Q73" i="5"/>
  <c r="BZ73" i="5"/>
  <c r="Q150" i="5"/>
  <c r="BZ150" i="5"/>
  <c r="Q85" i="5"/>
  <c r="BZ85" i="5"/>
  <c r="Q23" i="5"/>
  <c r="U23" i="5" s="1"/>
  <c r="BZ23" i="5"/>
  <c r="Q269" i="5"/>
  <c r="U269" i="5" s="1"/>
  <c r="BZ269" i="5"/>
  <c r="Q67" i="5"/>
  <c r="U67" i="5" s="1"/>
  <c r="BZ67" i="5"/>
  <c r="Q222" i="5"/>
  <c r="BZ222" i="5"/>
  <c r="Q55" i="5"/>
  <c r="U55" i="5" s="1"/>
  <c r="BZ55" i="5"/>
  <c r="Q285" i="5"/>
  <c r="U285" i="5" s="1"/>
  <c r="BZ285" i="5"/>
  <c r="Q33" i="5"/>
  <c r="U33" i="5" s="1"/>
  <c r="BZ33" i="5"/>
  <c r="Q93" i="5"/>
  <c r="U93" i="5" s="1"/>
  <c r="BZ93" i="5"/>
  <c r="Q81" i="5"/>
  <c r="BZ81" i="5"/>
  <c r="Q208" i="5"/>
  <c r="BZ208" i="5"/>
  <c r="Q182" i="5"/>
  <c r="BZ182" i="5"/>
  <c r="Q10" i="5"/>
  <c r="U10" i="5" s="1"/>
  <c r="BZ10" i="5"/>
  <c r="Q12" i="5"/>
  <c r="U12" i="5" s="1"/>
  <c r="BZ12" i="5"/>
  <c r="Q97" i="5"/>
  <c r="U97" i="5" s="1"/>
  <c r="BZ97" i="5"/>
  <c r="Q40" i="5"/>
  <c r="U40" i="5" s="1"/>
  <c r="BZ40" i="5"/>
  <c r="Q147" i="5"/>
  <c r="U147" i="5" s="1"/>
  <c r="BZ147" i="5"/>
  <c r="Q101" i="5"/>
  <c r="U101" i="5" s="1"/>
  <c r="BZ101" i="5"/>
  <c r="Q171" i="5"/>
  <c r="BZ171" i="5"/>
  <c r="Q80" i="5"/>
  <c r="U80" i="5" s="1"/>
  <c r="BZ80" i="5"/>
  <c r="Q49" i="5"/>
  <c r="U49" i="5" s="1"/>
  <c r="BZ49" i="5"/>
  <c r="Q286" i="5"/>
  <c r="BZ286" i="5"/>
  <c r="Q227" i="5"/>
  <c r="U227" i="5" s="1"/>
  <c r="BZ227" i="5"/>
  <c r="Q132" i="5"/>
  <c r="BZ132" i="5"/>
  <c r="Q253" i="5"/>
  <c r="U253" i="5" s="1"/>
  <c r="BZ253" i="5"/>
  <c r="Q9" i="5"/>
  <c r="BZ9" i="5"/>
  <c r="Q292" i="5"/>
  <c r="U292" i="5" s="1"/>
  <c r="BZ292" i="5"/>
  <c r="Q139" i="5"/>
  <c r="U139" i="5" s="1"/>
  <c r="BZ139" i="5"/>
  <c r="Q110" i="5"/>
  <c r="U110" i="5" s="1"/>
  <c r="BZ110" i="5"/>
  <c r="Q109" i="5"/>
  <c r="U109" i="5" s="1"/>
  <c r="BZ109" i="5"/>
  <c r="Q289" i="5"/>
  <c r="U289" i="5" s="1"/>
  <c r="BZ289" i="5"/>
  <c r="Q31" i="5"/>
  <c r="U31" i="5" s="1"/>
  <c r="BZ31" i="5"/>
  <c r="Q178" i="5"/>
  <c r="U178" i="5" s="1"/>
  <c r="BZ178" i="5"/>
  <c r="Q281" i="5"/>
  <c r="U281" i="5" s="1"/>
  <c r="BZ281" i="5"/>
  <c r="Q238" i="5"/>
  <c r="BZ238" i="5"/>
  <c r="Q53" i="5"/>
  <c r="U53" i="5" s="1"/>
  <c r="BZ53" i="5"/>
  <c r="Q112" i="5"/>
  <c r="U112" i="5" s="1"/>
  <c r="BZ112" i="5"/>
  <c r="Q239" i="5"/>
  <c r="U239" i="5" s="1"/>
  <c r="BZ239" i="5"/>
  <c r="Q282" i="5"/>
  <c r="BZ282" i="5"/>
  <c r="Q116" i="5"/>
  <c r="U116" i="5" s="1"/>
  <c r="BZ116" i="5"/>
  <c r="Q111" i="5"/>
  <c r="U111" i="5" s="1"/>
  <c r="BZ111" i="5"/>
  <c r="Q214" i="5"/>
  <c r="U214" i="5" s="1"/>
  <c r="BZ214" i="5"/>
  <c r="Q65" i="5"/>
  <c r="BZ65" i="5"/>
  <c r="Q148" i="5"/>
  <c r="U148" i="5" s="1"/>
  <c r="BZ148" i="5"/>
  <c r="Q36" i="5"/>
  <c r="U36" i="5" s="1"/>
  <c r="BZ36" i="5"/>
  <c r="Q226" i="5"/>
  <c r="U226" i="5" s="1"/>
  <c r="BZ226" i="5"/>
  <c r="Q280" i="5"/>
  <c r="U280" i="5" s="1"/>
  <c r="BZ280" i="5"/>
  <c r="Q146" i="5"/>
  <c r="BZ146" i="5"/>
  <c r="Q191" i="5"/>
  <c r="U191" i="5" s="1"/>
  <c r="BZ191" i="5"/>
  <c r="Q185" i="5"/>
  <c r="BZ185" i="5"/>
  <c r="Q262" i="5"/>
  <c r="U262" i="5" s="1"/>
  <c r="BZ262" i="5"/>
  <c r="Q207" i="5"/>
  <c r="BZ207" i="5"/>
  <c r="Q203" i="5"/>
  <c r="U203" i="5" s="1"/>
  <c r="BZ203" i="5"/>
  <c r="Q144" i="5"/>
  <c r="U144" i="5" s="1"/>
  <c r="BZ144" i="5"/>
  <c r="Q135" i="5"/>
  <c r="U135" i="5" s="1"/>
  <c r="BZ135" i="5"/>
  <c r="Q248" i="5"/>
  <c r="U248" i="5" s="1"/>
  <c r="BZ248" i="5"/>
  <c r="Q221" i="5"/>
  <c r="U221" i="5" s="1"/>
  <c r="BZ221" i="5"/>
  <c r="Q45" i="5"/>
  <c r="U45" i="5" s="1"/>
  <c r="BZ45" i="5"/>
  <c r="Q200" i="5"/>
  <c r="U200" i="5" s="1"/>
  <c r="BZ200" i="5"/>
  <c r="Q168" i="5"/>
  <c r="U168" i="5" s="1"/>
  <c r="BZ168" i="5"/>
  <c r="Q102" i="5"/>
  <c r="U102" i="5" s="1"/>
  <c r="BZ102" i="5"/>
  <c r="Q225" i="5"/>
  <c r="U225" i="5" s="1"/>
  <c r="BZ225" i="5"/>
  <c r="Q271" i="5"/>
  <c r="U271" i="5" s="1"/>
  <c r="BZ271" i="5"/>
  <c r="Q28" i="5"/>
  <c r="U28" i="5" s="1"/>
  <c r="BZ28" i="5"/>
  <c r="Q176" i="5"/>
  <c r="U176" i="5" s="1"/>
  <c r="BZ176" i="5"/>
  <c r="Q103" i="5"/>
  <c r="U103" i="5" s="1"/>
  <c r="BZ103" i="5"/>
  <c r="Q126" i="5"/>
  <c r="BZ126" i="5"/>
  <c r="Q164" i="5"/>
  <c r="BZ164" i="5"/>
  <c r="Q212" i="5"/>
  <c r="BZ212" i="5"/>
  <c r="Q152" i="5"/>
  <c r="U152" i="5" s="1"/>
  <c r="BZ152" i="5"/>
  <c r="Q61" i="5"/>
  <c r="U61" i="5" s="1"/>
  <c r="BZ61" i="5"/>
  <c r="Q251" i="5"/>
  <c r="U251" i="5" s="1"/>
  <c r="BZ251" i="5"/>
  <c r="Q242" i="5"/>
  <c r="BZ242" i="5"/>
  <c r="Q257" i="5"/>
  <c r="U257" i="5" s="1"/>
  <c r="BZ257" i="5"/>
  <c r="Q243" i="5"/>
  <c r="U243" i="5" s="1"/>
  <c r="BZ243" i="5"/>
  <c r="Q233" i="5"/>
  <c r="U233" i="5" s="1"/>
  <c r="BZ233" i="5"/>
  <c r="Q163" i="5"/>
  <c r="U163" i="5" s="1"/>
  <c r="BZ163" i="5"/>
  <c r="Q201" i="5"/>
  <c r="U201" i="5" s="1"/>
  <c r="BZ201" i="5"/>
  <c r="Q140" i="5"/>
  <c r="U140" i="5" s="1"/>
  <c r="BZ140" i="5"/>
  <c r="Q180" i="5"/>
  <c r="U180" i="5" s="1"/>
  <c r="BZ180" i="5"/>
  <c r="Q287" i="5"/>
  <c r="U287" i="5" s="1"/>
  <c r="BZ287" i="5"/>
  <c r="Q98" i="5"/>
  <c r="U98" i="5" s="1"/>
  <c r="BZ98" i="5"/>
  <c r="Q288" i="5"/>
  <c r="U288" i="5" s="1"/>
  <c r="BZ288" i="5"/>
  <c r="Q192" i="5"/>
  <c r="U192" i="5" s="1"/>
  <c r="BZ192" i="5"/>
  <c r="Q258" i="5"/>
  <c r="U258" i="5" s="1"/>
  <c r="BZ258" i="5"/>
  <c r="Q235" i="5"/>
  <c r="U235" i="5" s="1"/>
  <c r="BZ235" i="5"/>
  <c r="Q266" i="5"/>
  <c r="U266" i="5" s="1"/>
  <c r="BZ266" i="5"/>
  <c r="Q188" i="5"/>
  <c r="U188" i="5" s="1"/>
  <c r="BZ188" i="5"/>
  <c r="Q74" i="5"/>
  <c r="U74" i="5" s="1"/>
  <c r="BZ74" i="5"/>
  <c r="Q196" i="5"/>
  <c r="BZ196" i="5"/>
  <c r="Q296" i="5"/>
  <c r="U296" i="5" s="1"/>
  <c r="BZ296" i="5"/>
  <c r="Q51" i="5"/>
  <c r="U51" i="5" s="1"/>
  <c r="BZ51" i="5"/>
  <c r="Q189" i="5"/>
  <c r="U189" i="5" s="1"/>
  <c r="BZ189" i="5"/>
  <c r="Q205" i="5"/>
  <c r="U205" i="5" s="1"/>
  <c r="BZ205" i="5"/>
  <c r="Q237" i="5"/>
  <c r="U237" i="5" s="1"/>
  <c r="BZ237" i="5"/>
  <c r="Q143" i="5"/>
  <c r="U143" i="5" s="1"/>
  <c r="BZ143" i="5"/>
  <c r="Q218" i="5"/>
  <c r="U218" i="5" s="1"/>
  <c r="BZ218" i="5"/>
  <c r="Q37" i="5"/>
  <c r="U37" i="5" s="1"/>
  <c r="BZ37" i="5"/>
  <c r="Q231" i="5"/>
  <c r="U231" i="5" s="1"/>
  <c r="BZ231" i="5"/>
  <c r="Q245" i="5"/>
  <c r="BZ245" i="5"/>
  <c r="Q14" i="5"/>
  <c r="U14" i="5" s="1"/>
  <c r="BZ14" i="5"/>
  <c r="Q16" i="5"/>
  <c r="U16" i="5" s="1"/>
  <c r="BZ16" i="5"/>
  <c r="Q106" i="5"/>
  <c r="U106" i="5" s="1"/>
  <c r="BZ106" i="5"/>
  <c r="Q151" i="5"/>
  <c r="U151" i="5" s="1"/>
  <c r="BZ151" i="5"/>
  <c r="Q175" i="5"/>
  <c r="BZ175" i="5"/>
  <c r="Q92" i="5"/>
  <c r="U92" i="5" s="1"/>
  <c r="BZ92" i="5"/>
  <c r="Q59" i="5"/>
  <c r="U59" i="5" s="1"/>
  <c r="BZ59" i="5"/>
  <c r="Q291" i="5"/>
  <c r="U291" i="5" s="1"/>
  <c r="BZ291" i="5"/>
  <c r="Q228" i="5"/>
  <c r="U228" i="5" s="1"/>
  <c r="BZ228" i="5"/>
  <c r="Q181" i="5"/>
  <c r="BZ181" i="5"/>
  <c r="Q254" i="5"/>
  <c r="U254" i="5" s="1"/>
  <c r="BZ254" i="5"/>
  <c r="Q295" i="5"/>
  <c r="U295" i="5" s="1"/>
  <c r="BZ295" i="5"/>
  <c r="Q240" i="5"/>
  <c r="U240" i="5" s="1"/>
  <c r="BZ240" i="5"/>
  <c r="Q197" i="5"/>
  <c r="U197" i="5" s="1"/>
  <c r="BZ197" i="5"/>
  <c r="Q125" i="5"/>
  <c r="U125" i="5" s="1"/>
  <c r="BZ125" i="5"/>
  <c r="Q113" i="5"/>
  <c r="U113" i="5" s="1"/>
  <c r="BZ113" i="5"/>
  <c r="Q275" i="5"/>
  <c r="U275" i="5" s="1"/>
  <c r="BZ275" i="5"/>
  <c r="Q119" i="5"/>
  <c r="U119" i="5" s="1"/>
  <c r="BZ119" i="5"/>
  <c r="Q293" i="5"/>
  <c r="U293" i="5" s="1"/>
  <c r="BZ293" i="5"/>
  <c r="Q46" i="5"/>
  <c r="U46" i="5" s="1"/>
  <c r="BZ46" i="5"/>
  <c r="Q195" i="5"/>
  <c r="U195" i="5" s="1"/>
  <c r="BZ195" i="5"/>
  <c r="Q294" i="5"/>
  <c r="U294" i="5" s="1"/>
  <c r="BZ294" i="5"/>
  <c r="Q206" i="5"/>
  <c r="U206" i="5" s="1"/>
  <c r="BZ206" i="5"/>
  <c r="Q252" i="5"/>
  <c r="U252" i="5" s="1"/>
  <c r="BZ252" i="5"/>
  <c r="Q56" i="5"/>
  <c r="U56" i="5" s="1"/>
  <c r="BZ56" i="5"/>
  <c r="Q115" i="5"/>
  <c r="U115" i="5" s="1"/>
  <c r="BZ115" i="5"/>
  <c r="Q64" i="5"/>
  <c r="U64" i="5" s="1"/>
  <c r="BZ64" i="5"/>
  <c r="Q250" i="5"/>
  <c r="U250" i="5" s="1"/>
  <c r="BZ250" i="5"/>
  <c r="Q91" i="5"/>
  <c r="U91" i="5" s="1"/>
  <c r="BZ91" i="5"/>
  <c r="Q86" i="5"/>
  <c r="U86" i="5" s="1"/>
  <c r="BZ86" i="5"/>
  <c r="Q160" i="5"/>
  <c r="BZ160" i="5"/>
  <c r="Q299" i="5"/>
  <c r="U299" i="5" s="1"/>
  <c r="BZ299" i="5"/>
  <c r="Q19" i="5"/>
  <c r="U19" i="5" s="1"/>
  <c r="BZ19" i="5"/>
  <c r="Q236" i="5"/>
  <c r="U236" i="5" s="1"/>
  <c r="BZ236" i="5"/>
  <c r="Q283" i="5"/>
  <c r="U283" i="5" s="1"/>
  <c r="BZ283" i="5"/>
  <c r="Q155" i="5"/>
  <c r="U155" i="5" s="1"/>
  <c r="BZ155" i="5"/>
  <c r="Q89" i="5"/>
  <c r="BZ89" i="5"/>
  <c r="Q202" i="5"/>
  <c r="U202" i="5" s="1"/>
  <c r="BZ202" i="5"/>
  <c r="Q186" i="5"/>
  <c r="U186" i="5" s="1"/>
  <c r="BZ186" i="5"/>
  <c r="Q166" i="5"/>
  <c r="U166" i="5" s="1"/>
  <c r="BZ166" i="5"/>
  <c r="Q145" i="5"/>
  <c r="U145" i="5" s="1"/>
  <c r="BZ145" i="5"/>
  <c r="Q26" i="5"/>
  <c r="U26" i="5" s="1"/>
  <c r="BZ26" i="5"/>
  <c r="Q223" i="5"/>
  <c r="U223" i="5" s="1"/>
  <c r="BZ223" i="5"/>
  <c r="Q107" i="5"/>
  <c r="U107" i="5" s="1"/>
  <c r="BZ107" i="5"/>
  <c r="Q134" i="5"/>
  <c r="BZ134" i="5"/>
  <c r="Q159" i="5"/>
  <c r="U159" i="5" s="1"/>
  <c r="BZ159" i="5"/>
  <c r="Q41" i="5"/>
  <c r="U41" i="5" s="1"/>
  <c r="BZ41" i="5"/>
  <c r="Q199" i="5"/>
  <c r="BZ199" i="5"/>
  <c r="Q213" i="5"/>
  <c r="BZ213" i="5"/>
  <c r="Q18" i="5"/>
  <c r="U18" i="5" s="1"/>
  <c r="BZ18" i="5"/>
  <c r="Q20" i="5"/>
  <c r="U20" i="5" s="1"/>
  <c r="BZ20" i="5"/>
  <c r="Q156" i="5"/>
  <c r="U156" i="5" s="1"/>
  <c r="BZ156" i="5"/>
  <c r="Q118" i="5"/>
  <c r="U118" i="5" s="1"/>
  <c r="BZ118" i="5"/>
  <c r="Q194" i="5"/>
  <c r="BZ194" i="5"/>
  <c r="Q60" i="5"/>
  <c r="U60" i="5" s="1"/>
  <c r="BZ60" i="5"/>
  <c r="Q183" i="5"/>
  <c r="U183" i="5" s="1"/>
  <c r="BZ183" i="5"/>
  <c r="Q247" i="5"/>
  <c r="BZ247" i="5"/>
  <c r="Q142" i="5"/>
  <c r="BZ142" i="5"/>
  <c r="Q249" i="5"/>
  <c r="U249" i="5" s="1"/>
  <c r="BZ249" i="5"/>
  <c r="Q137" i="5"/>
  <c r="U137" i="5" s="1"/>
  <c r="BZ137" i="5"/>
  <c r="Q123" i="5"/>
  <c r="U123" i="5" s="1"/>
  <c r="BZ123" i="5"/>
  <c r="Q279" i="5"/>
  <c r="U279" i="5" s="1"/>
  <c r="BZ279" i="5"/>
  <c r="Q62" i="5"/>
  <c r="BZ62" i="5"/>
  <c r="Q50" i="5"/>
  <c r="U50" i="5" s="1"/>
  <c r="BZ50" i="5"/>
  <c r="Q229" i="5"/>
  <c r="U229" i="5" s="1"/>
  <c r="BZ229" i="5"/>
  <c r="Q63" i="5"/>
  <c r="U63" i="5" s="1"/>
  <c r="BZ63" i="5"/>
  <c r="Q127" i="5"/>
  <c r="U127" i="5" s="1"/>
  <c r="BZ127" i="5"/>
  <c r="Q172" i="5"/>
  <c r="U172" i="5" s="1"/>
  <c r="BZ172" i="5"/>
  <c r="Q7" i="5"/>
  <c r="U7" i="5" s="1"/>
  <c r="DK7" i="5" s="1"/>
  <c r="BZ7" i="5"/>
  <c r="BT7" i="5"/>
  <c r="BW7" i="5"/>
  <c r="W29" i="6" s="1"/>
  <c r="BV7" i="5"/>
  <c r="V29" i="6" s="1"/>
  <c r="BU7" i="5"/>
  <c r="U29" i="6" s="1"/>
  <c r="BS7" i="5"/>
  <c r="R29" i="6" s="1"/>
  <c r="BR7" i="5"/>
  <c r="BQ7" i="5"/>
  <c r="Q29" i="6" s="1"/>
  <c r="BP7" i="5"/>
  <c r="P29" i="6" s="1"/>
  <c r="BO7" i="5"/>
  <c r="O29" i="6" s="1"/>
  <c r="BN7" i="5"/>
  <c r="N29" i="6" s="1"/>
  <c r="BM7" i="5"/>
  <c r="M29" i="6" s="1"/>
  <c r="BL7" i="5"/>
  <c r="L29" i="6" s="1"/>
  <c r="AW7" i="5"/>
  <c r="V11" i="6" s="1"/>
  <c r="AV7" i="5"/>
  <c r="T11" i="6" s="1"/>
  <c r="AU7" i="5"/>
  <c r="R11" i="6" s="1"/>
  <c r="AT7" i="5"/>
  <c r="P11" i="6" s="1"/>
  <c r="AS7" i="5"/>
  <c r="N11" i="6" s="1"/>
  <c r="AR7" i="5"/>
  <c r="L11" i="6" s="1"/>
  <c r="AJ7" i="5"/>
  <c r="F11" i="6" s="1"/>
  <c r="AI7" i="5"/>
  <c r="D11" i="6" s="1"/>
  <c r="T83" i="5"/>
  <c r="T45" i="5"/>
  <c r="T401" i="5"/>
  <c r="T119" i="5"/>
  <c r="T447" i="5"/>
  <c r="T235" i="5"/>
  <c r="T429" i="5"/>
  <c r="T383" i="5"/>
  <c r="T409" i="5"/>
  <c r="T255" i="5"/>
  <c r="T424" i="5"/>
  <c r="T407" i="5"/>
  <c r="T62" i="5"/>
  <c r="T260" i="5"/>
  <c r="T405" i="5"/>
  <c r="T265" i="5"/>
  <c r="T152" i="5"/>
  <c r="T385" i="5"/>
  <c r="T32" i="5"/>
  <c r="T127" i="5"/>
  <c r="T19" i="5"/>
  <c r="T487" i="5"/>
  <c r="T31" i="5"/>
  <c r="T63" i="5"/>
  <c r="T148" i="5"/>
  <c r="T244" i="5"/>
  <c r="T91" i="5"/>
  <c r="T191" i="5"/>
  <c r="T476" i="5"/>
  <c r="T280" i="5"/>
  <c r="T353" i="5"/>
  <c r="T131" i="5"/>
  <c r="T172" i="5"/>
  <c r="T53" i="5"/>
  <c r="T46" i="5"/>
  <c r="T292" i="5"/>
  <c r="T276" i="5"/>
  <c r="T76" i="5"/>
  <c r="T149" i="5"/>
  <c r="T112" i="5"/>
  <c r="Q32" i="5"/>
  <c r="U32" i="5" s="1"/>
  <c r="T366" i="5"/>
  <c r="T358" i="5"/>
  <c r="T289" i="5"/>
  <c r="T239" i="5"/>
  <c r="T277" i="5"/>
  <c r="T281" i="5"/>
  <c r="T272" i="5"/>
  <c r="T104" i="5"/>
  <c r="T294" i="5"/>
  <c r="T203" i="5"/>
  <c r="T192" i="5"/>
  <c r="T44" i="5"/>
  <c r="T9" i="5"/>
  <c r="T250" i="5"/>
  <c r="T36" i="5"/>
  <c r="T301" i="5"/>
  <c r="T211" i="5"/>
  <c r="T218" i="5"/>
  <c r="T143" i="5"/>
  <c r="T493" i="5"/>
  <c r="T237" i="5"/>
  <c r="T28" i="5"/>
  <c r="T210" i="5"/>
  <c r="T477" i="5"/>
  <c r="T439" i="5"/>
  <c r="T98" i="5"/>
  <c r="T97" i="5"/>
  <c r="T139" i="5"/>
  <c r="T268" i="5"/>
  <c r="T224" i="5"/>
  <c r="T140" i="5"/>
  <c r="T287" i="5"/>
  <c r="T293" i="5"/>
  <c r="T151" i="5"/>
  <c r="T157" i="5"/>
  <c r="T463" i="5"/>
  <c r="T18" i="5"/>
  <c r="T189" i="5"/>
  <c r="T254" i="5"/>
  <c r="T102" i="5"/>
  <c r="T341" i="5"/>
  <c r="T367" i="5"/>
  <c r="T246" i="5"/>
  <c r="T263" i="5"/>
  <c r="T432" i="5"/>
  <c r="T455" i="5"/>
  <c r="T495" i="5"/>
  <c r="T314" i="5"/>
  <c r="T16" i="5"/>
  <c r="T386" i="5"/>
  <c r="T57" i="5"/>
  <c r="T361" i="5"/>
  <c r="T379" i="5"/>
  <c r="T195" i="5"/>
  <c r="T258" i="5"/>
  <c r="T48" i="5"/>
  <c r="T443" i="5"/>
  <c r="T51" i="5"/>
  <c r="T27" i="5"/>
  <c r="T61" i="5"/>
  <c r="T198" i="5"/>
  <c r="T103" i="5"/>
  <c r="T309" i="5"/>
  <c r="T326" i="5"/>
  <c r="T141" i="5"/>
  <c r="T227" i="5"/>
  <c r="T440" i="5"/>
  <c r="T50" i="5"/>
  <c r="T441" i="5"/>
  <c r="Q48" i="5"/>
  <c r="U48" i="5" s="1"/>
  <c r="T96" i="5"/>
  <c r="T444" i="5"/>
  <c r="T84" i="5"/>
  <c r="T94" i="5"/>
  <c r="T136" i="5"/>
  <c r="T24" i="5"/>
  <c r="T42" i="5"/>
  <c r="T373" i="5"/>
  <c r="T78" i="5"/>
  <c r="T329" i="5"/>
  <c r="T279" i="5"/>
  <c r="T425" i="5"/>
  <c r="T427" i="5"/>
  <c r="T105" i="5"/>
  <c r="T117" i="5"/>
  <c r="T480" i="5"/>
  <c r="T310" i="5"/>
  <c r="T205" i="5"/>
  <c r="T371" i="5"/>
  <c r="T67" i="5"/>
  <c r="T291" i="5"/>
  <c r="T428" i="5"/>
  <c r="T229" i="5"/>
  <c r="T433" i="5"/>
  <c r="T451" i="5"/>
  <c r="T159" i="5"/>
  <c r="T347" i="5"/>
  <c r="T445" i="5"/>
  <c r="T100" i="5"/>
  <c r="T485" i="5"/>
  <c r="T15" i="5"/>
  <c r="T313" i="5"/>
  <c r="T174" i="5"/>
  <c r="T34" i="5"/>
  <c r="T168" i="5"/>
  <c r="T223" i="5"/>
  <c r="T123" i="5"/>
  <c r="T299" i="5"/>
  <c r="T264" i="5"/>
  <c r="T349" i="5"/>
  <c r="T262" i="5"/>
  <c r="T256" i="5"/>
  <c r="T82" i="5"/>
  <c r="T22" i="5"/>
  <c r="T395" i="5"/>
  <c r="T431" i="5"/>
  <c r="T225" i="5"/>
  <c r="T387" i="5"/>
  <c r="T66" i="5"/>
  <c r="T12" i="5"/>
  <c r="T68" i="5"/>
  <c r="T330" i="5"/>
  <c r="T359" i="5"/>
  <c r="T248" i="5"/>
  <c r="T155" i="5"/>
  <c r="Q263" i="5"/>
  <c r="U263" i="5" s="1"/>
  <c r="T267" i="5"/>
  <c r="T90" i="5"/>
  <c r="T116" i="5"/>
  <c r="T184" i="5"/>
  <c r="T378" i="5"/>
  <c r="T20" i="5"/>
  <c r="T74" i="5"/>
  <c r="T47" i="5"/>
  <c r="T137" i="5"/>
  <c r="T420" i="5"/>
  <c r="T285" i="5"/>
  <c r="T471" i="5"/>
  <c r="T491" i="5"/>
  <c r="T435" i="5"/>
  <c r="T393" i="5"/>
  <c r="T363" i="5"/>
  <c r="T145" i="5"/>
  <c r="O62" i="5"/>
  <c r="CG62" i="5" s="1"/>
  <c r="CH62" i="5" s="1"/>
  <c r="T59" i="5"/>
  <c r="T370" i="5"/>
  <c r="T436" i="5"/>
  <c r="T161" i="5"/>
  <c r="T234" i="5"/>
  <c r="T298" i="5"/>
  <c r="T11" i="5"/>
  <c r="T95" i="5"/>
  <c r="T273" i="5"/>
  <c r="T243" i="5"/>
  <c r="T236" i="5"/>
  <c r="T334" i="5"/>
  <c r="T200" i="5"/>
  <c r="T360" i="5"/>
  <c r="T437" i="5"/>
  <c r="T283" i="5"/>
  <c r="T345" i="5"/>
  <c r="T423" i="5"/>
  <c r="T350" i="5"/>
  <c r="T30" i="5"/>
  <c r="T206" i="5"/>
  <c r="T226" i="5"/>
  <c r="T38" i="5"/>
  <c r="T14" i="5"/>
  <c r="T39" i="5"/>
  <c r="T274" i="5"/>
  <c r="T56" i="5"/>
  <c r="T106" i="5"/>
  <c r="T305" i="5"/>
  <c r="T252" i="5"/>
  <c r="T147" i="5"/>
  <c r="T271" i="5"/>
  <c r="T402" i="5"/>
  <c r="T135" i="5"/>
  <c r="T101" i="5"/>
  <c r="T391" i="5"/>
  <c r="T369" i="5"/>
  <c r="T107" i="5"/>
  <c r="T499" i="5"/>
  <c r="T333" i="5"/>
  <c r="T23" i="5"/>
  <c r="T115" i="5"/>
  <c r="T40" i="5"/>
  <c r="T88" i="5"/>
  <c r="T461" i="5"/>
  <c r="T110" i="5"/>
  <c r="T166" i="5"/>
  <c r="T54" i="5"/>
  <c r="T35" i="5"/>
  <c r="T304" i="5"/>
  <c r="T479" i="5"/>
  <c r="T398" i="5"/>
  <c r="T449" i="5"/>
  <c r="T251" i="5"/>
  <c r="T492" i="5"/>
  <c r="T72" i="5"/>
  <c r="T214" i="5"/>
  <c r="T219" i="5"/>
  <c r="T475" i="5"/>
  <c r="T368" i="5"/>
  <c r="T179" i="5"/>
  <c r="T186" i="5"/>
  <c r="T284" i="5"/>
  <c r="T49" i="5"/>
  <c r="T52" i="5"/>
  <c r="T201" i="5"/>
  <c r="T465" i="5"/>
  <c r="T403" i="5"/>
  <c r="T257" i="5"/>
  <c r="T86" i="5"/>
  <c r="T80" i="5"/>
  <c r="T344" i="5"/>
  <c r="T357" i="5"/>
  <c r="T421" i="5"/>
  <c r="T144" i="5"/>
  <c r="T197" i="5"/>
  <c r="T26" i="5"/>
  <c r="O35" i="5"/>
  <c r="CG35" i="5" s="1"/>
  <c r="CH35" i="5" s="1"/>
  <c r="T364" i="5"/>
  <c r="T459" i="5"/>
  <c r="T109" i="5"/>
  <c r="T230" i="5"/>
  <c r="T300" i="5"/>
  <c r="T467" i="5"/>
  <c r="T249" i="5"/>
  <c r="T338" i="5"/>
  <c r="T470" i="5"/>
  <c r="T21" i="5"/>
  <c r="T55" i="5"/>
  <c r="T269" i="5"/>
  <c r="T306" i="5"/>
  <c r="T113" i="5"/>
  <c r="T490" i="5"/>
  <c r="T318" i="5"/>
  <c r="O54" i="5"/>
  <c r="CG54" i="5" s="1"/>
  <c r="CH54" i="5" s="1"/>
  <c r="T221" i="5"/>
  <c r="T99" i="5"/>
  <c r="T399" i="5"/>
  <c r="T500" i="5"/>
  <c r="T60" i="5"/>
  <c r="T121" i="5"/>
  <c r="T352" i="5"/>
  <c r="T482" i="5"/>
  <c r="T125" i="5"/>
  <c r="T165" i="5"/>
  <c r="T122" i="5"/>
  <c r="T233" i="5"/>
  <c r="T188" i="5"/>
  <c r="T483" i="5"/>
  <c r="T343" i="5"/>
  <c r="T355" i="5"/>
  <c r="T414" i="5"/>
  <c r="T163" i="5"/>
  <c r="T337" i="5"/>
  <c r="T8" i="5"/>
  <c r="T58" i="5"/>
  <c r="T114" i="5"/>
  <c r="T296" i="5"/>
  <c r="T484" i="5"/>
  <c r="T176" i="5"/>
  <c r="T232" i="5"/>
  <c r="T259" i="5"/>
  <c r="T156" i="5"/>
  <c r="T241" i="5"/>
  <c r="T342" i="5"/>
  <c r="T275" i="5"/>
  <c r="T180" i="5"/>
  <c r="T70" i="5"/>
  <c r="T153" i="5"/>
  <c r="T215" i="5"/>
  <c r="T181" i="5"/>
  <c r="T270" i="5"/>
  <c r="T240" i="5"/>
  <c r="T118" i="5"/>
  <c r="T453" i="5"/>
  <c r="T10" i="5"/>
  <c r="T202" i="5"/>
  <c r="T228" i="5"/>
  <c r="T322" i="5"/>
  <c r="T238" i="5"/>
  <c r="O238" i="5"/>
  <c r="CG238" i="5" s="1"/>
  <c r="CH238" i="5" s="1"/>
  <c r="T321" i="5"/>
  <c r="T316" i="5"/>
  <c r="T162" i="5"/>
  <c r="Q162" i="5"/>
  <c r="U162" i="5" s="1"/>
  <c r="T41" i="5"/>
  <c r="T288" i="5"/>
  <c r="T183" i="5"/>
  <c r="T261" i="5"/>
  <c r="T317" i="5"/>
  <c r="O317" i="5"/>
  <c r="CG317" i="5" s="1"/>
  <c r="CH317" i="5" s="1"/>
  <c r="T325" i="5"/>
  <c r="T297" i="5"/>
  <c r="T64" i="5"/>
  <c r="T302" i="5"/>
  <c r="T185" i="5"/>
  <c r="O185" i="5"/>
  <c r="CG185" i="5" s="1"/>
  <c r="CH185" i="5" s="1"/>
  <c r="T253" i="5"/>
  <c r="T92" i="5"/>
  <c r="T390" i="5"/>
  <c r="T170" i="5"/>
  <c r="T295" i="5"/>
  <c r="T320" i="5"/>
  <c r="T457" i="5"/>
  <c r="T129" i="5"/>
  <c r="O129" i="5"/>
  <c r="CG129" i="5" s="1"/>
  <c r="CH129" i="5" s="1"/>
  <c r="O181" i="5"/>
  <c r="CG181" i="5" s="1"/>
  <c r="CH181" i="5" s="1"/>
  <c r="T247" i="5"/>
  <c r="O247" i="5"/>
  <c r="CG247" i="5" s="1"/>
  <c r="CH247" i="5" s="1"/>
  <c r="T43" i="5"/>
  <c r="T266" i="5"/>
  <c r="T382" i="5"/>
  <c r="T417" i="5"/>
  <c r="T111" i="5"/>
  <c r="Q220" i="5"/>
  <c r="U220" i="5" s="1"/>
  <c r="T220" i="5"/>
  <c r="O207" i="5"/>
  <c r="CG207" i="5" s="1"/>
  <c r="CH207" i="5" s="1"/>
  <c r="T207" i="5"/>
  <c r="O377" i="5"/>
  <c r="CG377" i="5" s="1"/>
  <c r="CH377" i="5" s="1"/>
  <c r="T377" i="5"/>
  <c r="T178" i="5"/>
  <c r="T498" i="5"/>
  <c r="O133" i="5"/>
  <c r="CG133" i="5" s="1"/>
  <c r="CH133" i="5" s="1"/>
  <c r="T133" i="5"/>
  <c r="O222" i="5"/>
  <c r="CG222" i="5" s="1"/>
  <c r="CH222" i="5" s="1"/>
  <c r="T222" i="5"/>
  <c r="O73" i="5"/>
  <c r="CG73" i="5" s="1"/>
  <c r="CH73" i="5" s="1"/>
  <c r="T73" i="5"/>
  <c r="T37" i="5"/>
  <c r="T138" i="5"/>
  <c r="O138" i="5"/>
  <c r="CG138" i="5" s="1"/>
  <c r="CH138" i="5" s="1"/>
  <c r="T154" i="5"/>
  <c r="O154" i="5"/>
  <c r="CG154" i="5" s="1"/>
  <c r="CH154" i="5" s="1"/>
  <c r="T332" i="5"/>
  <c r="T351" i="5"/>
  <c r="T394" i="5"/>
  <c r="O394" i="5"/>
  <c r="CG394" i="5" s="1"/>
  <c r="CH394" i="5" s="1"/>
  <c r="T438" i="5"/>
  <c r="T450" i="5"/>
  <c r="O450" i="5"/>
  <c r="CG450" i="5" s="1"/>
  <c r="CH450" i="5" s="1"/>
  <c r="T169" i="5"/>
  <c r="O169" i="5"/>
  <c r="CG169" i="5" s="1"/>
  <c r="CH169" i="5" s="1"/>
  <c r="T79" i="5"/>
  <c r="O79" i="5"/>
  <c r="CG79" i="5" s="1"/>
  <c r="CH79" i="5" s="1"/>
  <c r="T194" i="5"/>
  <c r="O194" i="5"/>
  <c r="CG194" i="5" s="1"/>
  <c r="CH194" i="5" s="1"/>
  <c r="T164" i="5"/>
  <c r="O164" i="5"/>
  <c r="CG164" i="5" s="1"/>
  <c r="CH164" i="5" s="1"/>
  <c r="T290" i="5"/>
  <c r="O290" i="5"/>
  <c r="CG290" i="5" s="1"/>
  <c r="CH290" i="5" s="1"/>
  <c r="T303" i="5"/>
  <c r="O303" i="5"/>
  <c r="CG303" i="5" s="1"/>
  <c r="CH303" i="5" s="1"/>
  <c r="O388" i="5"/>
  <c r="CG388" i="5" s="1"/>
  <c r="CH388" i="5" s="1"/>
  <c r="T388" i="5"/>
  <c r="T372" i="5"/>
  <c r="O372" i="5"/>
  <c r="CG372" i="5" s="1"/>
  <c r="CH372" i="5" s="1"/>
  <c r="T430" i="5"/>
  <c r="T474" i="5"/>
  <c r="O474" i="5"/>
  <c r="CG474" i="5" s="1"/>
  <c r="CH474" i="5" s="1"/>
  <c r="T93" i="5"/>
  <c r="T167" i="5"/>
  <c r="O167" i="5"/>
  <c r="CG167" i="5" s="1"/>
  <c r="CH167" i="5" s="1"/>
  <c r="T307" i="5"/>
  <c r="O307" i="5"/>
  <c r="CG307" i="5" s="1"/>
  <c r="CH307" i="5" s="1"/>
  <c r="T362" i="5"/>
  <c r="O362" i="5"/>
  <c r="CG362" i="5" s="1"/>
  <c r="CH362" i="5" s="1"/>
  <c r="T328" i="5"/>
  <c r="T356" i="5"/>
  <c r="O356" i="5"/>
  <c r="CG356" i="5" s="1"/>
  <c r="CH356" i="5" s="1"/>
  <c r="O354" i="5"/>
  <c r="CG354" i="5" s="1"/>
  <c r="CH354" i="5" s="1"/>
  <c r="T354" i="5"/>
  <c r="O375" i="5"/>
  <c r="CG375" i="5" s="1"/>
  <c r="CH375" i="5" s="1"/>
  <c r="T375" i="5"/>
  <c r="T413" i="5"/>
  <c r="O413" i="5"/>
  <c r="CG413" i="5" s="1"/>
  <c r="CH413" i="5" s="1"/>
  <c r="T426" i="5"/>
  <c r="T460" i="5"/>
  <c r="O460" i="5"/>
  <c r="CG460" i="5" s="1"/>
  <c r="CH460" i="5" s="1"/>
  <c r="T454" i="5"/>
  <c r="O454" i="5"/>
  <c r="CG454" i="5" s="1"/>
  <c r="CH454" i="5" s="1"/>
  <c r="T496" i="5"/>
  <c r="O496" i="5"/>
  <c r="CG496" i="5" s="1"/>
  <c r="CH496" i="5" s="1"/>
  <c r="T71" i="5"/>
  <c r="O71" i="5"/>
  <c r="CG71" i="5" s="1"/>
  <c r="CH71" i="5" s="1"/>
  <c r="O85" i="5"/>
  <c r="CG85" i="5" s="1"/>
  <c r="CH85" i="5" s="1"/>
  <c r="T85" i="5"/>
  <c r="T142" i="5"/>
  <c r="O142" i="5"/>
  <c r="CG142" i="5" s="1"/>
  <c r="CH142" i="5" s="1"/>
  <c r="T158" i="5"/>
  <c r="O158" i="5"/>
  <c r="T311" i="5"/>
  <c r="O311" i="5"/>
  <c r="CG311" i="5" s="1"/>
  <c r="CH311" i="5" s="1"/>
  <c r="T348" i="5"/>
  <c r="O348" i="5"/>
  <c r="CG348" i="5" s="1"/>
  <c r="CH348" i="5" s="1"/>
  <c r="T340" i="5"/>
  <c r="O340" i="5"/>
  <c r="CG340" i="5" s="1"/>
  <c r="CH340" i="5" s="1"/>
  <c r="T488" i="5"/>
  <c r="O488" i="5"/>
  <c r="CG488" i="5" s="1"/>
  <c r="CH488" i="5" s="1"/>
  <c r="O217" i="5"/>
  <c r="CG217" i="5" s="1"/>
  <c r="CH217" i="5" s="1"/>
  <c r="T217" i="5"/>
  <c r="O69" i="5"/>
  <c r="CG69" i="5" s="1"/>
  <c r="CH69" i="5" s="1"/>
  <c r="T69" i="5"/>
  <c r="T75" i="5"/>
  <c r="O75" i="5"/>
  <c r="CG75" i="5" s="1"/>
  <c r="CH75" i="5" s="1"/>
  <c r="O193" i="5"/>
  <c r="CG193" i="5" s="1"/>
  <c r="CH193" i="5" s="1"/>
  <c r="T193" i="5"/>
  <c r="O190" i="5"/>
  <c r="CG190" i="5" s="1"/>
  <c r="CH190" i="5" s="1"/>
  <c r="T190" i="5"/>
  <c r="T286" i="5"/>
  <c r="O286" i="5"/>
  <c r="CG286" i="5" s="1"/>
  <c r="CH286" i="5" s="1"/>
  <c r="T315" i="5"/>
  <c r="O315" i="5"/>
  <c r="CG315" i="5" s="1"/>
  <c r="CH315" i="5" s="1"/>
  <c r="O396" i="5"/>
  <c r="CG396" i="5" s="1"/>
  <c r="CH396" i="5" s="1"/>
  <c r="T396" i="5"/>
  <c r="T346" i="5"/>
  <c r="T408" i="5"/>
  <c r="O408" i="5"/>
  <c r="CG408" i="5" s="1"/>
  <c r="CH408" i="5" s="1"/>
  <c r="T374" i="5"/>
  <c r="O374" i="5"/>
  <c r="CG374" i="5" s="1"/>
  <c r="CH374" i="5" s="1"/>
  <c r="T416" i="5"/>
  <c r="O416" i="5"/>
  <c r="CG416" i="5" s="1"/>
  <c r="CH416" i="5" s="1"/>
  <c r="T466" i="5"/>
  <c r="O466" i="5"/>
  <c r="CG466" i="5" s="1"/>
  <c r="CH466" i="5" s="1"/>
  <c r="T458" i="5"/>
  <c r="O458" i="5"/>
  <c r="CG458" i="5" s="1"/>
  <c r="CH458" i="5" s="1"/>
  <c r="O469" i="5"/>
  <c r="CG469" i="5" s="1"/>
  <c r="CH469" i="5" s="1"/>
  <c r="T469" i="5"/>
  <c r="T389" i="5"/>
  <c r="T481" i="5"/>
  <c r="T319" i="5"/>
  <c r="O319" i="5"/>
  <c r="CG319" i="5" s="1"/>
  <c r="CH319" i="5" s="1"/>
  <c r="T278" i="5"/>
  <c r="O278" i="5"/>
  <c r="CG278" i="5" s="1"/>
  <c r="CH278" i="5" s="1"/>
  <c r="T365" i="5"/>
  <c r="O365" i="5"/>
  <c r="CG365" i="5" s="1"/>
  <c r="CH365" i="5" s="1"/>
  <c r="T376" i="5"/>
  <c r="O376" i="5"/>
  <c r="CG376" i="5" s="1"/>
  <c r="CH376" i="5" s="1"/>
  <c r="O384" i="5"/>
  <c r="CG384" i="5" s="1"/>
  <c r="CH384" i="5" s="1"/>
  <c r="T384" i="5"/>
  <c r="T446" i="5"/>
  <c r="O446" i="5"/>
  <c r="CG446" i="5" s="1"/>
  <c r="CH446" i="5" s="1"/>
  <c r="T397" i="5"/>
  <c r="T472" i="5"/>
  <c r="Q472" i="5"/>
  <c r="U472" i="5" s="1"/>
  <c r="T489" i="5"/>
  <c r="O65" i="5"/>
  <c r="CG65" i="5" s="1"/>
  <c r="CH65" i="5" s="1"/>
  <c r="T65" i="5"/>
  <c r="T108" i="5"/>
  <c r="O108" i="5"/>
  <c r="CG108" i="5" s="1"/>
  <c r="CH108" i="5" s="1"/>
  <c r="T120" i="5"/>
  <c r="O120" i="5"/>
  <c r="T146" i="5"/>
  <c r="O146" i="5"/>
  <c r="CG146" i="5" s="1"/>
  <c r="CH146" i="5" s="1"/>
  <c r="O81" i="5"/>
  <c r="CG81" i="5" s="1"/>
  <c r="CH81" i="5" s="1"/>
  <c r="T81" i="5"/>
  <c r="T160" i="5"/>
  <c r="O160" i="5"/>
  <c r="CG160" i="5" s="1"/>
  <c r="CH160" i="5" s="1"/>
  <c r="T231" i="5"/>
  <c r="T323" i="5"/>
  <c r="O323" i="5"/>
  <c r="CG323" i="5" s="1"/>
  <c r="CH323" i="5" s="1"/>
  <c r="O404" i="5"/>
  <c r="CG404" i="5" s="1"/>
  <c r="CH404" i="5" s="1"/>
  <c r="T404" i="5"/>
  <c r="T419" i="5"/>
  <c r="O419" i="5"/>
  <c r="CG419" i="5" s="1"/>
  <c r="CH419" i="5" s="1"/>
  <c r="T434" i="5"/>
  <c r="T462" i="5"/>
  <c r="O462" i="5"/>
  <c r="CG462" i="5" s="1"/>
  <c r="CH462" i="5" s="1"/>
  <c r="T464" i="5"/>
  <c r="O464" i="5"/>
  <c r="CG464" i="5" s="1"/>
  <c r="CH464" i="5" s="1"/>
  <c r="T336" i="5"/>
  <c r="O336" i="5"/>
  <c r="CG336" i="5" s="1"/>
  <c r="CH336" i="5" s="1"/>
  <c r="T124" i="5"/>
  <c r="O124" i="5"/>
  <c r="CG124" i="5" s="1"/>
  <c r="CH124" i="5" s="1"/>
  <c r="T29" i="5"/>
  <c r="T128" i="5"/>
  <c r="O128" i="5"/>
  <c r="CG128" i="5" s="1"/>
  <c r="CH128" i="5" s="1"/>
  <c r="T132" i="5"/>
  <c r="O132" i="5"/>
  <c r="CG132" i="5" s="1"/>
  <c r="CH132" i="5" s="1"/>
  <c r="T204" i="5"/>
  <c r="O204" i="5"/>
  <c r="CG204" i="5" s="1"/>
  <c r="CH204" i="5" s="1"/>
  <c r="O196" i="5"/>
  <c r="CG196" i="5" s="1"/>
  <c r="CH196" i="5" s="1"/>
  <c r="T196" i="5"/>
  <c r="O187" i="5"/>
  <c r="CG187" i="5" s="1"/>
  <c r="CH187" i="5" s="1"/>
  <c r="T187" i="5"/>
  <c r="O209" i="5"/>
  <c r="CG209" i="5" s="1"/>
  <c r="CH209" i="5" s="1"/>
  <c r="T209" i="5"/>
  <c r="O213" i="5"/>
  <c r="CG213" i="5" s="1"/>
  <c r="CH213" i="5" s="1"/>
  <c r="T213" i="5"/>
  <c r="T242" i="5"/>
  <c r="O242" i="5"/>
  <c r="CG242" i="5" s="1"/>
  <c r="CH242" i="5" s="1"/>
  <c r="T327" i="5"/>
  <c r="O327" i="5"/>
  <c r="CG327" i="5" s="1"/>
  <c r="CH327" i="5" s="1"/>
  <c r="T312" i="5"/>
  <c r="T406" i="5"/>
  <c r="O406" i="5"/>
  <c r="CG406" i="5" s="1"/>
  <c r="CH406" i="5" s="1"/>
  <c r="T422" i="5"/>
  <c r="O473" i="5"/>
  <c r="CG473" i="5" s="1"/>
  <c r="CH473" i="5" s="1"/>
  <c r="T473" i="5"/>
  <c r="O412" i="5"/>
  <c r="CG412" i="5" s="1"/>
  <c r="CH412" i="5" s="1"/>
  <c r="T412" i="5"/>
  <c r="T497" i="5"/>
  <c r="O182" i="5"/>
  <c r="CG182" i="5" s="1"/>
  <c r="CH182" i="5" s="1"/>
  <c r="T182" i="5"/>
  <c r="Q87" i="5"/>
  <c r="U87" i="5" s="1"/>
  <c r="T87" i="5"/>
  <c r="T33" i="5"/>
  <c r="T130" i="5"/>
  <c r="O130" i="5"/>
  <c r="CG130" i="5" s="1"/>
  <c r="CH130" i="5" s="1"/>
  <c r="T25" i="5"/>
  <c r="T177" i="5"/>
  <c r="O177" i="5"/>
  <c r="CG177" i="5" s="1"/>
  <c r="CH177" i="5" s="1"/>
  <c r="T282" i="5"/>
  <c r="O282" i="5"/>
  <c r="CG282" i="5" s="1"/>
  <c r="CH282" i="5" s="1"/>
  <c r="T331" i="5"/>
  <c r="O331" i="5"/>
  <c r="CG331" i="5" s="1"/>
  <c r="CH331" i="5" s="1"/>
  <c r="T410" i="5"/>
  <c r="O410" i="5"/>
  <c r="CG410" i="5" s="1"/>
  <c r="CH410" i="5" s="1"/>
  <c r="O392" i="5"/>
  <c r="CG392" i="5" s="1"/>
  <c r="CH392" i="5" s="1"/>
  <c r="T392" i="5"/>
  <c r="T456" i="5"/>
  <c r="O456" i="5"/>
  <c r="CG456" i="5" s="1"/>
  <c r="CH456" i="5" s="1"/>
  <c r="O486" i="5"/>
  <c r="CG486" i="5" s="1"/>
  <c r="CH486" i="5" s="1"/>
  <c r="T486" i="5"/>
  <c r="O442" i="5"/>
  <c r="CG442" i="5" s="1"/>
  <c r="CH442" i="5" s="1"/>
  <c r="T442" i="5"/>
  <c r="O468" i="5"/>
  <c r="CG468" i="5" s="1"/>
  <c r="CH468" i="5" s="1"/>
  <c r="T468" i="5"/>
  <c r="T171" i="5"/>
  <c r="O171" i="5"/>
  <c r="CG171" i="5" s="1"/>
  <c r="CH171" i="5" s="1"/>
  <c r="O212" i="5"/>
  <c r="CG212" i="5" s="1"/>
  <c r="CH212" i="5" s="1"/>
  <c r="T212" i="5"/>
  <c r="T448" i="5"/>
  <c r="O448" i="5"/>
  <c r="O77" i="5"/>
  <c r="CG77" i="5" s="1"/>
  <c r="CH77" i="5" s="1"/>
  <c r="T77" i="5"/>
  <c r="T134" i="5"/>
  <c r="O134" i="5"/>
  <c r="CG134" i="5" s="1"/>
  <c r="CH134" i="5" s="1"/>
  <c r="T150" i="5"/>
  <c r="O150" i="5"/>
  <c r="CG150" i="5" s="1"/>
  <c r="CH150" i="5" s="1"/>
  <c r="O216" i="5"/>
  <c r="CG216" i="5" s="1"/>
  <c r="CH216" i="5" s="1"/>
  <c r="T216" i="5"/>
  <c r="O245" i="5"/>
  <c r="CG245" i="5" s="1"/>
  <c r="CH245" i="5" s="1"/>
  <c r="T245" i="5"/>
  <c r="O335" i="5"/>
  <c r="T335" i="5"/>
  <c r="T324" i="5"/>
  <c r="O380" i="5"/>
  <c r="CG380" i="5" s="1"/>
  <c r="CH380" i="5" s="1"/>
  <c r="T380" i="5"/>
  <c r="O381" i="5"/>
  <c r="CG381" i="5" s="1"/>
  <c r="CH381" i="5" s="1"/>
  <c r="T381" i="5"/>
  <c r="O478" i="5"/>
  <c r="CG478" i="5" s="1"/>
  <c r="CH478" i="5" s="1"/>
  <c r="T478" i="5"/>
  <c r="T411" i="5"/>
  <c r="O89" i="5"/>
  <c r="CG89" i="5" s="1"/>
  <c r="CH89" i="5" s="1"/>
  <c r="T89" i="5"/>
  <c r="T126" i="5"/>
  <c r="O126" i="5"/>
  <c r="CG126" i="5" s="1"/>
  <c r="CH126" i="5" s="1"/>
  <c r="T175" i="5"/>
  <c r="O175" i="5"/>
  <c r="CG175" i="5" s="1"/>
  <c r="CH175" i="5" s="1"/>
  <c r="T173" i="5"/>
  <c r="O173" i="5"/>
  <c r="CG173" i="5" s="1"/>
  <c r="CH173" i="5" s="1"/>
  <c r="O199" i="5"/>
  <c r="CG199" i="5" s="1"/>
  <c r="CH199" i="5" s="1"/>
  <c r="T199" i="5"/>
  <c r="O208" i="5"/>
  <c r="CG208" i="5" s="1"/>
  <c r="CH208" i="5" s="1"/>
  <c r="T208" i="5"/>
  <c r="O339" i="5"/>
  <c r="CG339" i="5" s="1"/>
  <c r="CH339" i="5" s="1"/>
  <c r="T339" i="5"/>
  <c r="T308" i="5"/>
  <c r="O400" i="5"/>
  <c r="CG400" i="5" s="1"/>
  <c r="CH400" i="5" s="1"/>
  <c r="T400" i="5"/>
  <c r="T452" i="5"/>
  <c r="O452" i="5"/>
  <c r="CG452" i="5" s="1"/>
  <c r="CH452" i="5" s="1"/>
  <c r="O418" i="5"/>
  <c r="CG418" i="5" s="1"/>
  <c r="CH418" i="5" s="1"/>
  <c r="T418" i="5"/>
  <c r="O415" i="5"/>
  <c r="CG415" i="5" s="1"/>
  <c r="CH415" i="5" s="1"/>
  <c r="T415" i="5"/>
  <c r="T494" i="5"/>
  <c r="O494" i="5"/>
  <c r="CG494" i="5" s="1"/>
  <c r="CH494" i="5" s="1"/>
  <c r="T17" i="5"/>
  <c r="O17" i="5"/>
  <c r="CG17" i="5" s="1"/>
  <c r="CH17" i="5" s="1"/>
  <c r="O9" i="5"/>
  <c r="CG9" i="5" s="1"/>
  <c r="CH9" i="5" s="1"/>
  <c r="T13" i="5"/>
  <c r="O13" i="5"/>
  <c r="T7" i="5"/>
  <c r="S29" i="6" l="1"/>
  <c r="T29" i="6"/>
  <c r="CB295" i="5"/>
  <c r="DJ295" i="5"/>
  <c r="CB139" i="5"/>
  <c r="DJ139" i="5"/>
  <c r="CB274" i="5"/>
  <c r="DJ274" i="5"/>
  <c r="CB92" i="5"/>
  <c r="DJ92" i="5"/>
  <c r="CB116" i="5"/>
  <c r="DJ116" i="5"/>
  <c r="CB15" i="5"/>
  <c r="DJ15" i="5"/>
  <c r="CB8" i="5"/>
  <c r="DJ8" i="5"/>
  <c r="CB264" i="5"/>
  <c r="DJ264" i="5"/>
  <c r="CB471" i="5"/>
  <c r="DJ471" i="5"/>
  <c r="CB324" i="5"/>
  <c r="DJ324" i="5"/>
  <c r="CB424" i="5"/>
  <c r="DJ424" i="5"/>
  <c r="CB467" i="5"/>
  <c r="DJ467" i="5"/>
  <c r="CB475" i="5"/>
  <c r="DJ475" i="5"/>
  <c r="CB326" i="5"/>
  <c r="DJ326" i="5"/>
  <c r="CB389" i="5"/>
  <c r="DJ389" i="5"/>
  <c r="CB352" i="5"/>
  <c r="DJ352" i="5"/>
  <c r="CB411" i="5"/>
  <c r="DJ411" i="5"/>
  <c r="CB477" i="5"/>
  <c r="DJ477" i="5"/>
  <c r="CB361" i="5"/>
  <c r="DJ361" i="5"/>
  <c r="CB465" i="5"/>
  <c r="DJ465" i="5"/>
  <c r="CB457" i="5"/>
  <c r="DJ457" i="5"/>
  <c r="CB402" i="5"/>
  <c r="DJ402" i="5"/>
  <c r="CB379" i="5"/>
  <c r="DJ379" i="5"/>
  <c r="CB119" i="5"/>
  <c r="DJ119" i="5"/>
  <c r="CB45" i="5"/>
  <c r="DJ45" i="5"/>
  <c r="CB22" i="5"/>
  <c r="DJ22" i="5"/>
  <c r="CB161" i="5"/>
  <c r="DJ161" i="5"/>
  <c r="CB425" i="5"/>
  <c r="DJ425" i="5"/>
  <c r="CB292" i="5"/>
  <c r="DJ292" i="5"/>
  <c r="CB332" i="5"/>
  <c r="DJ332" i="5"/>
  <c r="CB63" i="5"/>
  <c r="DJ63" i="5"/>
  <c r="CB98" i="5"/>
  <c r="DJ98" i="5"/>
  <c r="CB30" i="5"/>
  <c r="DJ30" i="5"/>
  <c r="CB145" i="5"/>
  <c r="DJ145" i="5"/>
  <c r="CB275" i="5"/>
  <c r="DJ275" i="5"/>
  <c r="CB266" i="5"/>
  <c r="DJ266" i="5"/>
  <c r="CB36" i="5"/>
  <c r="DJ36" i="5"/>
  <c r="CB269" i="5"/>
  <c r="DJ269" i="5"/>
  <c r="CB153" i="5"/>
  <c r="DJ153" i="5"/>
  <c r="CB272" i="5"/>
  <c r="DJ272" i="5"/>
  <c r="CB268" i="5"/>
  <c r="DJ268" i="5"/>
  <c r="CB382" i="5"/>
  <c r="DJ382" i="5"/>
  <c r="CB493" i="5"/>
  <c r="DJ493" i="5"/>
  <c r="CB461" i="5"/>
  <c r="DJ461" i="5"/>
  <c r="CB26" i="5"/>
  <c r="DJ26" i="5"/>
  <c r="CB233" i="5"/>
  <c r="DJ233" i="5"/>
  <c r="CB232" i="5"/>
  <c r="DJ232" i="5"/>
  <c r="CB318" i="5"/>
  <c r="DJ318" i="5"/>
  <c r="CB41" i="5"/>
  <c r="DJ41" i="5"/>
  <c r="CB254" i="5"/>
  <c r="DJ254" i="5"/>
  <c r="CB287" i="5"/>
  <c r="DJ287" i="5"/>
  <c r="CB262" i="5"/>
  <c r="DJ262" i="5"/>
  <c r="CB49" i="5"/>
  <c r="DJ49" i="5"/>
  <c r="CB88" i="5"/>
  <c r="DJ88" i="5"/>
  <c r="CB210" i="5"/>
  <c r="DJ210" i="5"/>
  <c r="CB298" i="5"/>
  <c r="DJ298" i="5"/>
  <c r="CB481" i="5"/>
  <c r="DJ481" i="5"/>
  <c r="CB407" i="5"/>
  <c r="DJ407" i="5"/>
  <c r="CB497" i="5"/>
  <c r="DJ497" i="5"/>
  <c r="CB367" i="5"/>
  <c r="DJ367" i="5"/>
  <c r="CB32" i="5"/>
  <c r="DJ32" i="5"/>
  <c r="CB50" i="5"/>
  <c r="DJ50" i="5"/>
  <c r="CB156" i="5"/>
  <c r="DJ156" i="5"/>
  <c r="CB159" i="5"/>
  <c r="DJ159" i="5"/>
  <c r="CB166" i="5"/>
  <c r="DJ166" i="5"/>
  <c r="CB236" i="5"/>
  <c r="DJ236" i="5"/>
  <c r="CB250" i="5"/>
  <c r="DJ250" i="5"/>
  <c r="CB294" i="5"/>
  <c r="DJ294" i="5"/>
  <c r="CB113" i="5"/>
  <c r="DJ113" i="5"/>
  <c r="CB151" i="5"/>
  <c r="DJ151" i="5"/>
  <c r="CB37" i="5"/>
  <c r="DJ37" i="5"/>
  <c r="CB51" i="5"/>
  <c r="DJ51" i="5"/>
  <c r="CB235" i="5"/>
  <c r="DJ235" i="5"/>
  <c r="CB180" i="5"/>
  <c r="DJ180" i="5"/>
  <c r="CB257" i="5"/>
  <c r="DJ257" i="5"/>
  <c r="CB225" i="5"/>
  <c r="DJ225" i="5"/>
  <c r="CB248" i="5"/>
  <c r="DJ248" i="5"/>
  <c r="CB148" i="5"/>
  <c r="DJ148" i="5"/>
  <c r="CB239" i="5"/>
  <c r="DJ239" i="5"/>
  <c r="CB31" i="5"/>
  <c r="DJ31" i="5"/>
  <c r="CB80" i="5"/>
  <c r="DJ80" i="5"/>
  <c r="CB12" i="5"/>
  <c r="DJ12" i="5"/>
  <c r="CB33" i="5"/>
  <c r="DJ33" i="5"/>
  <c r="CB23" i="5"/>
  <c r="DJ23" i="5"/>
  <c r="CB241" i="5"/>
  <c r="DJ241" i="5"/>
  <c r="CB58" i="5"/>
  <c r="DJ58" i="5"/>
  <c r="CB149" i="5"/>
  <c r="DJ149" i="5"/>
  <c r="CB90" i="5"/>
  <c r="DJ90" i="5"/>
  <c r="CB76" i="5"/>
  <c r="DJ76" i="5"/>
  <c r="CB78" i="5"/>
  <c r="DJ78" i="5"/>
  <c r="CB21" i="5"/>
  <c r="DJ21" i="5"/>
  <c r="CB267" i="5"/>
  <c r="DJ267" i="5"/>
  <c r="CB38" i="5"/>
  <c r="DJ38" i="5"/>
  <c r="CB224" i="5"/>
  <c r="DJ224" i="5"/>
  <c r="CB179" i="5"/>
  <c r="DJ179" i="5"/>
  <c r="CB99" i="5"/>
  <c r="DJ99" i="5"/>
  <c r="CB350" i="5"/>
  <c r="DJ350" i="5"/>
  <c r="CB306" i="5"/>
  <c r="DJ306" i="5"/>
  <c r="CB485" i="5"/>
  <c r="DJ485" i="5"/>
  <c r="CB498" i="5"/>
  <c r="DJ498" i="5"/>
  <c r="CB483" i="5"/>
  <c r="DJ483" i="5"/>
  <c r="CB434" i="5"/>
  <c r="DJ434" i="5"/>
  <c r="CB409" i="5"/>
  <c r="DJ409" i="5"/>
  <c r="CB476" i="5"/>
  <c r="DJ476" i="5"/>
  <c r="CB405" i="5"/>
  <c r="DJ405" i="5"/>
  <c r="CB316" i="5"/>
  <c r="DJ316" i="5"/>
  <c r="CB489" i="5"/>
  <c r="DJ489" i="5"/>
  <c r="CB364" i="5"/>
  <c r="DJ364" i="5"/>
  <c r="CB368" i="5"/>
  <c r="DJ368" i="5"/>
  <c r="CB441" i="5"/>
  <c r="DJ441" i="5"/>
  <c r="CB491" i="5"/>
  <c r="DJ491" i="5"/>
  <c r="CB423" i="5"/>
  <c r="DJ423" i="5"/>
  <c r="CB435" i="5"/>
  <c r="DJ435" i="5"/>
  <c r="CB345" i="5"/>
  <c r="DJ345" i="5"/>
  <c r="CB421" i="5"/>
  <c r="DJ421" i="5"/>
  <c r="CB347" i="5"/>
  <c r="DJ347" i="5"/>
  <c r="CB440" i="5"/>
  <c r="DJ440" i="5"/>
  <c r="CB338" i="5"/>
  <c r="DJ338" i="5"/>
  <c r="CB351" i="5"/>
  <c r="DJ351" i="5"/>
  <c r="CB310" i="5"/>
  <c r="DJ310" i="5"/>
  <c r="CB353" i="5"/>
  <c r="DJ353" i="5"/>
  <c r="CB500" i="5"/>
  <c r="DJ500" i="5"/>
  <c r="CB472" i="5"/>
  <c r="DJ472" i="5"/>
  <c r="CB137" i="5"/>
  <c r="DJ137" i="5"/>
  <c r="CB205" i="5"/>
  <c r="DJ205" i="5"/>
  <c r="CB445" i="5"/>
  <c r="DJ445" i="5"/>
  <c r="CB86" i="5"/>
  <c r="DJ86" i="5"/>
  <c r="CB28" i="5"/>
  <c r="DJ28" i="5"/>
  <c r="CB40" i="5"/>
  <c r="DJ40" i="5"/>
  <c r="CB95" i="5"/>
  <c r="DJ95" i="5"/>
  <c r="CB492" i="5"/>
  <c r="DJ492" i="5"/>
  <c r="CB118" i="5"/>
  <c r="DJ118" i="5"/>
  <c r="CB206" i="5"/>
  <c r="DJ206" i="5"/>
  <c r="CB231" i="5"/>
  <c r="DJ231" i="5"/>
  <c r="CB178" i="5"/>
  <c r="DJ178" i="5"/>
  <c r="CB83" i="5"/>
  <c r="DJ83" i="5"/>
  <c r="CB273" i="5"/>
  <c r="DJ273" i="5"/>
  <c r="CB270" i="5"/>
  <c r="DJ270" i="5"/>
  <c r="CB47" i="5"/>
  <c r="DJ47" i="5"/>
  <c r="CB366" i="5"/>
  <c r="DJ366" i="5"/>
  <c r="CB428" i="5"/>
  <c r="DJ428" i="5"/>
  <c r="CB328" i="5"/>
  <c r="DJ328" i="5"/>
  <c r="CB387" i="5"/>
  <c r="DJ387" i="5"/>
  <c r="CB439" i="5"/>
  <c r="DJ439" i="5"/>
  <c r="CB449" i="5"/>
  <c r="DJ449" i="5"/>
  <c r="CB455" i="5"/>
  <c r="DJ455" i="5"/>
  <c r="CB431" i="5"/>
  <c r="DJ431" i="5"/>
  <c r="CB432" i="5"/>
  <c r="DJ432" i="5"/>
  <c r="CB342" i="5"/>
  <c r="DJ342" i="5"/>
  <c r="CB422" i="5"/>
  <c r="DJ422" i="5"/>
  <c r="CB397" i="5"/>
  <c r="DJ397" i="5"/>
  <c r="CB48" i="5"/>
  <c r="DJ48" i="5"/>
  <c r="CB20" i="5"/>
  <c r="DJ20" i="5"/>
  <c r="CB186" i="5"/>
  <c r="DJ186" i="5"/>
  <c r="CB19" i="5"/>
  <c r="DJ19" i="5"/>
  <c r="CB64" i="5"/>
  <c r="DJ64" i="5"/>
  <c r="CB195" i="5"/>
  <c r="DJ195" i="5"/>
  <c r="CB125" i="5"/>
  <c r="DJ125" i="5"/>
  <c r="CB228" i="5"/>
  <c r="DJ228" i="5"/>
  <c r="CB106" i="5"/>
  <c r="DJ106" i="5"/>
  <c r="CB218" i="5"/>
  <c r="DJ218" i="5"/>
  <c r="CB296" i="5"/>
  <c r="DJ296" i="5"/>
  <c r="CB258" i="5"/>
  <c r="DJ258" i="5"/>
  <c r="CB140" i="5"/>
  <c r="DJ140" i="5"/>
  <c r="CB102" i="5"/>
  <c r="DJ102" i="5"/>
  <c r="CB135" i="5"/>
  <c r="DJ135" i="5"/>
  <c r="CB191" i="5"/>
  <c r="DJ191" i="5"/>
  <c r="CB112" i="5"/>
  <c r="DJ112" i="5"/>
  <c r="CB289" i="5"/>
  <c r="DJ289" i="5"/>
  <c r="CB253" i="5"/>
  <c r="DJ253" i="5"/>
  <c r="CB10" i="5"/>
  <c r="DJ10" i="5"/>
  <c r="CB285" i="5"/>
  <c r="DJ285" i="5"/>
  <c r="CB57" i="5"/>
  <c r="DJ57" i="5"/>
  <c r="CB96" i="5"/>
  <c r="DJ96" i="5"/>
  <c r="CB84" i="5"/>
  <c r="DJ84" i="5"/>
  <c r="CB244" i="5"/>
  <c r="DJ244" i="5"/>
  <c r="CB300" i="5"/>
  <c r="DJ300" i="5"/>
  <c r="CB34" i="5"/>
  <c r="DJ34" i="5"/>
  <c r="CB259" i="5"/>
  <c r="DJ259" i="5"/>
  <c r="CB198" i="5"/>
  <c r="DJ198" i="5"/>
  <c r="CB42" i="5"/>
  <c r="DJ42" i="5"/>
  <c r="CB43" i="5"/>
  <c r="DJ43" i="5"/>
  <c r="CB27" i="5"/>
  <c r="DJ27" i="5"/>
  <c r="CB72" i="5"/>
  <c r="DJ72" i="5"/>
  <c r="CB66" i="5"/>
  <c r="DJ66" i="5"/>
  <c r="CB363" i="5"/>
  <c r="DJ363" i="5"/>
  <c r="CB390" i="5"/>
  <c r="DJ390" i="5"/>
  <c r="CB433" i="5"/>
  <c r="DJ433" i="5"/>
  <c r="CB470" i="5"/>
  <c r="DJ470" i="5"/>
  <c r="CB403" i="5"/>
  <c r="DJ403" i="5"/>
  <c r="CB484" i="5"/>
  <c r="DJ484" i="5"/>
  <c r="CB414" i="5"/>
  <c r="DJ414" i="5"/>
  <c r="CB355" i="5"/>
  <c r="DJ355" i="5"/>
  <c r="CB398" i="5"/>
  <c r="DJ398" i="5"/>
  <c r="CB343" i="5"/>
  <c r="DJ343" i="5"/>
  <c r="CB344" i="5"/>
  <c r="DJ344" i="5"/>
  <c r="CB320" i="5"/>
  <c r="DJ320" i="5"/>
  <c r="CB495" i="5"/>
  <c r="DJ495" i="5"/>
  <c r="CB360" i="5"/>
  <c r="DJ360" i="5"/>
  <c r="CB330" i="5"/>
  <c r="DJ330" i="5"/>
  <c r="CB302" i="5"/>
  <c r="DJ302" i="5"/>
  <c r="CB349" i="5"/>
  <c r="DJ349" i="5"/>
  <c r="CB499" i="5"/>
  <c r="DJ499" i="5"/>
  <c r="CB325" i="5"/>
  <c r="DJ325" i="5"/>
  <c r="CB427" i="5"/>
  <c r="DJ427" i="5"/>
  <c r="CB482" i="5"/>
  <c r="DJ482" i="5"/>
  <c r="CB337" i="5"/>
  <c r="DJ337" i="5"/>
  <c r="CB385" i="5"/>
  <c r="DJ385" i="5"/>
  <c r="CB152" i="5"/>
  <c r="DJ152" i="5"/>
  <c r="CB246" i="5"/>
  <c r="DJ246" i="5"/>
  <c r="CB24" i="5"/>
  <c r="DJ24" i="5"/>
  <c r="CB429" i="5"/>
  <c r="DJ429" i="5"/>
  <c r="CB249" i="5"/>
  <c r="DJ249" i="5"/>
  <c r="CB91" i="5"/>
  <c r="DJ91" i="5"/>
  <c r="CB189" i="5"/>
  <c r="DJ189" i="5"/>
  <c r="CB271" i="5"/>
  <c r="DJ271" i="5"/>
  <c r="CB93" i="5"/>
  <c r="DJ93" i="5"/>
  <c r="CB230" i="5"/>
  <c r="DJ230" i="5"/>
  <c r="CB131" i="5"/>
  <c r="DJ131" i="5"/>
  <c r="CB29" i="5"/>
  <c r="DJ29" i="5"/>
  <c r="CB70" i="5"/>
  <c r="DJ70" i="5"/>
  <c r="CB443" i="5"/>
  <c r="DJ443" i="5"/>
  <c r="CB393" i="5"/>
  <c r="DJ393" i="5"/>
  <c r="CB304" i="5"/>
  <c r="DJ304" i="5"/>
  <c r="CB162" i="5"/>
  <c r="DJ162" i="5"/>
  <c r="CB87" i="5"/>
  <c r="DJ87" i="5"/>
  <c r="CB155" i="5"/>
  <c r="DJ155" i="5"/>
  <c r="CB67" i="5"/>
  <c r="DJ67" i="5"/>
  <c r="CB265" i="5"/>
  <c r="DJ265" i="5"/>
  <c r="CB141" i="5"/>
  <c r="DJ141" i="5"/>
  <c r="CB229" i="5"/>
  <c r="DJ229" i="5"/>
  <c r="CB283" i="5"/>
  <c r="DJ283" i="5"/>
  <c r="CB243" i="5"/>
  <c r="DJ243" i="5"/>
  <c r="CB221" i="5"/>
  <c r="DJ221" i="5"/>
  <c r="CB97" i="5"/>
  <c r="DJ97" i="5"/>
  <c r="CB11" i="5"/>
  <c r="CB44" i="5"/>
  <c r="DJ44" i="5"/>
  <c r="CB117" i="5"/>
  <c r="DJ117" i="5"/>
  <c r="CB417" i="5"/>
  <c r="DJ417" i="5"/>
  <c r="CB172" i="5"/>
  <c r="DJ172" i="5"/>
  <c r="CB279" i="5"/>
  <c r="DJ279" i="5"/>
  <c r="CB183" i="5"/>
  <c r="DJ183" i="5"/>
  <c r="CB18" i="5"/>
  <c r="DJ18" i="5"/>
  <c r="CB107" i="5"/>
  <c r="DJ107" i="5"/>
  <c r="CB202" i="5"/>
  <c r="DJ202" i="5"/>
  <c r="CB299" i="5"/>
  <c r="DJ299" i="5"/>
  <c r="CB115" i="5"/>
  <c r="DJ115" i="5"/>
  <c r="CB46" i="5"/>
  <c r="DJ46" i="5"/>
  <c r="CB197" i="5"/>
  <c r="DJ197" i="5"/>
  <c r="CB291" i="5"/>
  <c r="DJ291" i="5"/>
  <c r="CB16" i="5"/>
  <c r="DJ16" i="5"/>
  <c r="CB143" i="5"/>
  <c r="DJ143" i="5"/>
  <c r="CB192" i="5"/>
  <c r="DJ192" i="5"/>
  <c r="CB201" i="5"/>
  <c r="DJ201" i="5"/>
  <c r="CB251" i="5"/>
  <c r="DJ251" i="5"/>
  <c r="CB103" i="5"/>
  <c r="DJ103" i="5"/>
  <c r="CB168" i="5"/>
  <c r="DJ168" i="5"/>
  <c r="CB144" i="5"/>
  <c r="DJ144" i="5"/>
  <c r="CB214" i="5"/>
  <c r="DJ214" i="5"/>
  <c r="CB53" i="5"/>
  <c r="DJ53" i="5"/>
  <c r="CB109" i="5"/>
  <c r="DJ109" i="5"/>
  <c r="CB101" i="5"/>
  <c r="DJ101" i="5"/>
  <c r="CB55" i="5"/>
  <c r="DJ55" i="5"/>
  <c r="CB94" i="5"/>
  <c r="DJ94" i="5"/>
  <c r="CB157" i="5"/>
  <c r="DJ157" i="5"/>
  <c r="CB114" i="5"/>
  <c r="DJ114" i="5"/>
  <c r="CB260" i="5"/>
  <c r="DJ260" i="5"/>
  <c r="CB184" i="5"/>
  <c r="DJ184" i="5"/>
  <c r="CB82" i="5"/>
  <c r="DJ82" i="5"/>
  <c r="CB276" i="5"/>
  <c r="DJ276" i="5"/>
  <c r="CB52" i="5"/>
  <c r="DJ52" i="5"/>
  <c r="CB121" i="5"/>
  <c r="DJ121" i="5"/>
  <c r="CB25" i="5"/>
  <c r="DJ25" i="5"/>
  <c r="CB234" i="5"/>
  <c r="DJ234" i="5"/>
  <c r="CB256" i="5"/>
  <c r="DJ256" i="5"/>
  <c r="CB284" i="5"/>
  <c r="DJ284" i="5"/>
  <c r="CB359" i="5"/>
  <c r="DJ359" i="5"/>
  <c r="CB358" i="5"/>
  <c r="DJ358" i="5"/>
  <c r="CB437" i="5"/>
  <c r="DJ437" i="5"/>
  <c r="CB490" i="5"/>
  <c r="DJ490" i="5"/>
  <c r="CB308" i="5"/>
  <c r="DJ308" i="5"/>
  <c r="CB399" i="5"/>
  <c r="DJ399" i="5"/>
  <c r="CB373" i="5"/>
  <c r="DJ373" i="5"/>
  <c r="CB420" i="5"/>
  <c r="DJ420" i="5"/>
  <c r="CB444" i="5"/>
  <c r="DJ444" i="5"/>
  <c r="CB371" i="5"/>
  <c r="DJ371" i="5"/>
  <c r="CB312" i="5"/>
  <c r="DJ312" i="5"/>
  <c r="CB438" i="5"/>
  <c r="DJ438" i="5"/>
  <c r="CB436" i="5"/>
  <c r="DJ436" i="5"/>
  <c r="CB333" i="5"/>
  <c r="DJ333" i="5"/>
  <c r="CB383" i="5"/>
  <c r="DJ383" i="5"/>
  <c r="CB386" i="5"/>
  <c r="DJ386" i="5"/>
  <c r="CB334" i="5"/>
  <c r="DJ334" i="5"/>
  <c r="CB426" i="5"/>
  <c r="DJ426" i="5"/>
  <c r="CB322" i="5"/>
  <c r="DJ322" i="5"/>
  <c r="CB313" i="5"/>
  <c r="DJ313" i="5"/>
  <c r="CB369" i="5"/>
  <c r="DJ369" i="5"/>
  <c r="CB391" i="5"/>
  <c r="DJ391" i="5"/>
  <c r="CB252" i="5"/>
  <c r="DJ252" i="5"/>
  <c r="CB226" i="5"/>
  <c r="DJ226" i="5"/>
  <c r="CB219" i="5"/>
  <c r="DJ219" i="5"/>
  <c r="CB357" i="5"/>
  <c r="DJ357" i="5"/>
  <c r="CB188" i="5"/>
  <c r="DJ188" i="5"/>
  <c r="CB281" i="5"/>
  <c r="DJ281" i="5"/>
  <c r="CB174" i="5"/>
  <c r="DJ174" i="5"/>
  <c r="CB68" i="5"/>
  <c r="DJ68" i="5"/>
  <c r="CB220" i="5"/>
  <c r="DJ220" i="5"/>
  <c r="CB263" i="5"/>
  <c r="DJ263" i="5"/>
  <c r="CB127" i="5"/>
  <c r="DJ127" i="5"/>
  <c r="CB123" i="5"/>
  <c r="DJ123" i="5"/>
  <c r="CB60" i="5"/>
  <c r="DJ60" i="5"/>
  <c r="CB223" i="5"/>
  <c r="DJ223" i="5"/>
  <c r="CB56" i="5"/>
  <c r="DJ56" i="5"/>
  <c r="CB293" i="5"/>
  <c r="DJ293" i="5"/>
  <c r="CB240" i="5"/>
  <c r="DJ240" i="5"/>
  <c r="CB59" i="5"/>
  <c r="DJ59" i="5"/>
  <c r="CB14" i="5"/>
  <c r="DJ14" i="5"/>
  <c r="CB237" i="5"/>
  <c r="DJ237" i="5"/>
  <c r="CB74" i="5"/>
  <c r="DJ74" i="5"/>
  <c r="CB288" i="5"/>
  <c r="DJ288" i="5"/>
  <c r="CB163" i="5"/>
  <c r="DJ163" i="5"/>
  <c r="CB61" i="5"/>
  <c r="DJ61" i="5"/>
  <c r="CB176" i="5"/>
  <c r="DJ176" i="5"/>
  <c r="CB200" i="5"/>
  <c r="DJ200" i="5"/>
  <c r="CB203" i="5"/>
  <c r="DJ203" i="5"/>
  <c r="CB280" i="5"/>
  <c r="DJ280" i="5"/>
  <c r="CB111" i="5"/>
  <c r="DJ111" i="5"/>
  <c r="CB110" i="5"/>
  <c r="DJ110" i="5"/>
  <c r="CB227" i="5"/>
  <c r="DJ227" i="5"/>
  <c r="CB147" i="5"/>
  <c r="DJ147" i="5"/>
  <c r="CB297" i="5"/>
  <c r="DJ297" i="5"/>
  <c r="CB136" i="5"/>
  <c r="DJ136" i="5"/>
  <c r="CB211" i="5"/>
  <c r="DJ211" i="5"/>
  <c r="CB255" i="5"/>
  <c r="DJ255" i="5"/>
  <c r="CB277" i="5"/>
  <c r="DJ277" i="5"/>
  <c r="CB104" i="5"/>
  <c r="DJ104" i="5"/>
  <c r="CB215" i="5"/>
  <c r="DJ215" i="5"/>
  <c r="CB39" i="5"/>
  <c r="DJ39" i="5"/>
  <c r="CB122" i="5"/>
  <c r="DJ122" i="5"/>
  <c r="CB170" i="5"/>
  <c r="DJ170" i="5"/>
  <c r="CB165" i="5"/>
  <c r="DJ165" i="5"/>
  <c r="CB100" i="5"/>
  <c r="DJ100" i="5"/>
  <c r="CB105" i="5"/>
  <c r="DJ105" i="5"/>
  <c r="CB261" i="5"/>
  <c r="DJ261" i="5"/>
  <c r="CB305" i="5"/>
  <c r="DJ305" i="5"/>
  <c r="CB395" i="5"/>
  <c r="DJ395" i="5"/>
  <c r="CB346" i="5"/>
  <c r="DJ346" i="5"/>
  <c r="CB487" i="5"/>
  <c r="DJ487" i="5"/>
  <c r="CB370" i="5"/>
  <c r="DJ370" i="5"/>
  <c r="CB479" i="5"/>
  <c r="DJ479" i="5"/>
  <c r="CB301" i="5"/>
  <c r="DJ301" i="5"/>
  <c r="CB309" i="5"/>
  <c r="DJ309" i="5"/>
  <c r="CB447" i="5"/>
  <c r="DJ447" i="5"/>
  <c r="CB321" i="5"/>
  <c r="DJ321" i="5"/>
  <c r="CB453" i="5"/>
  <c r="DJ453" i="5"/>
  <c r="CB401" i="5"/>
  <c r="DJ401" i="5"/>
  <c r="CB451" i="5"/>
  <c r="DJ451" i="5"/>
  <c r="CB430" i="5"/>
  <c r="DJ430" i="5"/>
  <c r="CB378" i="5"/>
  <c r="DJ378" i="5"/>
  <c r="CB329" i="5"/>
  <c r="DJ329" i="5"/>
  <c r="CB314" i="5"/>
  <c r="DJ314" i="5"/>
  <c r="CB463" i="5"/>
  <c r="DJ463" i="5"/>
  <c r="CB341" i="5"/>
  <c r="DJ341" i="5"/>
  <c r="CB459" i="5"/>
  <c r="DJ459" i="5"/>
  <c r="CB480" i="5"/>
  <c r="DJ480" i="5"/>
  <c r="CB7" i="5"/>
  <c r="DJ7" i="5"/>
  <c r="U13" i="5"/>
  <c r="CG13" i="5"/>
  <c r="CH13" i="5" s="1"/>
  <c r="U335" i="5"/>
  <c r="CG335" i="5"/>
  <c r="CH335" i="5" s="1"/>
  <c r="U158" i="5"/>
  <c r="CG158" i="5"/>
  <c r="CH158" i="5" s="1"/>
  <c r="U448" i="5"/>
  <c r="CG448" i="5"/>
  <c r="CH448" i="5" s="1"/>
  <c r="U120" i="5"/>
  <c r="CG120" i="5"/>
  <c r="CH120" i="5" s="1"/>
  <c r="U169" i="5"/>
  <c r="CA7" i="5"/>
  <c r="H19" i="6" s="1"/>
  <c r="U340" i="5"/>
  <c r="U339" i="5"/>
  <c r="U282" i="5"/>
  <c r="U404" i="5"/>
  <c r="U392" i="5"/>
  <c r="U406" i="5"/>
  <c r="U323" i="5"/>
  <c r="U173" i="5"/>
  <c r="U315" i="5"/>
  <c r="U212" i="5"/>
  <c r="U193" i="5"/>
  <c r="U375" i="5"/>
  <c r="U468" i="5"/>
  <c r="U376" i="5"/>
  <c r="U175" i="5"/>
  <c r="U133" i="5"/>
  <c r="U245" i="5"/>
  <c r="U35" i="5"/>
  <c r="U365" i="5"/>
  <c r="U348" i="5"/>
  <c r="U71" i="5"/>
  <c r="U75" i="5"/>
  <c r="U458" i="5"/>
  <c r="U450" i="5"/>
  <c r="U216" i="5"/>
  <c r="U396" i="5"/>
  <c r="U354" i="5"/>
  <c r="U474" i="5"/>
  <c r="U454" i="5"/>
  <c r="U356" i="5"/>
  <c r="U182" i="5"/>
  <c r="U128" i="5"/>
  <c r="U81" i="5"/>
  <c r="U286" i="5"/>
  <c r="U418" i="5"/>
  <c r="U199" i="5"/>
  <c r="U478" i="5"/>
  <c r="U79" i="5"/>
  <c r="U129" i="5"/>
  <c r="U132" i="5"/>
  <c r="U209" i="5"/>
  <c r="U446" i="5"/>
  <c r="U307" i="5"/>
  <c r="U473" i="5"/>
  <c r="U217" i="5"/>
  <c r="U336" i="5"/>
  <c r="U108" i="5"/>
  <c r="U196" i="5"/>
  <c r="U464" i="5"/>
  <c r="U384" i="5"/>
  <c r="U146" i="5"/>
  <c r="U303" i="5"/>
  <c r="U400" i="5"/>
  <c r="U416" i="5"/>
  <c r="U290" i="5"/>
  <c r="U442" i="5"/>
  <c r="U377" i="5"/>
  <c r="U486" i="5"/>
  <c r="U331" i="5"/>
  <c r="U327" i="5"/>
  <c r="U204" i="5"/>
  <c r="U408" i="5"/>
  <c r="U194" i="5"/>
  <c r="U394" i="5"/>
  <c r="U207" i="5"/>
  <c r="U54" i="5"/>
  <c r="U150" i="5"/>
  <c r="U496" i="5"/>
  <c r="U124" i="5"/>
  <c r="U488" i="5"/>
  <c r="U374" i="5"/>
  <c r="U415" i="5"/>
  <c r="U171" i="5"/>
  <c r="U456" i="5"/>
  <c r="U460" i="5"/>
  <c r="U362" i="5"/>
  <c r="U452" i="5"/>
  <c r="U242" i="5"/>
  <c r="U462" i="5"/>
  <c r="U65" i="5"/>
  <c r="U85" i="5"/>
  <c r="U17" i="5"/>
  <c r="U213" i="5"/>
  <c r="U126" i="5"/>
  <c r="U380" i="5"/>
  <c r="U410" i="5"/>
  <c r="U419" i="5"/>
  <c r="U466" i="5"/>
  <c r="U247" i="5"/>
  <c r="U469" i="5"/>
  <c r="U372" i="5"/>
  <c r="U134" i="5"/>
  <c r="U278" i="5"/>
  <c r="U319" i="5"/>
  <c r="U311" i="5"/>
  <c r="U167" i="5"/>
  <c r="U381" i="5"/>
  <c r="U412" i="5"/>
  <c r="U413" i="5"/>
  <c r="U494" i="5"/>
  <c r="U77" i="5"/>
  <c r="U388" i="5"/>
  <c r="U222" i="5"/>
  <c r="U317" i="5"/>
  <c r="U177" i="5"/>
  <c r="U142" i="5"/>
  <c r="U190" i="5"/>
  <c r="U154" i="5"/>
  <c r="U160" i="5"/>
  <c r="U238" i="5"/>
  <c r="U130" i="5"/>
  <c r="U9" i="5"/>
  <c r="U164" i="5"/>
  <c r="U62" i="5"/>
  <c r="V294" i="5"/>
  <c r="DL294" i="5" s="1"/>
  <c r="U138" i="5"/>
  <c r="U185" i="5"/>
  <c r="U89" i="5"/>
  <c r="U208" i="5"/>
  <c r="U187" i="5"/>
  <c r="U69" i="5"/>
  <c r="U73" i="5"/>
  <c r="U181" i="5"/>
  <c r="V347" i="5"/>
  <c r="DL347" i="5" s="1"/>
  <c r="V391" i="5"/>
  <c r="DL391" i="5" s="1"/>
  <c r="V45" i="5"/>
  <c r="DL45" i="5" s="1"/>
  <c r="V302" i="5"/>
  <c r="DL302" i="5" s="1"/>
  <c r="V405" i="5"/>
  <c r="DL405" i="5" s="1"/>
  <c r="V401" i="5"/>
  <c r="DL401" i="5" s="1"/>
  <c r="V455" i="5"/>
  <c r="DL455" i="5" s="1"/>
  <c r="V280" i="5"/>
  <c r="DL280" i="5" s="1"/>
  <c r="V272" i="5"/>
  <c r="DL272" i="5" s="1"/>
  <c r="V195" i="5"/>
  <c r="DL195" i="5" s="1"/>
  <c r="V83" i="5"/>
  <c r="DL83" i="5" s="1"/>
  <c r="V91" i="5"/>
  <c r="DL91" i="5" s="1"/>
  <c r="V50" i="5"/>
  <c r="DL50" i="5" s="1"/>
  <c r="V139" i="5"/>
  <c r="DL139" i="5" s="1"/>
  <c r="V95" i="5"/>
  <c r="DL95" i="5" s="1"/>
  <c r="V277" i="5"/>
  <c r="DL277" i="5" s="1"/>
  <c r="V467" i="5"/>
  <c r="DL467" i="5" s="1"/>
  <c r="V276" i="5"/>
  <c r="DL276" i="5" s="1"/>
  <c r="V492" i="5"/>
  <c r="DL492" i="5" s="1"/>
  <c r="V119" i="5"/>
  <c r="DL119" i="5" s="1"/>
  <c r="V447" i="5"/>
  <c r="DL447" i="5" s="1"/>
  <c r="V364" i="5"/>
  <c r="DL364" i="5" s="1"/>
  <c r="V255" i="5"/>
  <c r="DL255" i="5" s="1"/>
  <c r="V429" i="5"/>
  <c r="DL429" i="5" s="1"/>
  <c r="V235" i="5"/>
  <c r="DL235" i="5" s="1"/>
  <c r="V260" i="5"/>
  <c r="DL260" i="5" s="1"/>
  <c r="V66" i="5"/>
  <c r="DL66" i="5" s="1"/>
  <c r="V439" i="5"/>
  <c r="DL439" i="5" s="1"/>
  <c r="V424" i="5"/>
  <c r="DL424" i="5" s="1"/>
  <c r="V407" i="5"/>
  <c r="DL407" i="5" s="1"/>
  <c r="V305" i="5"/>
  <c r="DL305" i="5" s="1"/>
  <c r="V383" i="5"/>
  <c r="DL383" i="5" s="1"/>
  <c r="V353" i="5"/>
  <c r="DL353" i="5" s="1"/>
  <c r="V409" i="5"/>
  <c r="DL409" i="5" s="1"/>
  <c r="V291" i="5"/>
  <c r="DL291" i="5" s="1"/>
  <c r="V107" i="5"/>
  <c r="DL107" i="5" s="1"/>
  <c r="V298" i="5"/>
  <c r="DL298" i="5" s="1"/>
  <c r="V141" i="5"/>
  <c r="DL141" i="5" s="1"/>
  <c r="V265" i="5"/>
  <c r="DL265" i="5" s="1"/>
  <c r="V152" i="5"/>
  <c r="DL152" i="5" s="1"/>
  <c r="V310" i="5"/>
  <c r="DL310" i="5" s="1"/>
  <c r="V224" i="5"/>
  <c r="DL224" i="5" s="1"/>
  <c r="V104" i="5"/>
  <c r="DL104" i="5" s="1"/>
  <c r="V36" i="5"/>
  <c r="DL36" i="5" s="1"/>
  <c r="V299" i="5"/>
  <c r="DL299" i="5" s="1"/>
  <c r="V203" i="5"/>
  <c r="DL203" i="5" s="1"/>
  <c r="V192" i="5"/>
  <c r="DL192" i="5" s="1"/>
  <c r="V385" i="5"/>
  <c r="DL385" i="5" s="1"/>
  <c r="V428" i="5"/>
  <c r="DL428" i="5" s="1"/>
  <c r="V127" i="5"/>
  <c r="DL127" i="5" s="1"/>
  <c r="V239" i="5"/>
  <c r="DL239" i="5" s="1"/>
  <c r="V421" i="5"/>
  <c r="DL421" i="5" s="1"/>
  <c r="V214" i="5"/>
  <c r="DL214" i="5" s="1"/>
  <c r="V46" i="5"/>
  <c r="DL46" i="5" s="1"/>
  <c r="V268" i="5"/>
  <c r="DL268" i="5" s="1"/>
  <c r="V358" i="5"/>
  <c r="DL358" i="5" s="1"/>
  <c r="V330" i="5"/>
  <c r="DL330" i="5" s="1"/>
  <c r="V63" i="5"/>
  <c r="DL63" i="5" s="1"/>
  <c r="V19" i="5"/>
  <c r="DL19" i="5" s="1"/>
  <c r="V32" i="5"/>
  <c r="DL32" i="5" s="1"/>
  <c r="V102" i="5"/>
  <c r="DL102" i="5" s="1"/>
  <c r="V20" i="5"/>
  <c r="DL20" i="5" s="1"/>
  <c r="V31" i="5"/>
  <c r="DL31" i="5" s="1"/>
  <c r="V495" i="5"/>
  <c r="DL495" i="5" s="1"/>
  <c r="V373" i="5"/>
  <c r="DL373" i="5" s="1"/>
  <c r="V487" i="5"/>
  <c r="DL487" i="5" s="1"/>
  <c r="V241" i="5"/>
  <c r="DL241" i="5" s="1"/>
  <c r="V269" i="5"/>
  <c r="DL269" i="5" s="1"/>
  <c r="V444" i="5"/>
  <c r="DL444" i="5" s="1"/>
  <c r="V237" i="5"/>
  <c r="DL237" i="5" s="1"/>
  <c r="V76" i="5"/>
  <c r="DL76" i="5" s="1"/>
  <c r="V425" i="5"/>
  <c r="DL425" i="5" s="1"/>
  <c r="V191" i="5"/>
  <c r="DL191" i="5" s="1"/>
  <c r="V250" i="5"/>
  <c r="DL250" i="5" s="1"/>
  <c r="V210" i="5"/>
  <c r="DL210" i="5" s="1"/>
  <c r="V131" i="5"/>
  <c r="DL131" i="5" s="1"/>
  <c r="V211" i="5"/>
  <c r="DL211" i="5" s="1"/>
  <c r="V170" i="5"/>
  <c r="DL170" i="5" s="1"/>
  <c r="V112" i="5"/>
  <c r="DL112" i="5" s="1"/>
  <c r="V223" i="5"/>
  <c r="DL223" i="5" s="1"/>
  <c r="V56" i="5"/>
  <c r="DL56" i="5" s="1"/>
  <c r="V101" i="5"/>
  <c r="DL101" i="5" s="1"/>
  <c r="V463" i="5"/>
  <c r="DL463" i="5" s="1"/>
  <c r="V218" i="5"/>
  <c r="DL218" i="5" s="1"/>
  <c r="V350" i="5"/>
  <c r="DL350" i="5" s="1"/>
  <c r="V100" i="5"/>
  <c r="DL100" i="5" s="1"/>
  <c r="V244" i="5"/>
  <c r="DL244" i="5" s="1"/>
  <c r="V180" i="5"/>
  <c r="DL180" i="5" s="1"/>
  <c r="V476" i="5"/>
  <c r="DL476" i="5" s="1"/>
  <c r="V249" i="5"/>
  <c r="DL249" i="5" s="1"/>
  <c r="V172" i="5"/>
  <c r="DL172" i="5" s="1"/>
  <c r="V135" i="5"/>
  <c r="DL135" i="5" s="1"/>
  <c r="V366" i="5"/>
  <c r="DL366" i="5" s="1"/>
  <c r="V148" i="5"/>
  <c r="DL148" i="5" s="1"/>
  <c r="V289" i="5"/>
  <c r="DL289" i="5" s="1"/>
  <c r="V53" i="5"/>
  <c r="DL53" i="5" s="1"/>
  <c r="V258" i="5"/>
  <c r="DL258" i="5" s="1"/>
  <c r="V370" i="5"/>
  <c r="DL370" i="5" s="1"/>
  <c r="V477" i="5"/>
  <c r="DL477" i="5" s="1"/>
  <c r="V387" i="5"/>
  <c r="DL387" i="5" s="1"/>
  <c r="V292" i="5"/>
  <c r="DL292" i="5" s="1"/>
  <c r="V281" i="5"/>
  <c r="DL281" i="5" s="1"/>
  <c r="V28" i="5"/>
  <c r="DL28" i="5" s="1"/>
  <c r="V459" i="5"/>
  <c r="DL459" i="5" s="1"/>
  <c r="V293" i="5"/>
  <c r="DL293" i="5" s="1"/>
  <c r="V143" i="5"/>
  <c r="DL143" i="5" s="1"/>
  <c r="V21" i="5"/>
  <c r="DL21" i="5" s="1"/>
  <c r="V329" i="5"/>
  <c r="DL329" i="5" s="1"/>
  <c r="V308" i="5"/>
  <c r="DL308" i="5" s="1"/>
  <c r="V254" i="5"/>
  <c r="DL254" i="5" s="1"/>
  <c r="V360" i="5"/>
  <c r="DL360" i="5" s="1"/>
  <c r="V270" i="5"/>
  <c r="DL270" i="5" s="1"/>
  <c r="V500" i="5"/>
  <c r="DL500" i="5" s="1"/>
  <c r="V465" i="5"/>
  <c r="DL465" i="5" s="1"/>
  <c r="V178" i="5"/>
  <c r="DL178" i="5" s="1"/>
  <c r="V57" i="5"/>
  <c r="DL57" i="5" s="1"/>
  <c r="V306" i="5"/>
  <c r="DL306" i="5" s="1"/>
  <c r="V461" i="5"/>
  <c r="DL461" i="5" s="1"/>
  <c r="V149" i="5"/>
  <c r="DL149" i="5" s="1"/>
  <c r="V205" i="5"/>
  <c r="DL205" i="5" s="1"/>
  <c r="V321" i="5"/>
  <c r="DL321" i="5" s="1"/>
  <c r="V431" i="5"/>
  <c r="DL431" i="5" s="1"/>
  <c r="V23" i="5"/>
  <c r="DL23" i="5" s="1"/>
  <c r="V490" i="5"/>
  <c r="DL490" i="5" s="1"/>
  <c r="V27" i="5"/>
  <c r="DL27" i="5" s="1"/>
  <c r="V371" i="5"/>
  <c r="DL371" i="5" s="1"/>
  <c r="V345" i="5"/>
  <c r="DL345" i="5" s="1"/>
  <c r="V301" i="5"/>
  <c r="DL301" i="5" s="1"/>
  <c r="V176" i="5"/>
  <c r="DL176" i="5" s="1"/>
  <c r="V184" i="5"/>
  <c r="DL184" i="5" s="1"/>
  <c r="V44" i="5"/>
  <c r="DL44" i="5" s="1"/>
  <c r="V51" i="5"/>
  <c r="DL51" i="5" s="1"/>
  <c r="V67" i="5"/>
  <c r="DL67" i="5" s="1"/>
  <c r="V231" i="5"/>
  <c r="DL231" i="5" s="1"/>
  <c r="V379" i="5"/>
  <c r="DL379" i="5" s="1"/>
  <c r="V151" i="5"/>
  <c r="DL151" i="5" s="1"/>
  <c r="V174" i="5"/>
  <c r="DL174" i="5" s="1"/>
  <c r="V273" i="5"/>
  <c r="DL273" i="5" s="1"/>
  <c r="V493" i="5"/>
  <c r="DL493" i="5" s="1"/>
  <c r="V52" i="5"/>
  <c r="DL52" i="5" s="1"/>
  <c r="V441" i="5"/>
  <c r="DL441" i="5" s="1"/>
  <c r="V271" i="5"/>
  <c r="DL271" i="5" s="1"/>
  <c r="V168" i="5"/>
  <c r="DL168" i="5" s="1"/>
  <c r="V84" i="5"/>
  <c r="DL84" i="5" s="1"/>
  <c r="V68" i="5"/>
  <c r="DL68" i="5" s="1"/>
  <c r="V287" i="5"/>
  <c r="DL287" i="5" s="1"/>
  <c r="V283" i="5"/>
  <c r="DL283" i="5" s="1"/>
  <c r="V159" i="5"/>
  <c r="DL159" i="5" s="1"/>
  <c r="V157" i="5"/>
  <c r="DL157" i="5" s="1"/>
  <c r="V82" i="5"/>
  <c r="DL82" i="5" s="1"/>
  <c r="V432" i="5"/>
  <c r="DL432" i="5" s="1"/>
  <c r="V414" i="5"/>
  <c r="DL414" i="5" s="1"/>
  <c r="V97" i="5"/>
  <c r="DL97" i="5" s="1"/>
  <c r="V98" i="5"/>
  <c r="DL98" i="5" s="1"/>
  <c r="V14" i="5"/>
  <c r="DL14" i="5" s="1"/>
  <c r="V165" i="5"/>
  <c r="DL165" i="5" s="1"/>
  <c r="V18" i="5"/>
  <c r="DL18" i="5" s="1"/>
  <c r="V483" i="5"/>
  <c r="DL483" i="5" s="1"/>
  <c r="V243" i="5"/>
  <c r="DL243" i="5" s="1"/>
  <c r="V59" i="5"/>
  <c r="DL59" i="5" s="1"/>
  <c r="V343" i="5"/>
  <c r="DL343" i="5" s="1"/>
  <c r="V12" i="5"/>
  <c r="DL12" i="5" s="1"/>
  <c r="V228" i="5"/>
  <c r="DL228" i="5" s="1"/>
  <c r="V274" i="5"/>
  <c r="DL274" i="5" s="1"/>
  <c r="V189" i="5"/>
  <c r="DL189" i="5" s="1"/>
  <c r="V471" i="5"/>
  <c r="DL471" i="5" s="1"/>
  <c r="V61" i="5"/>
  <c r="DL61" i="5" s="1"/>
  <c r="V90" i="5"/>
  <c r="DL90" i="5" s="1"/>
  <c r="V326" i="5"/>
  <c r="DL326" i="5" s="1"/>
  <c r="V361" i="5"/>
  <c r="DL361" i="5" s="1"/>
  <c r="V39" i="5"/>
  <c r="DL39" i="5" s="1"/>
  <c r="V155" i="5"/>
  <c r="DL155" i="5" s="1"/>
  <c r="V349" i="5"/>
  <c r="DL349" i="5" s="1"/>
  <c r="V140" i="5"/>
  <c r="DL140" i="5" s="1"/>
  <c r="V60" i="5"/>
  <c r="DL60" i="5" s="1"/>
  <c r="V341" i="5"/>
  <c r="DL341" i="5" s="1"/>
  <c r="V198" i="5"/>
  <c r="DL198" i="5" s="1"/>
  <c r="V123" i="5"/>
  <c r="DL123" i="5" s="1"/>
  <c r="V117" i="5"/>
  <c r="DL117" i="5" s="1"/>
  <c r="V78" i="5"/>
  <c r="DL78" i="5" s="1"/>
  <c r="V103" i="5"/>
  <c r="DL103" i="5" s="1"/>
  <c r="V72" i="5"/>
  <c r="DL72" i="5" s="1"/>
  <c r="V440" i="5"/>
  <c r="DL440" i="5" s="1"/>
  <c r="V367" i="5"/>
  <c r="DL367" i="5" s="1"/>
  <c r="V309" i="5"/>
  <c r="DL309" i="5" s="1"/>
  <c r="V229" i="5"/>
  <c r="DL229" i="5" s="1"/>
  <c r="V482" i="5"/>
  <c r="DL482" i="5" s="1"/>
  <c r="V262" i="5"/>
  <c r="DL262" i="5" s="1"/>
  <c r="V246" i="5"/>
  <c r="DL246" i="5" s="1"/>
  <c r="V233" i="5"/>
  <c r="DL233" i="5" s="1"/>
  <c r="V113" i="5"/>
  <c r="DL113" i="5" s="1"/>
  <c r="V86" i="5"/>
  <c r="DL86" i="5" s="1"/>
  <c r="V147" i="5"/>
  <c r="DL147" i="5" s="1"/>
  <c r="V145" i="5"/>
  <c r="DL145" i="5" s="1"/>
  <c r="V236" i="5"/>
  <c r="DL236" i="5" s="1"/>
  <c r="V94" i="5"/>
  <c r="DL94" i="5" s="1"/>
  <c r="V48" i="5"/>
  <c r="DL48" i="5" s="1"/>
  <c r="V443" i="5"/>
  <c r="DL443" i="5" s="1"/>
  <c r="V284" i="5"/>
  <c r="DL284" i="5" s="1"/>
  <c r="V253" i="5"/>
  <c r="DL253" i="5" s="1"/>
  <c r="V263" i="5"/>
  <c r="DL263" i="5" s="1"/>
  <c r="V16" i="5"/>
  <c r="DL16" i="5" s="1"/>
  <c r="V24" i="5"/>
  <c r="DL24" i="5" s="1"/>
  <c r="V427" i="5"/>
  <c r="DL427" i="5" s="1"/>
  <c r="V22" i="5"/>
  <c r="DL22" i="5" s="1"/>
  <c r="V314" i="5"/>
  <c r="DL314" i="5" s="1"/>
  <c r="V116" i="5"/>
  <c r="DL116" i="5" s="1"/>
  <c r="V352" i="5"/>
  <c r="DL352" i="5" s="1"/>
  <c r="V42" i="5"/>
  <c r="DL42" i="5" s="1"/>
  <c r="V266" i="5"/>
  <c r="DL266" i="5" s="1"/>
  <c r="V15" i="5"/>
  <c r="DL15" i="5" s="1"/>
  <c r="V226" i="5"/>
  <c r="DL226" i="5" s="1"/>
  <c r="V386" i="5"/>
  <c r="DL386" i="5" s="1"/>
  <c r="V285" i="5"/>
  <c r="DL285" i="5" s="1"/>
  <c r="V111" i="5"/>
  <c r="DL111" i="5" s="1"/>
  <c r="V313" i="5"/>
  <c r="DL313" i="5" s="1"/>
  <c r="V499" i="5"/>
  <c r="DL499" i="5" s="1"/>
  <c r="V200" i="5"/>
  <c r="DL200" i="5" s="1"/>
  <c r="V279" i="5"/>
  <c r="DL279" i="5" s="1"/>
  <c r="V363" i="5"/>
  <c r="DL363" i="5" s="1"/>
  <c r="V378" i="5"/>
  <c r="DL378" i="5" s="1"/>
  <c r="V251" i="5"/>
  <c r="DL251" i="5" s="1"/>
  <c r="V30" i="5"/>
  <c r="DL30" i="5" s="1"/>
  <c r="V38" i="5"/>
  <c r="DL38" i="5" s="1"/>
  <c r="V106" i="5"/>
  <c r="DL106" i="5" s="1"/>
  <c r="V485" i="5"/>
  <c r="DL485" i="5" s="1"/>
  <c r="V105" i="5"/>
  <c r="DL105" i="5" s="1"/>
  <c r="V136" i="5"/>
  <c r="DL136" i="5" s="1"/>
  <c r="V227" i="5"/>
  <c r="DL227" i="5" s="1"/>
  <c r="V264" i="5"/>
  <c r="DL264" i="5" s="1"/>
  <c r="V411" i="5"/>
  <c r="DL411" i="5" s="1"/>
  <c r="V64" i="5"/>
  <c r="DL64" i="5" s="1"/>
  <c r="V259" i="5"/>
  <c r="DL259" i="5" s="1"/>
  <c r="V369" i="5"/>
  <c r="DL369" i="5" s="1"/>
  <c r="V304" i="5"/>
  <c r="DL304" i="5" s="1"/>
  <c r="V40" i="5"/>
  <c r="DL40" i="5" s="1"/>
  <c r="V110" i="5"/>
  <c r="DL110" i="5" s="1"/>
  <c r="V256" i="5"/>
  <c r="DL256" i="5" s="1"/>
  <c r="V96" i="5"/>
  <c r="DL96" i="5" s="1"/>
  <c r="V395" i="5"/>
  <c r="DL395" i="5" s="1"/>
  <c r="V88" i="5"/>
  <c r="DL88" i="5" s="1"/>
  <c r="V225" i="5"/>
  <c r="DL225" i="5" s="1"/>
  <c r="V451" i="5"/>
  <c r="DL451" i="5" s="1"/>
  <c r="V221" i="5"/>
  <c r="DL221" i="5" s="1"/>
  <c r="V183" i="5"/>
  <c r="DL183" i="5" s="1"/>
  <c r="V403" i="5"/>
  <c r="DL403" i="5" s="1"/>
  <c r="V137" i="5"/>
  <c r="DL137" i="5" s="1"/>
  <c r="V11" i="5"/>
  <c r="V480" i="5"/>
  <c r="DL480" i="5" s="1"/>
  <c r="V240" i="5"/>
  <c r="DL240" i="5" s="1"/>
  <c r="V382" i="5"/>
  <c r="DL382" i="5" s="1"/>
  <c r="V92" i="5"/>
  <c r="DL92" i="5" s="1"/>
  <c r="V219" i="5"/>
  <c r="DL219" i="5" s="1"/>
  <c r="V121" i="5"/>
  <c r="DL121" i="5" s="1"/>
  <c r="V248" i="5"/>
  <c r="DL248" i="5" s="1"/>
  <c r="V320" i="5"/>
  <c r="DL320" i="5" s="1"/>
  <c r="V470" i="5"/>
  <c r="DL470" i="5" s="1"/>
  <c r="V491" i="5"/>
  <c r="DL491" i="5" s="1"/>
  <c r="V334" i="5"/>
  <c r="DL334" i="5" s="1"/>
  <c r="V325" i="5"/>
  <c r="DL325" i="5" s="1"/>
  <c r="V144" i="5"/>
  <c r="DL144" i="5" s="1"/>
  <c r="V318" i="5"/>
  <c r="DL318" i="5" s="1"/>
  <c r="V109" i="5"/>
  <c r="DL109" i="5" s="1"/>
  <c r="V197" i="5"/>
  <c r="DL197" i="5" s="1"/>
  <c r="V55" i="5"/>
  <c r="DL55" i="5" s="1"/>
  <c r="V449" i="5"/>
  <c r="DL449" i="5" s="1"/>
  <c r="V234" i="5"/>
  <c r="DL234" i="5" s="1"/>
  <c r="V156" i="5"/>
  <c r="DL156" i="5" s="1"/>
  <c r="V300" i="5"/>
  <c r="DL300" i="5" s="1"/>
  <c r="V267" i="5"/>
  <c r="DL267" i="5" s="1"/>
  <c r="V445" i="5"/>
  <c r="DL445" i="5" s="1"/>
  <c r="V34" i="5"/>
  <c r="DL34" i="5" s="1"/>
  <c r="V433" i="5"/>
  <c r="DL433" i="5" s="1"/>
  <c r="V359" i="5"/>
  <c r="DL359" i="5" s="1"/>
  <c r="V186" i="5"/>
  <c r="DL186" i="5" s="1"/>
  <c r="V99" i="5"/>
  <c r="DL99" i="5" s="1"/>
  <c r="V357" i="5"/>
  <c r="DL357" i="5" s="1"/>
  <c r="V188" i="5"/>
  <c r="DL188" i="5" s="1"/>
  <c r="V115" i="5"/>
  <c r="DL115" i="5" s="1"/>
  <c r="V261" i="5"/>
  <c r="DL261" i="5" s="1"/>
  <c r="V80" i="5"/>
  <c r="DL80" i="5" s="1"/>
  <c r="V202" i="5"/>
  <c r="DL202" i="5" s="1"/>
  <c r="V417" i="5"/>
  <c r="DL417" i="5" s="1"/>
  <c r="V257" i="5"/>
  <c r="DL257" i="5" s="1"/>
  <c r="V420" i="5"/>
  <c r="DL420" i="5" s="1"/>
  <c r="V49" i="5"/>
  <c r="DL49" i="5" s="1"/>
  <c r="V74" i="5"/>
  <c r="DL74" i="5" s="1"/>
  <c r="V498" i="5"/>
  <c r="DL498" i="5" s="1"/>
  <c r="V423" i="5"/>
  <c r="DL423" i="5" s="1"/>
  <c r="V402" i="5"/>
  <c r="DL402" i="5" s="1"/>
  <c r="V338" i="5"/>
  <c r="DL338" i="5" s="1"/>
  <c r="V206" i="5"/>
  <c r="DL206" i="5" s="1"/>
  <c r="V355" i="5"/>
  <c r="DL355" i="5" s="1"/>
  <c r="V201" i="5"/>
  <c r="DL201" i="5" s="1"/>
  <c r="V118" i="5"/>
  <c r="DL118" i="5" s="1"/>
  <c r="V479" i="5"/>
  <c r="DL479" i="5" s="1"/>
  <c r="V475" i="5"/>
  <c r="DL475" i="5" s="1"/>
  <c r="V288" i="5"/>
  <c r="DL288" i="5" s="1"/>
  <c r="V215" i="5"/>
  <c r="DL215" i="5" s="1"/>
  <c r="V437" i="5"/>
  <c r="DL437" i="5" s="1"/>
  <c r="V179" i="5"/>
  <c r="DL179" i="5" s="1"/>
  <c r="V252" i="5"/>
  <c r="DL252" i="5" s="1"/>
  <c r="V393" i="5"/>
  <c r="DL393" i="5" s="1"/>
  <c r="V275" i="5"/>
  <c r="DL275" i="5" s="1"/>
  <c r="V122" i="5"/>
  <c r="DL122" i="5" s="1"/>
  <c r="V316" i="5"/>
  <c r="DL316" i="5" s="1"/>
  <c r="V398" i="5"/>
  <c r="DL398" i="5" s="1"/>
  <c r="V47" i="5"/>
  <c r="DL47" i="5" s="1"/>
  <c r="V436" i="5"/>
  <c r="DL436" i="5" s="1"/>
  <c r="V435" i="5"/>
  <c r="DL435" i="5" s="1"/>
  <c r="V389" i="5"/>
  <c r="DL389" i="5" s="1"/>
  <c r="V163" i="5"/>
  <c r="DL163" i="5" s="1"/>
  <c r="V457" i="5"/>
  <c r="DL457" i="5" s="1"/>
  <c r="V230" i="5"/>
  <c r="DL230" i="5" s="1"/>
  <c r="V322" i="5"/>
  <c r="DL322" i="5" s="1"/>
  <c r="V26" i="5"/>
  <c r="DL26" i="5" s="1"/>
  <c r="V295" i="5"/>
  <c r="DL295" i="5" s="1"/>
  <c r="V333" i="5"/>
  <c r="DL333" i="5" s="1"/>
  <c r="V161" i="5"/>
  <c r="DL161" i="5" s="1"/>
  <c r="V8" i="5"/>
  <c r="DL8" i="5" s="1"/>
  <c r="V166" i="5"/>
  <c r="DL166" i="5" s="1"/>
  <c r="V70" i="5"/>
  <c r="DL70" i="5" s="1"/>
  <c r="V368" i="5"/>
  <c r="DL368" i="5" s="1"/>
  <c r="V337" i="5"/>
  <c r="DL337" i="5" s="1"/>
  <c r="V342" i="5"/>
  <c r="DL342" i="5" s="1"/>
  <c r="V153" i="5"/>
  <c r="DL153" i="5" s="1"/>
  <c r="V10" i="5"/>
  <c r="DL10" i="5" s="1"/>
  <c r="V114" i="5"/>
  <c r="DL114" i="5" s="1"/>
  <c r="V125" i="5"/>
  <c r="DL125" i="5" s="1"/>
  <c r="V296" i="5"/>
  <c r="DL296" i="5" s="1"/>
  <c r="V232" i="5"/>
  <c r="DL232" i="5" s="1"/>
  <c r="V29" i="5"/>
  <c r="DL29" i="5" s="1"/>
  <c r="V332" i="5"/>
  <c r="DL332" i="5" s="1"/>
  <c r="V344" i="5"/>
  <c r="DL344" i="5" s="1"/>
  <c r="V399" i="5"/>
  <c r="DL399" i="5" s="1"/>
  <c r="V41" i="5"/>
  <c r="DL41" i="5" s="1"/>
  <c r="V453" i="5"/>
  <c r="DL453" i="5" s="1"/>
  <c r="V484" i="5"/>
  <c r="DL484" i="5" s="1"/>
  <c r="V58" i="5"/>
  <c r="DL58" i="5" s="1"/>
  <c r="V346" i="5"/>
  <c r="DL346" i="5" s="1"/>
  <c r="V328" i="5"/>
  <c r="DL328" i="5" s="1"/>
  <c r="V93" i="5"/>
  <c r="DL93" i="5" s="1"/>
  <c r="V397" i="5"/>
  <c r="DL397" i="5" s="1"/>
  <c r="V390" i="5"/>
  <c r="DL390" i="5" s="1"/>
  <c r="V297" i="5"/>
  <c r="DL297" i="5" s="1"/>
  <c r="V162" i="5"/>
  <c r="DL162" i="5" s="1"/>
  <c r="V43" i="5"/>
  <c r="DL43" i="5" s="1"/>
  <c r="V220" i="5"/>
  <c r="DL220" i="5" s="1"/>
  <c r="V430" i="5"/>
  <c r="DL430" i="5" s="1"/>
  <c r="V489" i="5"/>
  <c r="DL489" i="5" s="1"/>
  <c r="V33" i="5"/>
  <c r="DL33" i="5" s="1"/>
  <c r="V87" i="5"/>
  <c r="DL87" i="5" s="1"/>
  <c r="V426" i="5"/>
  <c r="DL426" i="5" s="1"/>
  <c r="V351" i="5"/>
  <c r="DL351" i="5" s="1"/>
  <c r="V472" i="5"/>
  <c r="DL472" i="5" s="1"/>
  <c r="V422" i="5"/>
  <c r="DL422" i="5" s="1"/>
  <c r="V25" i="5"/>
  <c r="DL25" i="5" s="1"/>
  <c r="V497" i="5"/>
  <c r="DL497" i="5" s="1"/>
  <c r="V434" i="5"/>
  <c r="DL434" i="5" s="1"/>
  <c r="V37" i="5"/>
  <c r="DL37" i="5" s="1"/>
  <c r="V312" i="5"/>
  <c r="DL312" i="5" s="1"/>
  <c r="V438" i="5"/>
  <c r="DL438" i="5" s="1"/>
  <c r="V324" i="5"/>
  <c r="DL324" i="5" s="1"/>
  <c r="V481" i="5"/>
  <c r="DL481" i="5" s="1"/>
  <c r="V7" i="5"/>
  <c r="DM7" i="5" s="1"/>
  <c r="DL7" i="5" l="1"/>
  <c r="DL11" i="5"/>
  <c r="CB458" i="5"/>
  <c r="DJ458" i="5"/>
  <c r="CB187" i="5"/>
  <c r="DJ187" i="5"/>
  <c r="CB154" i="5"/>
  <c r="DJ154" i="5"/>
  <c r="CB167" i="5"/>
  <c r="DJ167" i="5"/>
  <c r="CB126" i="5"/>
  <c r="DJ126" i="5"/>
  <c r="CB415" i="5"/>
  <c r="DJ415" i="5"/>
  <c r="CB327" i="5"/>
  <c r="DJ327" i="5"/>
  <c r="CB196" i="5"/>
  <c r="DJ196" i="5"/>
  <c r="CB199" i="5"/>
  <c r="DJ199" i="5"/>
  <c r="CB450" i="5"/>
  <c r="DJ450" i="5"/>
  <c r="CB375" i="5"/>
  <c r="DJ375" i="5"/>
  <c r="CB89" i="5"/>
  <c r="DJ89" i="5"/>
  <c r="CB142" i="5"/>
  <c r="DJ142" i="5"/>
  <c r="CB319" i="5"/>
  <c r="DJ319" i="5"/>
  <c r="CB17" i="5"/>
  <c r="DJ17" i="5"/>
  <c r="CB488" i="5"/>
  <c r="DJ488" i="5"/>
  <c r="CB486" i="5"/>
  <c r="DJ486" i="5"/>
  <c r="CB336" i="5"/>
  <c r="DJ336" i="5"/>
  <c r="CB286" i="5"/>
  <c r="DJ286" i="5"/>
  <c r="CB75" i="5"/>
  <c r="DJ75" i="5"/>
  <c r="CB212" i="5"/>
  <c r="DJ212" i="5"/>
  <c r="CB185" i="5"/>
  <c r="DJ185" i="5"/>
  <c r="CB177" i="5"/>
  <c r="DJ177" i="5"/>
  <c r="CB278" i="5"/>
  <c r="DJ278" i="5"/>
  <c r="CB85" i="5"/>
  <c r="DJ85" i="5"/>
  <c r="CB124" i="5"/>
  <c r="DJ124" i="5"/>
  <c r="CB377" i="5"/>
  <c r="DJ377" i="5"/>
  <c r="CB217" i="5"/>
  <c r="DJ217" i="5"/>
  <c r="CB81" i="5"/>
  <c r="DJ81" i="5"/>
  <c r="CB71" i="5"/>
  <c r="DJ71" i="5"/>
  <c r="CB315" i="5"/>
  <c r="DJ315" i="5"/>
  <c r="CB120" i="5"/>
  <c r="DJ120" i="5"/>
  <c r="CB138" i="5"/>
  <c r="DJ138" i="5"/>
  <c r="CB317" i="5"/>
  <c r="DJ317" i="5"/>
  <c r="CB134" i="5"/>
  <c r="DJ134" i="5"/>
  <c r="CB65" i="5"/>
  <c r="DJ65" i="5"/>
  <c r="CB496" i="5"/>
  <c r="DJ496" i="5"/>
  <c r="CB442" i="5"/>
  <c r="DJ442" i="5"/>
  <c r="CB473" i="5"/>
  <c r="DJ473" i="5"/>
  <c r="CB128" i="5"/>
  <c r="DJ128" i="5"/>
  <c r="CB348" i="5"/>
  <c r="DJ348" i="5"/>
  <c r="CB173" i="5"/>
  <c r="DJ173" i="5"/>
  <c r="CB222" i="5"/>
  <c r="DJ222" i="5"/>
  <c r="CB150" i="5"/>
  <c r="DJ150" i="5"/>
  <c r="CB290" i="5"/>
  <c r="DJ290" i="5"/>
  <c r="CB307" i="5"/>
  <c r="DJ307" i="5"/>
  <c r="CB182" i="5"/>
  <c r="DJ182" i="5"/>
  <c r="CB365" i="5"/>
  <c r="DJ365" i="5"/>
  <c r="CB323" i="5"/>
  <c r="DJ323" i="5"/>
  <c r="CB448" i="5"/>
  <c r="DJ448" i="5"/>
  <c r="CB208" i="5"/>
  <c r="DJ208" i="5"/>
  <c r="CB374" i="5"/>
  <c r="DJ374" i="5"/>
  <c r="CB193" i="5"/>
  <c r="DJ193" i="5"/>
  <c r="CB462" i="5"/>
  <c r="DJ462" i="5"/>
  <c r="CB62" i="5"/>
  <c r="DJ62" i="5"/>
  <c r="CB388" i="5"/>
  <c r="DJ388" i="5"/>
  <c r="CB469" i="5"/>
  <c r="DJ469" i="5"/>
  <c r="CB242" i="5"/>
  <c r="DJ242" i="5"/>
  <c r="CB54" i="5"/>
  <c r="DJ54" i="5"/>
  <c r="CB416" i="5"/>
  <c r="DJ416" i="5"/>
  <c r="CB446" i="5"/>
  <c r="DJ446" i="5"/>
  <c r="CB356" i="5"/>
  <c r="DJ356" i="5"/>
  <c r="CB35" i="5"/>
  <c r="DJ35" i="5"/>
  <c r="CB406" i="5"/>
  <c r="DJ406" i="5"/>
  <c r="CB311" i="5"/>
  <c r="DJ311" i="5"/>
  <c r="CB108" i="5"/>
  <c r="DJ108" i="5"/>
  <c r="CB372" i="5"/>
  <c r="DJ372" i="5"/>
  <c r="CB164" i="5"/>
  <c r="DJ164" i="5"/>
  <c r="CB77" i="5"/>
  <c r="DJ77" i="5"/>
  <c r="CB247" i="5"/>
  <c r="DJ247" i="5"/>
  <c r="CB452" i="5"/>
  <c r="DJ452" i="5"/>
  <c r="CB207" i="5"/>
  <c r="DJ207" i="5"/>
  <c r="CB400" i="5"/>
  <c r="DJ400" i="5"/>
  <c r="CB209" i="5"/>
  <c r="DJ209" i="5"/>
  <c r="CB454" i="5"/>
  <c r="DJ454" i="5"/>
  <c r="CB245" i="5"/>
  <c r="DJ245" i="5"/>
  <c r="CB392" i="5"/>
  <c r="DJ392" i="5"/>
  <c r="CB158" i="5"/>
  <c r="DJ158" i="5"/>
  <c r="CB190" i="5"/>
  <c r="DJ190" i="5"/>
  <c r="CB418" i="5"/>
  <c r="DJ418" i="5"/>
  <c r="CB9" i="5"/>
  <c r="DJ9" i="5"/>
  <c r="CB494" i="5"/>
  <c r="DJ494" i="5"/>
  <c r="CB466" i="5"/>
  <c r="DJ466" i="5"/>
  <c r="CB362" i="5"/>
  <c r="DJ362" i="5"/>
  <c r="CB394" i="5"/>
  <c r="DJ394" i="5"/>
  <c r="CB303" i="5"/>
  <c r="DJ303" i="5"/>
  <c r="CB132" i="5"/>
  <c r="DJ132" i="5"/>
  <c r="CB474" i="5"/>
  <c r="DJ474" i="5"/>
  <c r="CB133" i="5"/>
  <c r="DJ133" i="5"/>
  <c r="CB404" i="5"/>
  <c r="DJ404" i="5"/>
  <c r="CB181" i="5"/>
  <c r="DJ181" i="5"/>
  <c r="CB130" i="5"/>
  <c r="DJ130" i="5"/>
  <c r="CB413" i="5"/>
  <c r="DJ413" i="5"/>
  <c r="CB419" i="5"/>
  <c r="DJ419" i="5"/>
  <c r="CB460" i="5"/>
  <c r="DJ460" i="5"/>
  <c r="CB194" i="5"/>
  <c r="DJ194" i="5"/>
  <c r="CB146" i="5"/>
  <c r="DJ146" i="5"/>
  <c r="CB129" i="5"/>
  <c r="DJ129" i="5"/>
  <c r="CB354" i="5"/>
  <c r="DJ354" i="5"/>
  <c r="CB175" i="5"/>
  <c r="DJ175" i="5"/>
  <c r="CB282" i="5"/>
  <c r="DJ282" i="5"/>
  <c r="CB335" i="5"/>
  <c r="DJ335" i="5"/>
  <c r="CB73" i="5"/>
  <c r="DJ73" i="5"/>
  <c r="CB238" i="5"/>
  <c r="DJ238" i="5"/>
  <c r="CB412" i="5"/>
  <c r="DJ412" i="5"/>
  <c r="CB410" i="5"/>
  <c r="DJ410" i="5"/>
  <c r="CB408" i="5"/>
  <c r="DJ408" i="5"/>
  <c r="CB384" i="5"/>
  <c r="DJ384" i="5"/>
  <c r="CB79" i="5"/>
  <c r="DJ79" i="5"/>
  <c r="CB396" i="5"/>
  <c r="DJ396" i="5"/>
  <c r="CB376" i="5"/>
  <c r="DJ376" i="5"/>
  <c r="CB339" i="5"/>
  <c r="DJ339" i="5"/>
  <c r="CB213" i="5"/>
  <c r="DJ213" i="5"/>
  <c r="CB331" i="5"/>
  <c r="DJ331" i="5"/>
  <c r="CB169" i="5"/>
  <c r="DJ169" i="5"/>
  <c r="CB456" i="5"/>
  <c r="DJ456" i="5"/>
  <c r="CB69" i="5"/>
  <c r="DJ69" i="5"/>
  <c r="CB160" i="5"/>
  <c r="DJ160" i="5"/>
  <c r="CB381" i="5"/>
  <c r="DJ381" i="5"/>
  <c r="CB380" i="5"/>
  <c r="DJ380" i="5"/>
  <c r="CB171" i="5"/>
  <c r="DJ171" i="5"/>
  <c r="CB204" i="5"/>
  <c r="DJ204" i="5"/>
  <c r="CB464" i="5"/>
  <c r="DJ464" i="5"/>
  <c r="CB478" i="5"/>
  <c r="DJ478" i="5"/>
  <c r="CB216" i="5"/>
  <c r="DJ216" i="5"/>
  <c r="CB468" i="5"/>
  <c r="DJ468" i="5"/>
  <c r="CB340" i="5"/>
  <c r="DJ340" i="5"/>
  <c r="CB13" i="5"/>
  <c r="DJ13" i="5"/>
  <c r="V13" i="5"/>
  <c r="DL13" i="5" s="1"/>
  <c r="CJ7" i="5"/>
  <c r="H28" i="6" s="1"/>
  <c r="V335" i="5"/>
  <c r="DL335" i="5" s="1"/>
  <c r="V158" i="5"/>
  <c r="DL158" i="5" s="1"/>
  <c r="V120" i="5"/>
  <c r="DL120" i="5" s="1"/>
  <c r="V448" i="5"/>
  <c r="DL448" i="5" s="1"/>
  <c r="V169" i="5"/>
  <c r="DL169" i="5" s="1"/>
  <c r="V406" i="5"/>
  <c r="DL406" i="5" s="1"/>
  <c r="V212" i="5"/>
  <c r="DL212" i="5" s="1"/>
  <c r="V315" i="5"/>
  <c r="DL315" i="5" s="1"/>
  <c r="V340" i="5"/>
  <c r="DL340" i="5" s="1"/>
  <c r="V282" i="5"/>
  <c r="DL282" i="5" s="1"/>
  <c r="V404" i="5"/>
  <c r="DL404" i="5" s="1"/>
  <c r="V339" i="5"/>
  <c r="DL339" i="5" s="1"/>
  <c r="V392" i="5"/>
  <c r="DL392" i="5" s="1"/>
  <c r="V323" i="5"/>
  <c r="DL323" i="5" s="1"/>
  <c r="V468" i="5"/>
  <c r="DL468" i="5" s="1"/>
  <c r="V173" i="5"/>
  <c r="DL173" i="5" s="1"/>
  <c r="V375" i="5"/>
  <c r="DL375" i="5" s="1"/>
  <c r="V133" i="5"/>
  <c r="DL133" i="5" s="1"/>
  <c r="V75" i="5"/>
  <c r="DL75" i="5" s="1"/>
  <c r="V193" i="5"/>
  <c r="DL193" i="5" s="1"/>
  <c r="V175" i="5"/>
  <c r="DL175" i="5" s="1"/>
  <c r="V17" i="5"/>
  <c r="DL17" i="5" s="1"/>
  <c r="V85" i="5"/>
  <c r="DL85" i="5" s="1"/>
  <c r="V377" i="5"/>
  <c r="DL377" i="5" s="1"/>
  <c r="V65" i="5"/>
  <c r="DL65" i="5" s="1"/>
  <c r="V348" i="5"/>
  <c r="DL348" i="5" s="1"/>
  <c r="V462" i="5"/>
  <c r="DL462" i="5" s="1"/>
  <c r="V182" i="5"/>
  <c r="DL182" i="5" s="1"/>
  <c r="V469" i="5"/>
  <c r="DL469" i="5" s="1"/>
  <c r="V54" i="5"/>
  <c r="DL54" i="5" s="1"/>
  <c r="V416" i="5"/>
  <c r="DL416" i="5" s="1"/>
  <c r="V446" i="5"/>
  <c r="DL446" i="5" s="1"/>
  <c r="V356" i="5"/>
  <c r="DL356" i="5" s="1"/>
  <c r="V35" i="5"/>
  <c r="DL35" i="5" s="1"/>
  <c r="V164" i="5"/>
  <c r="DL164" i="5" s="1"/>
  <c r="V77" i="5"/>
  <c r="DL77" i="5" s="1"/>
  <c r="V247" i="5"/>
  <c r="DL247" i="5" s="1"/>
  <c r="V452" i="5"/>
  <c r="DL452" i="5" s="1"/>
  <c r="V207" i="5"/>
  <c r="DL207" i="5" s="1"/>
  <c r="V400" i="5"/>
  <c r="DL400" i="5" s="1"/>
  <c r="V209" i="5"/>
  <c r="DL209" i="5" s="1"/>
  <c r="V454" i="5"/>
  <c r="DL454" i="5" s="1"/>
  <c r="V245" i="5"/>
  <c r="DL245" i="5" s="1"/>
  <c r="V9" i="5"/>
  <c r="DL9" i="5" s="1"/>
  <c r="V494" i="5"/>
  <c r="DL494" i="5" s="1"/>
  <c r="V466" i="5"/>
  <c r="DL466" i="5" s="1"/>
  <c r="V362" i="5"/>
  <c r="DL362" i="5" s="1"/>
  <c r="V394" i="5"/>
  <c r="DL394" i="5" s="1"/>
  <c r="V303" i="5"/>
  <c r="DL303" i="5" s="1"/>
  <c r="V132" i="5"/>
  <c r="DL132" i="5" s="1"/>
  <c r="V474" i="5"/>
  <c r="DL474" i="5" s="1"/>
  <c r="V177" i="5"/>
  <c r="DL177" i="5" s="1"/>
  <c r="V81" i="5"/>
  <c r="DL81" i="5" s="1"/>
  <c r="V317" i="5"/>
  <c r="DL317" i="5" s="1"/>
  <c r="V442" i="5"/>
  <c r="DL442" i="5" s="1"/>
  <c r="V222" i="5"/>
  <c r="DL222" i="5" s="1"/>
  <c r="V307" i="5"/>
  <c r="DL307" i="5" s="1"/>
  <c r="V388" i="5"/>
  <c r="DL388" i="5" s="1"/>
  <c r="V460" i="5"/>
  <c r="DL460" i="5" s="1"/>
  <c r="V73" i="5"/>
  <c r="DL73" i="5" s="1"/>
  <c r="V410" i="5"/>
  <c r="DL410" i="5" s="1"/>
  <c r="V79" i="5"/>
  <c r="DL79" i="5" s="1"/>
  <c r="V69" i="5"/>
  <c r="DL69" i="5" s="1"/>
  <c r="V160" i="5"/>
  <c r="DL160" i="5" s="1"/>
  <c r="V381" i="5"/>
  <c r="DL381" i="5" s="1"/>
  <c r="V380" i="5"/>
  <c r="DL380" i="5" s="1"/>
  <c r="V171" i="5"/>
  <c r="DL171" i="5" s="1"/>
  <c r="V204" i="5"/>
  <c r="DL204" i="5" s="1"/>
  <c r="V464" i="5"/>
  <c r="DL464" i="5" s="1"/>
  <c r="V478" i="5"/>
  <c r="DL478" i="5" s="1"/>
  <c r="V216" i="5"/>
  <c r="DL216" i="5" s="1"/>
  <c r="V124" i="5"/>
  <c r="DL124" i="5" s="1"/>
  <c r="V496" i="5"/>
  <c r="DL496" i="5" s="1"/>
  <c r="V290" i="5"/>
  <c r="DL290" i="5" s="1"/>
  <c r="V146" i="5"/>
  <c r="DL146" i="5" s="1"/>
  <c r="V384" i="5"/>
  <c r="DL384" i="5" s="1"/>
  <c r="V187" i="5"/>
  <c r="DL187" i="5" s="1"/>
  <c r="V154" i="5"/>
  <c r="DL154" i="5" s="1"/>
  <c r="V167" i="5"/>
  <c r="DL167" i="5" s="1"/>
  <c r="V126" i="5"/>
  <c r="DL126" i="5" s="1"/>
  <c r="V415" i="5"/>
  <c r="DL415" i="5" s="1"/>
  <c r="V327" i="5"/>
  <c r="DL327" i="5" s="1"/>
  <c r="V196" i="5"/>
  <c r="DL196" i="5" s="1"/>
  <c r="V199" i="5"/>
  <c r="DL199" i="5" s="1"/>
  <c r="V450" i="5"/>
  <c r="DL450" i="5" s="1"/>
  <c r="V185" i="5"/>
  <c r="DL185" i="5" s="1"/>
  <c r="V71" i="5"/>
  <c r="DL71" i="5" s="1"/>
  <c r="V138" i="5"/>
  <c r="DL138" i="5" s="1"/>
  <c r="V134" i="5"/>
  <c r="DL134" i="5" s="1"/>
  <c r="V473" i="5"/>
  <c r="DL473" i="5" s="1"/>
  <c r="V150" i="5"/>
  <c r="DL150" i="5" s="1"/>
  <c r="V128" i="5"/>
  <c r="DL128" i="5" s="1"/>
  <c r="V242" i="5"/>
  <c r="DL242" i="5" s="1"/>
  <c r="V130" i="5"/>
  <c r="DL130" i="5" s="1"/>
  <c r="V413" i="5"/>
  <c r="DL413" i="5" s="1"/>
  <c r="V194" i="5"/>
  <c r="DL194" i="5" s="1"/>
  <c r="V129" i="5"/>
  <c r="DL129" i="5" s="1"/>
  <c r="V412" i="5"/>
  <c r="DL412" i="5" s="1"/>
  <c r="V376" i="5"/>
  <c r="DL376" i="5" s="1"/>
  <c r="V208" i="5"/>
  <c r="DL208" i="5" s="1"/>
  <c r="V190" i="5"/>
  <c r="DL190" i="5" s="1"/>
  <c r="V311" i="5"/>
  <c r="DL311" i="5" s="1"/>
  <c r="V213" i="5"/>
  <c r="DL213" i="5" s="1"/>
  <c r="V374" i="5"/>
  <c r="DL374" i="5" s="1"/>
  <c r="V331" i="5"/>
  <c r="DL331" i="5" s="1"/>
  <c r="V108" i="5"/>
  <c r="DL108" i="5" s="1"/>
  <c r="V418" i="5"/>
  <c r="DL418" i="5" s="1"/>
  <c r="V458" i="5"/>
  <c r="DL458" i="5" s="1"/>
  <c r="V278" i="5"/>
  <c r="DL278" i="5" s="1"/>
  <c r="V217" i="5"/>
  <c r="DL217" i="5" s="1"/>
  <c r="V372" i="5"/>
  <c r="DL372" i="5" s="1"/>
  <c r="V365" i="5"/>
  <c r="DL365" i="5" s="1"/>
  <c r="V62" i="5"/>
  <c r="DL62" i="5" s="1"/>
  <c r="V181" i="5"/>
  <c r="DL181" i="5" s="1"/>
  <c r="V419" i="5"/>
  <c r="DL419" i="5" s="1"/>
  <c r="V354" i="5"/>
  <c r="DL354" i="5" s="1"/>
  <c r="V238" i="5"/>
  <c r="DL238" i="5" s="1"/>
  <c r="V456" i="5"/>
  <c r="DL456" i="5" s="1"/>
  <c r="V408" i="5"/>
  <c r="DL408" i="5" s="1"/>
  <c r="V396" i="5"/>
  <c r="DL396" i="5" s="1"/>
  <c r="V89" i="5"/>
  <c r="DL89" i="5" s="1"/>
  <c r="V142" i="5"/>
  <c r="DL142" i="5" s="1"/>
  <c r="V319" i="5"/>
  <c r="DL319" i="5" s="1"/>
  <c r="V488" i="5"/>
  <c r="DL488" i="5" s="1"/>
  <c r="V486" i="5"/>
  <c r="DL486" i="5" s="1"/>
  <c r="V336" i="5"/>
  <c r="DL336" i="5" s="1"/>
  <c r="V286" i="5"/>
  <c r="DL286" i="5" s="1"/>
  <c r="DL501" i="5" l="1"/>
  <c r="L32" i="6" s="1"/>
  <c r="DK5" i="5"/>
  <c r="H32" i="6" s="1"/>
  <c r="CF6" i="5"/>
  <c r="H23" i="6" s="1"/>
</calcChain>
</file>

<file path=xl/sharedStrings.xml><?xml version="1.0" encoding="utf-8"?>
<sst xmlns="http://schemas.openxmlformats.org/spreadsheetml/2006/main" count="171" uniqueCount="94">
  <si>
    <t>income</t>
  </si>
  <si>
    <t>Genders</t>
  </si>
  <si>
    <t>age</t>
  </si>
  <si>
    <t>field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</si>
  <si>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</si>
  <si>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</si>
  <si>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</si>
  <si>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</si>
  <si>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</si>
  <si>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</si>
  <si>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</si>
  <si>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</si>
  <si>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</si>
  <si>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</si>
  <si>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technical;</t>
  </si>
  <si>
    <t>other</t>
  </si>
  <si>
    <t>kids</t>
  </si>
  <si>
    <t>no of cars</t>
  </si>
  <si>
    <t>yukon</t>
  </si>
  <si>
    <t>BC</t>
  </si>
  <si>
    <t>northwest tersesa</t>
  </si>
  <si>
    <t>alberta</t>
  </si>
  <si>
    <t>nunavet</t>
  </si>
  <si>
    <t>sasketchwan</t>
  </si>
  <si>
    <t>manitoba</t>
  </si>
  <si>
    <t>ontario</t>
  </si>
  <si>
    <t>quebec</t>
  </si>
  <si>
    <t>newfounland</t>
  </si>
  <si>
    <t>newbruncwick</t>
  </si>
  <si>
    <t>prince edward island</t>
  </si>
  <si>
    <t>area</t>
  </si>
  <si>
    <t>value of house</t>
  </si>
  <si>
    <t>Mortage left</t>
  </si>
  <si>
    <t>Cars Value</t>
  </si>
  <si>
    <t>left to pay on cars</t>
  </si>
  <si>
    <t>Debts</t>
  </si>
  <si>
    <t>Investments</t>
  </si>
  <si>
    <t>Values of the person</t>
  </si>
  <si>
    <t>Value of debts</t>
  </si>
  <si>
    <t>net worth of person($)</t>
  </si>
  <si>
    <t>Column1</t>
  </si>
  <si>
    <t>Column2</t>
  </si>
  <si>
    <t>Column3</t>
  </si>
  <si>
    <t>Number of men</t>
  </si>
  <si>
    <t>Number of women</t>
  </si>
  <si>
    <t>Men</t>
  </si>
  <si>
    <t>Women</t>
  </si>
  <si>
    <t>Number of men vs Number of Women</t>
  </si>
  <si>
    <t>Average Age</t>
  </si>
  <si>
    <t>Health</t>
  </si>
  <si>
    <t>Agriculture</t>
  </si>
  <si>
    <t xml:space="preserve">Construction </t>
  </si>
  <si>
    <t>General Work</t>
  </si>
  <si>
    <t>Teaching</t>
  </si>
  <si>
    <t>Number of education</t>
  </si>
  <si>
    <t>Number of  health</t>
  </si>
  <si>
    <t>Number of each Profession</t>
  </si>
  <si>
    <t>Number of agriculture</t>
  </si>
  <si>
    <t>Number of IT</t>
  </si>
  <si>
    <t>Number of construction</t>
  </si>
  <si>
    <t>Number of General Work</t>
  </si>
  <si>
    <t>Ontario</t>
  </si>
  <si>
    <t>bc</t>
  </si>
  <si>
    <t>Number of persons from each area</t>
  </si>
  <si>
    <t>Newfounland</t>
  </si>
  <si>
    <t>Alberta</t>
  </si>
  <si>
    <t>Yukon</t>
  </si>
  <si>
    <t>Nunavet</t>
  </si>
  <si>
    <t>Sasketchwan</t>
  </si>
  <si>
    <t>Manitoba</t>
  </si>
  <si>
    <t>Prince edward island</t>
  </si>
  <si>
    <t>Quebec</t>
  </si>
  <si>
    <t>Northwest Tersesa</t>
  </si>
  <si>
    <t>Average Income</t>
  </si>
  <si>
    <t>Car Value</t>
  </si>
  <si>
    <t>Average Value of one car</t>
  </si>
  <si>
    <t>debt amount</t>
  </si>
  <si>
    <t>Number of person with debts higher than X</t>
  </si>
  <si>
    <t>Percentage left to pay</t>
  </si>
  <si>
    <t>less than</t>
  </si>
  <si>
    <t>number of person that have more than X% left on their mortgage</t>
  </si>
  <si>
    <t>Average income per territory</t>
  </si>
  <si>
    <t>Average income per sector</t>
  </si>
  <si>
    <t>Construction</t>
  </si>
  <si>
    <t>% of people having higher debts then their yearly income</t>
  </si>
  <si>
    <t>Average Age of people having with a net worth higher than income</t>
  </si>
  <si>
    <t>Basic</t>
  </si>
  <si>
    <t>Number of men vs number of women</t>
  </si>
  <si>
    <t>Number of persons in each profession</t>
  </si>
  <si>
    <t>Average Value of a car</t>
  </si>
  <si>
    <t xml:space="preserve">Quebec </t>
  </si>
  <si>
    <t>Number of person that have more than X% left on their mortgage</t>
  </si>
  <si>
    <t>j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</si>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</sst>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1"/>
      <name val="Bahnschrift SemiCondensed"/>
      <family val="2"/>
    </font>
    <font>
      <b/>
      <sz val="11"/>
      <color theme="1"/>
      <name val="Bahnschrift SemiCondensed"/>
      <family val="2"/>
    </font>
    <font>
      <sz val="15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9"/>
      <color theme="1"/>
      <name val="Arial Nova Cond"/>
      <family val="2"/>
    </font>
    <font>
      <b/>
      <sz val="15"/>
      <color theme="1"/>
      <name val="Arial Nova Cond"/>
      <family val="2"/>
    </font>
    <font>
      <b/>
      <sz val="13"/>
      <color theme="1"/>
      <name val="Arial Nova Cond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sz val="20"/>
      <color theme="0"/>
      <name val="Arial Nova Cond"/>
      <family val="2"/>
    </font>
    <font>
      <b/>
      <sz val="11"/>
      <color theme="0"/>
      <name val="Arial Narrow"/>
      <family val="2"/>
    </font>
    <font>
      <b/>
      <i/>
      <sz val="11"/>
      <color theme="1"/>
      <name val="Arial Nova Cond"/>
      <family val="2"/>
    </font>
    <font>
      <b/>
      <sz val="10"/>
      <color theme="1"/>
      <name val="Arial Narrow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DFFF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7" borderId="0" xfId="0" applyFont="1" applyFill="1" applyAlignment="1">
      <alignment horizontal="center"/>
    </xf>
    <xf numFmtId="0" fontId="1" fillId="7" borderId="5" xfId="0" applyFont="1" applyFill="1" applyBorder="1"/>
    <xf numFmtId="0" fontId="0" fillId="7" borderId="0" xfId="0" applyFill="1"/>
    <xf numFmtId="0" fontId="0" fillId="7" borderId="5" xfId="0" applyFill="1" applyBorder="1"/>
    <xf numFmtId="1" fontId="1" fillId="2" borderId="10" xfId="0" applyNumberFormat="1" applyFont="1" applyFill="1" applyBorder="1"/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/>
    <xf numFmtId="0" fontId="6" fillId="6" borderId="0" xfId="0" applyFont="1" applyFill="1"/>
    <xf numFmtId="0" fontId="0" fillId="3" borderId="0" xfId="0" applyFill="1"/>
    <xf numFmtId="0" fontId="1" fillId="3" borderId="0" xfId="0" applyFont="1" applyFill="1"/>
    <xf numFmtId="0" fontId="1" fillId="9" borderId="4" xfId="0" applyFont="1" applyFill="1" applyBorder="1"/>
    <xf numFmtId="0" fontId="1" fillId="9" borderId="0" xfId="0" applyFont="1" applyFill="1"/>
    <xf numFmtId="0" fontId="1" fillId="9" borderId="5" xfId="0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0" borderId="10" xfId="0" applyBorder="1"/>
    <xf numFmtId="0" fontId="3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6" borderId="3" xfId="0" applyFont="1" applyFill="1" applyBorder="1"/>
    <xf numFmtId="0" fontId="3" fillId="11" borderId="4" xfId="0" applyFont="1" applyFill="1" applyBorder="1"/>
    <xf numFmtId="0" fontId="0" fillId="11" borderId="6" xfId="0" applyFill="1" applyBorder="1"/>
    <xf numFmtId="0" fontId="1" fillId="12" borderId="3" xfId="0" applyFont="1" applyFill="1" applyBorder="1"/>
    <xf numFmtId="0" fontId="0" fillId="12" borderId="8" xfId="0" applyFill="1" applyBorder="1"/>
    <xf numFmtId="0" fontId="1" fillId="0" borderId="9" xfId="0" applyFont="1" applyBorder="1"/>
    <xf numFmtId="0" fontId="0" fillId="0" borderId="11" xfId="0" applyBorder="1"/>
    <xf numFmtId="9" fontId="1" fillId="0" borderId="2" xfId="1" applyFont="1" applyBorder="1"/>
    <xf numFmtId="9" fontId="0" fillId="0" borderId="4" xfId="1" applyFont="1" applyBorder="1"/>
    <xf numFmtId="9" fontId="0" fillId="0" borderId="6" xfId="1" applyFont="1" applyBorder="1"/>
    <xf numFmtId="0" fontId="7" fillId="0" borderId="0" xfId="0" applyFont="1" applyAlignment="1">
      <alignment horizontal="center"/>
    </xf>
    <xf numFmtId="164" fontId="0" fillId="0" borderId="0" xfId="0" applyNumberFormat="1"/>
    <xf numFmtId="0" fontId="1" fillId="15" borderId="4" xfId="0" applyFont="1" applyFill="1" applyBorder="1"/>
    <xf numFmtId="0" fontId="1" fillId="15" borderId="0" xfId="0" applyFont="1" applyFill="1"/>
    <xf numFmtId="0" fontId="1" fillId="15" borderId="5" xfId="0" applyFon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164" fontId="0" fillId="13" borderId="6" xfId="0" applyNumberFormat="1" applyFill="1" applyBorder="1"/>
    <xf numFmtId="164" fontId="0" fillId="13" borderId="7" xfId="0" applyNumberFormat="1" applyFill="1" applyBorder="1"/>
    <xf numFmtId="164" fontId="0" fillId="13" borderId="8" xfId="0" applyNumberFormat="1" applyFill="1" applyBorder="1"/>
    <xf numFmtId="164" fontId="0" fillId="5" borderId="8" xfId="0" applyNumberFormat="1" applyFill="1" applyBorder="1"/>
    <xf numFmtId="10" fontId="1" fillId="0" borderId="14" xfId="0" applyNumberFormat="1" applyFont="1" applyBorder="1"/>
    <xf numFmtId="0" fontId="1" fillId="0" borderId="5" xfId="0" applyFont="1" applyBorder="1"/>
    <xf numFmtId="1" fontId="1" fillId="0" borderId="0" xfId="0" applyNumberFormat="1" applyFont="1"/>
    <xf numFmtId="0" fontId="1" fillId="16" borderId="1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0" borderId="12" xfId="0" applyFont="1" applyBorder="1"/>
    <xf numFmtId="0" fontId="9" fillId="3" borderId="12" xfId="0" applyFont="1" applyFill="1" applyBorder="1"/>
    <xf numFmtId="2" fontId="0" fillId="13" borderId="7" xfId="0" applyNumberFormat="1" applyFill="1" applyBorder="1"/>
    <xf numFmtId="0" fontId="1" fillId="2" borderId="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15" borderId="4" xfId="0" applyFont="1" applyFill="1" applyBorder="1" applyAlignment="1">
      <alignment wrapText="1"/>
    </xf>
    <xf numFmtId="0" fontId="1" fillId="15" borderId="0" xfId="0" applyFont="1" applyFill="1" applyAlignment="1">
      <alignment wrapText="1"/>
    </xf>
    <xf numFmtId="0" fontId="1" fillId="15" borderId="5" xfId="0" applyFont="1" applyFill="1" applyBorder="1" applyAlignment="1">
      <alignment wrapText="1"/>
    </xf>
    <xf numFmtId="0" fontId="17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14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15" fillId="0" borderId="4" xfId="0" applyNumberFormat="1" applyFont="1" applyBorder="1" applyAlignment="1">
      <alignment horizontal="right"/>
    </xf>
    <xf numFmtId="164" fontId="15" fillId="0" borderId="0" xfId="0" applyNumberFormat="1" applyFont="1" applyAlignment="1">
      <alignment horizontal="right"/>
    </xf>
    <xf numFmtId="0" fontId="10" fillId="20" borderId="1" xfId="0" applyFont="1" applyFill="1" applyBorder="1" applyAlignment="1">
      <alignment horizontal="center"/>
    </xf>
    <xf numFmtId="0" fontId="10" fillId="20" borderId="2" xfId="0" applyFont="1" applyFill="1" applyBorder="1" applyAlignment="1">
      <alignment horizontal="center"/>
    </xf>
    <xf numFmtId="0" fontId="10" fillId="20" borderId="3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7" xfId="0" applyFont="1" applyFill="1" applyBorder="1" applyAlignment="1">
      <alignment horizontal="center"/>
    </xf>
    <xf numFmtId="0" fontId="10" fillId="20" borderId="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10" fillId="5" borderId="6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1" fillId="21" borderId="1" xfId="0" applyFont="1" applyFill="1" applyBorder="1" applyAlignment="1">
      <alignment vertical="center" wrapText="1"/>
    </xf>
    <xf numFmtId="0" fontId="11" fillId="21" borderId="2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4" xfId="0" applyFont="1" applyFill="1" applyBorder="1" applyAlignment="1">
      <alignment vertical="center" wrapText="1"/>
    </xf>
    <xf numFmtId="0" fontId="11" fillId="21" borderId="0" xfId="0" applyFont="1" applyFill="1" applyAlignment="1">
      <alignment vertical="center" wrapText="1"/>
    </xf>
    <xf numFmtId="0" fontId="11" fillId="21" borderId="5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0" fontId="11" fillId="21" borderId="7" xfId="0" applyFont="1" applyFill="1" applyBorder="1" applyAlignment="1">
      <alignment vertical="center" wrapText="1"/>
    </xf>
    <xf numFmtId="0" fontId="11" fillId="21" borderId="8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0" fontId="10" fillId="19" borderId="6" xfId="0" applyFont="1" applyFill="1" applyBorder="1" applyAlignment="1">
      <alignment horizontal="center"/>
    </xf>
    <xf numFmtId="0" fontId="10" fillId="19" borderId="7" xfId="0" applyFont="1" applyFill="1" applyBorder="1" applyAlignment="1">
      <alignment horizontal="center"/>
    </xf>
    <xf numFmtId="0" fontId="10" fillId="19" borderId="8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2" xfId="0" applyFont="1" applyFill="1" applyBorder="1" applyAlignment="1">
      <alignment horizontal="center"/>
    </xf>
    <xf numFmtId="0" fontId="16" fillId="22" borderId="3" xfId="0" applyFont="1" applyFill="1" applyBorder="1" applyAlignment="1">
      <alignment horizontal="center"/>
    </xf>
    <xf numFmtId="0" fontId="16" fillId="22" borderId="6" xfId="0" applyFont="1" applyFill="1" applyBorder="1" applyAlignment="1">
      <alignment horizontal="center"/>
    </xf>
    <xf numFmtId="0" fontId="16" fillId="22" borderId="7" xfId="0" applyFont="1" applyFill="1" applyBorder="1" applyAlignment="1">
      <alignment horizontal="center"/>
    </xf>
    <xf numFmtId="0" fontId="16" fillId="22" borderId="8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5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0" fontId="18" fillId="6" borderId="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3" fillId="17" borderId="15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6" borderId="15" xfId="0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10" fillId="18" borderId="4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10" fillId="18" borderId="5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0" fillId="18" borderId="7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9" fillId="16" borderId="2" xfId="0" applyFont="1" applyFill="1" applyBorder="1" applyAlignment="1">
      <alignment horizontal="center" wrapText="1"/>
    </xf>
    <xf numFmtId="0" fontId="19" fillId="16" borderId="3" xfId="0" applyFont="1" applyFill="1" applyBorder="1" applyAlignment="1">
      <alignment horizontal="center" wrapText="1"/>
    </xf>
    <xf numFmtId="0" fontId="19" fillId="16" borderId="0" xfId="0" applyFont="1" applyFill="1" applyAlignment="1">
      <alignment horizontal="center" wrapText="1"/>
    </xf>
    <xf numFmtId="0" fontId="19" fillId="16" borderId="5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3" fillId="23" borderId="1" xfId="0" applyFont="1" applyFill="1" applyBorder="1" applyAlignment="1">
      <alignment horizontal="center" wrapText="1"/>
    </xf>
    <xf numFmtId="0" fontId="3" fillId="23" borderId="2" xfId="0" applyFont="1" applyFill="1" applyBorder="1" applyAlignment="1">
      <alignment horizontal="center" wrapText="1"/>
    </xf>
    <xf numFmtId="0" fontId="3" fillId="23" borderId="4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wrapText="1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</dxfs>
  <tableStyles count="0" defaultTableStyle="TableStyleMedium2" defaultPivotStyle="PivotStyleLight16"/>
  <colors>
    <mruColors>
      <color rgb="FF0000FF"/>
      <color rgb="FFCC00FF"/>
      <color rgb="FF00FF00"/>
      <color rgb="FFFF3399"/>
      <color rgb="FFCCFF33"/>
      <color rgb="FFFF00FF"/>
      <color rgb="FF3D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chemeClr val="bg1"/>
                </a:solidFill>
              </a:rPr>
              <a:t>Men</a:t>
            </a:r>
            <a:r>
              <a:rPr lang="en-IN" b="1" i="1" baseline="0">
                <a:solidFill>
                  <a:schemeClr val="bg1"/>
                </a:solidFill>
              </a:rPr>
              <a:t> Vs Women</a:t>
            </a:r>
            <a:endParaRPr lang="en-IN" b="1" i="1">
              <a:solidFill>
                <a:schemeClr val="bg1"/>
              </a:solidFill>
            </a:endParaRPr>
          </a:p>
        </c:rich>
      </c:tx>
      <c:overlay val="0"/>
      <c:spPr>
        <a:solidFill>
          <a:srgbClr val="FF33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5203592312653"/>
          <c:y val="0.1922642814124155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</c:spPr>
          <c:invertIfNegative val="0"/>
          <c:val>
            <c:numRef>
              <c:f>Dashboard!$D$11:$G$11</c:f>
              <c:numCache>
                <c:formatCode>General</c:formatCode>
                <c:ptCount val="4"/>
                <c:pt idx="0">
                  <c:v>241</c:v>
                </c:pt>
                <c:pt idx="1">
                  <c:v>0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76D-B233-5257B30B9E65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Dashboard!$D$12:$G$12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E-476D-B233-5257B30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94271"/>
        <c:axId val="1769694687"/>
      </c:barChart>
      <c:catAx>
        <c:axId val="176969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94687"/>
        <c:crosses val="autoZero"/>
        <c:auto val="1"/>
        <c:lblAlgn val="ctr"/>
        <c:lblOffset val="100"/>
        <c:noMultiLvlLbl val="0"/>
      </c:catAx>
      <c:valAx>
        <c:axId val="17696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9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chemeClr val="bg1"/>
                </a:solidFill>
                <a:latin typeface="Arial Nova Cond" panose="020B0506020202020204" pitchFamily="34" charset="0"/>
              </a:rPr>
              <a:t>Number</a:t>
            </a:r>
            <a:r>
              <a:rPr lang="en-IN" b="1" i="1" baseline="0">
                <a:solidFill>
                  <a:schemeClr val="bg1"/>
                </a:solidFill>
                <a:latin typeface="Arial Nova Cond" panose="020B0506020202020204" pitchFamily="34" charset="0"/>
              </a:rPr>
              <a:t> of persons in each profession</a:t>
            </a:r>
            <a:endParaRPr lang="en-IN" b="1" i="1">
              <a:solidFill>
                <a:schemeClr val="bg1"/>
              </a:solidFill>
              <a:latin typeface="Arial Nova Cond" panose="020B0506020202020204" pitchFamily="34" charset="0"/>
            </a:endParaRPr>
          </a:p>
        </c:rich>
      </c:tx>
      <c:overlay val="0"/>
      <c:spPr>
        <a:solidFill>
          <a:srgbClr val="7030A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3-4896-B279-B9F071D96D2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3-4896-B279-B9F071D96D2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3-4896-B279-B9F071D96D2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43-4896-B279-B9F071D96D2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43-4896-B279-B9F071D96D2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43-4896-B279-B9F071D96D2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43-4896-B279-B9F071D96D2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43-4896-B279-B9F071D96D2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43-4896-B279-B9F071D96D21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43-4896-B279-B9F071D96D21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43-4896-B279-B9F071D96D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43-4896-B279-B9F071D96D21}"/>
              </c:ext>
            </c:extLst>
          </c:dPt>
          <c:cat>
            <c:strRef>
              <c:f>Dashboard!$L$10:$W$10</c:f>
              <c:strCache>
                <c:ptCount val="11"/>
                <c:pt idx="0">
                  <c:v>teaching</c:v>
                </c:pt>
                <c:pt idx="2">
                  <c:v>health</c:v>
                </c:pt>
                <c:pt idx="4">
                  <c:v>agriculture</c:v>
                </c:pt>
                <c:pt idx="6">
                  <c:v>IT</c:v>
                </c:pt>
                <c:pt idx="8">
                  <c:v>construction</c:v>
                </c:pt>
                <c:pt idx="10">
                  <c:v>General Work</c:v>
                </c:pt>
              </c:strCache>
            </c:strRef>
          </c:cat>
          <c:val>
            <c:numRef>
              <c:f>Dashboard!$L$11:$W$11</c:f>
              <c:numCache>
                <c:formatCode>General</c:formatCode>
                <c:ptCount val="12"/>
                <c:pt idx="0">
                  <c:v>89</c:v>
                </c:pt>
                <c:pt idx="2">
                  <c:v>86</c:v>
                </c:pt>
                <c:pt idx="4">
                  <c:v>89</c:v>
                </c:pt>
                <c:pt idx="6">
                  <c:v>84</c:v>
                </c:pt>
                <c:pt idx="8">
                  <c:v>71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2C2-A29D-D2094A82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9C43-4896-B279-B9F071D96D2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9C43-4896-B279-B9F071D96D2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9C43-4896-B279-B9F071D96D2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9C43-4896-B279-B9F071D96D2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9C43-4896-B279-B9F071D96D2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9C43-4896-B279-B9F071D96D2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9C43-4896-B279-B9F071D96D2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9C43-4896-B279-B9F071D96D2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9C43-4896-B279-B9F071D96D2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9C43-4896-B279-B9F071D96D2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9C43-4896-B279-B9F071D96D2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9C43-4896-B279-B9F071D96D2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Dashboard!$L$10:$W$10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health</c:v>
                      </c:pt>
                      <c:pt idx="4">
                        <c:v>agriculture</c:v>
                      </c:pt>
                      <c:pt idx="6">
                        <c:v>IT</c:v>
                      </c:pt>
                      <c:pt idx="8">
                        <c:v>construction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62-42C2-A29D-D2094A8228C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latin typeface="Arial Nova Cond" panose="020B0506020202020204" pitchFamily="34" charset="0"/>
              </a:rPr>
              <a:t>Number</a:t>
            </a:r>
            <a:r>
              <a:rPr lang="en-IN" b="1" i="1" baseline="0">
                <a:latin typeface="Arial Nova Cond" panose="020B0506020202020204" pitchFamily="34" charset="0"/>
              </a:rPr>
              <a:t> of persons from each area</a:t>
            </a:r>
            <a:endParaRPr lang="en-IN" b="1" i="1">
              <a:latin typeface="Arial Nova Cond" panose="020B0506020202020204" pitchFamily="34" charset="0"/>
            </a:endParaRPr>
          </a:p>
        </c:rich>
      </c:tx>
      <c:overlay val="0"/>
      <c:spPr>
        <a:solidFill>
          <a:srgbClr val="CCFF33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00FF"/>
            </a:solidFill>
            <a:ln>
              <a:noFill/>
            </a:ln>
            <a:effectLst/>
          </c:spPr>
          <c:invertIfNegative val="0"/>
          <c:val>
            <c:numRef>
              <c:f>Dashboard!$L$29:$W$29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42</c:v>
                </c:pt>
                <c:pt idx="3">
                  <c:v>40</c:v>
                </c:pt>
                <c:pt idx="4">
                  <c:v>39</c:v>
                </c:pt>
                <c:pt idx="5">
                  <c:v>35</c:v>
                </c:pt>
                <c:pt idx="6">
                  <c:v>46</c:v>
                </c:pt>
                <c:pt idx="7">
                  <c:v>34</c:v>
                </c:pt>
                <c:pt idx="8">
                  <c:v>34</c:v>
                </c:pt>
                <c:pt idx="9">
                  <c:v>40</c:v>
                </c:pt>
                <c:pt idx="10">
                  <c:v>44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E-44B2-BFF6-2AF8C7B8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203695"/>
        <c:axId val="1702989535"/>
      </c:barChart>
      <c:catAx>
        <c:axId val="135820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89535"/>
        <c:crosses val="autoZero"/>
        <c:auto val="1"/>
        <c:lblAlgn val="ctr"/>
        <c:lblOffset val="100"/>
        <c:noMultiLvlLbl val="0"/>
      </c:catAx>
      <c:valAx>
        <c:axId val="17029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0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Average</a:t>
            </a:r>
            <a:r>
              <a:rPr lang="en-IN" b="1" i="1" baseline="0"/>
              <a:t> Income per sector</a:t>
            </a: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Dashboard!$F$35:$K$35</c:f>
              <c:strCache>
                <c:ptCount val="6"/>
                <c:pt idx="0">
                  <c:v>Health</c:v>
                </c:pt>
                <c:pt idx="1">
                  <c:v>Teaching</c:v>
                </c:pt>
                <c:pt idx="2">
                  <c:v>Agriculture</c:v>
                </c:pt>
                <c:pt idx="3">
                  <c:v>IT</c:v>
                </c:pt>
                <c:pt idx="4">
                  <c:v>Construction</c:v>
                </c:pt>
                <c:pt idx="5">
                  <c:v>General Work</c:v>
                </c:pt>
              </c:strCache>
            </c:strRef>
          </c:cat>
          <c:val>
            <c:numRef>
              <c:f>Dashboard!$F$36:$K$36</c:f>
              <c:numCache>
                <c:formatCode>"₹"\ #,##0.00</c:formatCode>
                <c:ptCount val="6"/>
                <c:pt idx="0">
                  <c:v>61473.627906976741</c:v>
                </c:pt>
                <c:pt idx="1">
                  <c:v>59017.808988764045</c:v>
                </c:pt>
                <c:pt idx="2">
                  <c:v>57112.146067415728</c:v>
                </c:pt>
                <c:pt idx="3">
                  <c:v>54663.726190476191</c:v>
                </c:pt>
                <c:pt idx="4">
                  <c:v>59298.028169014084</c:v>
                </c:pt>
                <c:pt idx="5">
                  <c:v>56009.933333333334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F-45F3-A99C-4418F105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356560"/>
        <c:axId val="1848354480"/>
      </c:barChart>
      <c:catAx>
        <c:axId val="18483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54480"/>
        <c:crosses val="autoZero"/>
        <c:auto val="1"/>
        <c:lblAlgn val="ctr"/>
        <c:lblOffset val="100"/>
        <c:noMultiLvlLbl val="0"/>
      </c:catAx>
      <c:valAx>
        <c:axId val="1848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12</xdr:row>
      <xdr:rowOff>15240</xdr:rowOff>
    </xdr:from>
    <xdr:to>
      <xdr:col>6</xdr:col>
      <xdr:colOff>601980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E86BE-5EC7-4F90-B3D1-9EA229F1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28576</xdr:colOff>
      <xdr:row>12</xdr:row>
      <xdr:rowOff>41419</xdr:rowOff>
    </xdr:from>
    <xdr:to>
      <xdr:col>23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5FE61-7204-4A91-8EFA-D98AE3A5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33</xdr:row>
      <xdr:rowOff>50800</xdr:rowOff>
    </xdr:from>
    <xdr:to>
      <xdr:col>23</xdr:col>
      <xdr:colOff>7189</xdr:colOff>
      <xdr:row>47</xdr:row>
      <xdr:rowOff>172528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540A2-050A-4E73-BE22-A986BF23D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36</xdr:row>
      <xdr:rowOff>33244</xdr:rowOff>
    </xdr:from>
    <xdr:to>
      <xdr:col>10</xdr:col>
      <xdr:colOff>594659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CC4D2-9141-4C9B-B443-71C3EDDF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A0CCB-9F89-42A5-8070-2DC58B800A5D}" name="Table1" displayName="Table1" ref="C6:V500" totalsRowShown="0" headerRowDxfId="2">
  <autoFilter ref="C6:V500" xr:uid="{BCFA0CCB-9F89-42A5-8070-2DC58B800A5D}"/>
  <tableColumns count="20">
    <tableColumn id="1" xr3:uid="{140CF531-BE44-4D86-97DE-7274A54C3D25}" name="Genders" dataDxfId="1">
      <calculatedColumnFormula>IF(B7=1,"men","women")</calculatedColumnFormula>
    </tableColumn>
    <tableColumn id="2" xr3:uid="{28D55256-1E57-4E8A-AE10-D984D90DB627}" name="age">
      <calculatedColumnFormula>RANDBETWEEN(25,45)</calculatedColumnFormula>
    </tableColumn>
    <tableColumn id="3" xr3:uid="{940332AC-E031-4CF2-B70F-0D023C19F2A4}" name="Column1">
      <calculatedColumnFormula>RANDBETWEEN(1,6)</calculatedColumnFormula>
    </tableColumn>
    <tableColumn id="4" xr3:uid="{24EE2AD3-0441-43C0-AEBF-B83235DC8629}" name="field of work">
      <calculatedColumnFormula>VLOOKUP(E7,$X$4:$Y$10,2)</calculatedColumnFormula>
    </tableColumn>
    <tableColumn id="5" xr3:uid="{FDCEA222-39CD-4DDA-8F9C-C8F6345CD68C}" name="Column2">
      <calculatedColumnFormula>RANDBETWEEN(1,5)</calculatedColumnFormula>
    </tableColumn>
    <tableColumn id="6" xr3:uid="{54F19656-F149-434D-B36E-717DD03C2565}" name="Education">
      <calculatedColumnFormula>VLOOKUP(G7,$Z$5:$AA$9,2)</calculatedColumnFormula>
    </tableColumn>
    <tableColumn id="7" xr3:uid="{FD2B2538-72F6-46E9-9950-F97682A2FE38}" name="kids">
      <calculatedColumnFormula>RANDBETWEEN(0,4)</calculatedColumnFormula>
    </tableColumn>
    <tableColumn id="8" xr3:uid="{A23E86F6-EEB1-42C8-A9DF-27B3E7B6971B}" name="no of cars" dataDxfId="0">
      <calculatedColumnFormula>RANDBETWEEN(1,3)</calculatedColumnFormula>
    </tableColumn>
    <tableColumn id="9" xr3:uid="{EC294614-CBA0-4D9F-9ED4-8746F7868B13}" name="income">
      <calculatedColumnFormula>RANDBETWEEN(25000,90000)</calculatedColumnFormula>
    </tableColumn>
    <tableColumn id="10" xr3:uid="{703B57FD-9467-4A85-AE56-E1A01CB46511}" name="Column3">
      <calculatedColumnFormula>RANDBETWEEN(1,12)</calculatedColumnFormula>
    </tableColumn>
    <tableColumn id="11" xr3:uid="{2B8D47B0-9324-4B10-B988-0C207D8ED0A9}" name="area">
      <calculatedColumnFormula>VLOOKUP(L7,$AB$5:$AC$16,2)</calculatedColumnFormula>
    </tableColumn>
    <tableColumn id="12" xr3:uid="{7E864DF9-45F7-49FA-B111-AEFBB424C38E}" name="value of house">
      <calculatedColumnFormula>K7*RANDBETWEEN(3,6)</calculatedColumnFormula>
    </tableColumn>
    <tableColumn id="13" xr3:uid="{A7C96D8B-01A3-40F9-B53B-9B492921CC32}" name="Mortage left">
      <calculatedColumnFormula>RAND()*N7</calculatedColumnFormula>
    </tableColumn>
    <tableColumn id="14" xr3:uid="{97E85AD4-7201-4021-9611-38DE546627CE}" name="Cars Value">
      <calculatedColumnFormula>J7*RAND()*K7</calculatedColumnFormula>
    </tableColumn>
    <tableColumn id="15" xr3:uid="{23ED240B-FB49-41D7-9BDC-29D017D6805F}" name="left to pay on cars">
      <calculatedColumnFormula>RANDBETWEEN(0,P7)</calculatedColumnFormula>
    </tableColumn>
    <tableColumn id="16" xr3:uid="{27D282A5-0658-47A1-8256-54EAC1302F08}" name="Debts">
      <calculatedColumnFormula>RAND()*K7*2</calculatedColumnFormula>
    </tableColumn>
    <tableColumn id="17" xr3:uid="{236294F8-3259-48D8-863A-EB57FBF69884}" name="Investments">
      <calculatedColumnFormula>RAND()*K7*1.5</calculatedColumnFormula>
    </tableColumn>
    <tableColumn id="18" xr3:uid="{5F81AB92-2782-46EA-91CF-27FA1C8B7191}" name="Values of the person">
      <calculatedColumnFormula>N7+P7+S7</calculatedColumnFormula>
    </tableColumn>
    <tableColumn id="19" xr3:uid="{AE91B286-53E5-43E9-81C1-8F58CD76647C}" name="Value of debts">
      <calculatedColumnFormula>SUM(O7,R7,Q7)</calculatedColumnFormula>
    </tableColumn>
    <tableColumn id="20" xr3:uid="{D1D228B1-1BC6-484D-98B3-AD2A41B84EDB}" name="net worth of person($)">
      <calculatedColumnFormula>T7-U7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1219-5355-4031-A00B-2FD32E453AA6}">
  <dimension ref="B4:DO501"/>
  <sheetViews>
    <sheetView tabSelected="1" zoomScale="55" zoomScaleNormal="115" workbookViewId="0">
      <selection activeCell="M7" sqref="M7"/>
    </sheetView>
  </sheetViews>
  <sheetFormatPr defaultRowHeight="14.4" x14ac:dyDescent="0.3"/>
  <cols>
    <col min="2" max="2" width="8.88671875" customWidth="1"/>
    <col min="3" max="3" width="19.88671875" customWidth="1"/>
    <col min="5" max="5" width="8.88671875" customWidth="1"/>
    <col min="6" max="6" width="13.88671875" customWidth="1"/>
    <col min="7" max="7" width="0" hidden="1" customWidth="1"/>
    <col min="8" max="8" width="11.88671875" bestFit="1" customWidth="1"/>
    <col min="10" max="10" width="11.33203125" customWidth="1"/>
    <col min="11" max="11" width="9.21875" customWidth="1"/>
    <col min="12" max="12" width="8.88671875" hidden="1" customWidth="1"/>
    <col min="13" max="13" width="18.109375" bestFit="1" customWidth="1"/>
    <col min="14" max="14" width="15.33203125" customWidth="1"/>
    <col min="15" max="15" width="13.6640625" customWidth="1"/>
    <col min="16" max="16" width="12" customWidth="1"/>
    <col min="17" max="17" width="18.33203125" customWidth="1"/>
    <col min="19" max="19" width="13.5546875" customWidth="1"/>
    <col min="20" max="20" width="20.33203125" customWidth="1"/>
    <col min="21" max="21" width="17.88671875" customWidth="1"/>
    <col min="22" max="22" width="22" customWidth="1"/>
    <col min="24" max="24" width="8.88671875" customWidth="1"/>
    <col min="25" max="26" width="11.5546875" customWidth="1"/>
    <col min="27" max="28" width="10.33203125" customWidth="1"/>
    <col min="29" max="29" width="35" customWidth="1"/>
    <col min="32" max="32" width="13.109375" customWidth="1"/>
    <col min="33" max="35" width="14.6640625" customWidth="1"/>
    <col min="36" max="37" width="22.109375" customWidth="1"/>
    <col min="38" max="38" width="15.88671875" customWidth="1"/>
    <col min="39" max="39" width="16.33203125" customWidth="1"/>
    <col min="40" max="40" width="13.5546875" customWidth="1"/>
    <col min="41" max="41" width="9.6640625" customWidth="1"/>
    <col min="42" max="42" width="14" customWidth="1"/>
    <col min="43" max="43" width="15.44140625" customWidth="1"/>
    <col min="44" max="44" width="17.5546875" bestFit="1" customWidth="1"/>
    <col min="45" max="45" width="15.33203125" bestFit="1" customWidth="1"/>
    <col min="46" max="46" width="18.77734375" bestFit="1" customWidth="1"/>
    <col min="47" max="47" width="11" bestFit="1" customWidth="1"/>
    <col min="48" max="48" width="20" bestFit="1" customWidth="1"/>
    <col min="49" max="49" width="20.77734375" bestFit="1" customWidth="1"/>
    <col min="51" max="51" width="8.88671875" style="23"/>
    <col min="57" max="57" width="11" bestFit="1" customWidth="1"/>
    <col min="58" max="58" width="12.109375" bestFit="1" customWidth="1"/>
    <col min="62" max="62" width="15.109375" bestFit="1" customWidth="1"/>
    <col min="65" max="65" width="11.109375" bestFit="1" customWidth="1"/>
    <col min="70" max="70" width="11" bestFit="1" customWidth="1"/>
    <col min="71" max="71" width="11.88671875" bestFit="1" customWidth="1"/>
    <col min="72" max="72" width="8" bestFit="1" customWidth="1"/>
    <col min="73" max="73" width="17.21875" bestFit="1" customWidth="1"/>
    <col min="75" max="75" width="15.44140625" bestFit="1" customWidth="1"/>
    <col min="77" max="77" width="14.77734375" bestFit="1" customWidth="1"/>
    <col min="78" max="78" width="12.5546875" customWidth="1"/>
    <col min="79" max="79" width="31.77734375" bestFit="1" customWidth="1"/>
    <col min="80" max="80" width="16.33203125" customWidth="1"/>
    <col min="82" max="82" width="15.5546875" customWidth="1"/>
    <col min="83" max="83" width="22.44140625" customWidth="1"/>
    <col min="85" max="85" width="19" bestFit="1" customWidth="1"/>
    <col min="86" max="86" width="13.88671875" customWidth="1"/>
    <col min="87" max="87" width="12.44140625" customWidth="1"/>
    <col min="88" max="88" width="17.77734375" customWidth="1"/>
    <col min="93" max="93" width="24" bestFit="1" customWidth="1"/>
    <col min="94" max="94" width="10.77734375" bestFit="1" customWidth="1"/>
    <col min="95" max="95" width="11.5546875" bestFit="1" customWidth="1"/>
    <col min="96" max="97" width="10.77734375" bestFit="1" customWidth="1"/>
    <col min="98" max="98" width="25.109375" bestFit="1" customWidth="1"/>
    <col min="99" max="99" width="21.88671875" bestFit="1" customWidth="1"/>
    <col min="100" max="100" width="10.77734375" bestFit="1" customWidth="1"/>
    <col min="101" max="101" width="12" bestFit="1" customWidth="1"/>
    <col min="102" max="102" width="16.44140625" bestFit="1" customWidth="1"/>
    <col min="103" max="103" width="10.33203125" customWidth="1"/>
    <col min="104" max="104" width="17.6640625" bestFit="1" customWidth="1"/>
    <col min="105" max="105" width="17.6640625" customWidth="1"/>
    <col min="106" max="106" width="10.88671875" bestFit="1" customWidth="1"/>
    <col min="107" max="107" width="12.21875" bestFit="1" customWidth="1"/>
    <col min="108" max="108" width="14" bestFit="1" customWidth="1"/>
    <col min="109" max="109" width="10.44140625" bestFit="1" customWidth="1"/>
    <col min="110" max="110" width="16.21875" bestFit="1" customWidth="1"/>
    <col min="111" max="111" width="16.88671875" bestFit="1" customWidth="1"/>
    <col min="114" max="114" width="64.6640625" bestFit="1" customWidth="1"/>
    <col min="115" max="115" width="26.5546875" customWidth="1"/>
    <col min="116" max="116" width="75.109375" bestFit="1" customWidth="1"/>
  </cols>
  <sheetData>
    <row r="4" spans="2:119" ht="15" thickBot="1" x14ac:dyDescent="0.35">
      <c r="X4" s="88" t="s">
        <v>3</v>
      </c>
      <c r="Y4" s="88"/>
      <c r="Z4" s="1"/>
    </row>
    <row r="5" spans="2:119" ht="20.399999999999999" thickBot="1" x14ac:dyDescent="0.45">
      <c r="X5">
        <v>1</v>
      </c>
      <c r="Y5" t="s">
        <v>4</v>
      </c>
      <c r="Z5">
        <v>1</v>
      </c>
      <c r="AA5" t="s">
        <v>11</v>
      </c>
      <c r="AB5">
        <v>1</v>
      </c>
      <c r="AC5" t="s">
        <v>18</v>
      </c>
      <c r="AF5" s="89" t="s">
        <v>47</v>
      </c>
      <c r="AG5" s="90"/>
      <c r="AH5" s="90"/>
      <c r="AI5" s="90"/>
      <c r="AJ5" s="91"/>
      <c r="AK5" s="11" t="s">
        <v>48</v>
      </c>
      <c r="AL5" s="10"/>
      <c r="AR5" s="92" t="s">
        <v>56</v>
      </c>
      <c r="AS5" s="93"/>
      <c r="AT5" s="93"/>
      <c r="AU5" s="93"/>
      <c r="AV5" s="93"/>
      <c r="AW5" s="94"/>
      <c r="BL5" s="95" t="s">
        <v>63</v>
      </c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7"/>
      <c r="BY5" s="32"/>
      <c r="CO5" s="82" t="s">
        <v>81</v>
      </c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4"/>
      <c r="DA5" s="45"/>
      <c r="DB5" s="85" t="s">
        <v>82</v>
      </c>
      <c r="DC5" s="86"/>
      <c r="DD5" s="86"/>
      <c r="DE5" s="86"/>
      <c r="DF5" s="86"/>
      <c r="DG5" s="87"/>
      <c r="DJ5" s="62" t="s">
        <v>84</v>
      </c>
      <c r="DK5" s="59">
        <f ca="1">SUM(DJ7:DJ500)/COUNT(DJ7:DJ500)</f>
        <v>0.96558704453441291</v>
      </c>
      <c r="DL5" s="2" t="s">
        <v>85</v>
      </c>
      <c r="DM5" s="61"/>
      <c r="DN5" s="2"/>
      <c r="DO5" s="2"/>
    </row>
    <row r="6" spans="2:119" s="2" customFormat="1" ht="15" thickBot="1" x14ac:dyDescent="0.35">
      <c r="C6" s="3" t="s">
        <v>1</v>
      </c>
      <c r="D6" s="2" t="s">
        <v>2</v>
      </c>
      <c r="E6" s="2" t="s">
        <v>40</v>
      </c>
      <c r="F6" s="2" t="s">
        <v>3</v>
      </c>
      <c r="G6" s="2" t="s">
        <v>41</v>
      </c>
      <c r="H6" s="2" t="s">
        <v>10</v>
      </c>
      <c r="I6" s="2" t="s">
        <v>16</v>
      </c>
      <c r="J6" s="2" t="s">
        <v>17</v>
      </c>
      <c r="K6" s="2" t="s">
        <v>0</v>
      </c>
      <c r="L6" s="2" t="s">
        <v>42</v>
      </c>
      <c r="M6" s="2" t="s">
        <v>30</v>
      </c>
      <c r="N6" s="2" t="s">
        <v>31</v>
      </c>
      <c r="O6" s="2" t="s">
        <v>32</v>
      </c>
      <c r="P6" s="2" t="s">
        <v>33</v>
      </c>
      <c r="Q6" s="2" t="s">
        <v>34</v>
      </c>
      <c r="R6" s="2" t="s">
        <v>35</v>
      </c>
      <c r="S6" s="2" t="s">
        <v>36</v>
      </c>
      <c r="T6" s="2" t="s">
        <v>37</v>
      </c>
      <c r="U6" s="2" t="s">
        <v>38</v>
      </c>
      <c r="V6" s="2" t="s">
        <v>39</v>
      </c>
      <c r="X6" s="2">
        <v>2</v>
      </c>
      <c r="Y6" s="2" t="s">
        <v>5</v>
      </c>
      <c r="Z6" s="2">
        <v>2</v>
      </c>
      <c r="AA6" s="2" t="s">
        <v>12</v>
      </c>
      <c r="AB6" s="2">
        <v>2</v>
      </c>
      <c r="AC6" s="2" t="s">
        <v>19</v>
      </c>
      <c r="AF6" s="4" t="s">
        <v>45</v>
      </c>
      <c r="AG6" s="2" t="s">
        <v>46</v>
      </c>
      <c r="AH6" s="3"/>
      <c r="AI6" s="15" t="s">
        <v>43</v>
      </c>
      <c r="AJ6" s="16" t="s">
        <v>44</v>
      </c>
      <c r="AK6" s="19">
        <f ca="1">AVERAGE(Table1[age])</f>
        <v>35.056680161943319</v>
      </c>
      <c r="AL6" s="2" t="s">
        <v>53</v>
      </c>
      <c r="AM6" s="2" t="s">
        <v>49</v>
      </c>
      <c r="AN6" s="2" t="s">
        <v>50</v>
      </c>
      <c r="AO6" s="2" t="s">
        <v>7</v>
      </c>
      <c r="AP6" s="2" t="s">
        <v>51</v>
      </c>
      <c r="AQ6" s="2" t="s">
        <v>52</v>
      </c>
      <c r="AR6" s="20" t="s">
        <v>54</v>
      </c>
      <c r="AS6" s="21" t="s">
        <v>55</v>
      </c>
      <c r="AT6" s="22" t="s">
        <v>57</v>
      </c>
      <c r="AU6" s="22" t="s">
        <v>58</v>
      </c>
      <c r="AV6" s="22" t="s">
        <v>59</v>
      </c>
      <c r="AW6" s="21" t="s">
        <v>60</v>
      </c>
      <c r="AY6" s="24" t="s">
        <v>61</v>
      </c>
      <c r="AZ6" s="2" t="s">
        <v>27</v>
      </c>
      <c r="BA6" s="2" t="s">
        <v>21</v>
      </c>
      <c r="BB6" s="2" t="s">
        <v>62</v>
      </c>
      <c r="BC6" s="2" t="s">
        <v>18</v>
      </c>
      <c r="BD6" s="2" t="s">
        <v>22</v>
      </c>
      <c r="BE6" s="2" t="s">
        <v>23</v>
      </c>
      <c r="BF6" s="2" t="s">
        <v>28</v>
      </c>
      <c r="BG6" s="2" t="s">
        <v>24</v>
      </c>
      <c r="BH6" s="2" t="s">
        <v>29</v>
      </c>
      <c r="BI6" s="2" t="s">
        <v>26</v>
      </c>
      <c r="BJ6" s="2" t="s">
        <v>20</v>
      </c>
      <c r="BL6" s="25" t="s">
        <v>61</v>
      </c>
      <c r="BM6" s="26" t="s">
        <v>64</v>
      </c>
      <c r="BN6" s="26" t="s">
        <v>65</v>
      </c>
      <c r="BO6" s="26" t="s">
        <v>19</v>
      </c>
      <c r="BP6" s="26" t="s">
        <v>66</v>
      </c>
      <c r="BQ6" s="26" t="s">
        <v>67</v>
      </c>
      <c r="BR6" s="26" t="s">
        <v>68</v>
      </c>
      <c r="BS6" s="26" t="s">
        <v>28</v>
      </c>
      <c r="BT6" s="26" t="s">
        <v>69</v>
      </c>
      <c r="BU6" s="26" t="s">
        <v>70</v>
      </c>
      <c r="BV6" s="26" t="s">
        <v>71</v>
      </c>
      <c r="BW6" s="27" t="s">
        <v>72</v>
      </c>
      <c r="BY6" s="36" t="s">
        <v>73</v>
      </c>
      <c r="BZ6" s="40" t="s">
        <v>74</v>
      </c>
      <c r="CA6" s="38" t="s">
        <v>75</v>
      </c>
      <c r="CB6" s="33" t="s">
        <v>76</v>
      </c>
      <c r="CC6" s="34">
        <f>Dashboard!X16</f>
        <v>100000</v>
      </c>
      <c r="CD6" s="98" t="s">
        <v>77</v>
      </c>
      <c r="CE6" s="98"/>
      <c r="CF6" s="35">
        <f ca="1">SUM(CB7:CB500)</f>
        <v>403</v>
      </c>
      <c r="CG6" s="33" t="s">
        <v>78</v>
      </c>
      <c r="CH6" s="34" t="s">
        <v>79</v>
      </c>
      <c r="CI6" s="42">
        <f>Dashboard!Z16</f>
        <v>0.2</v>
      </c>
      <c r="CJ6" s="78" t="s">
        <v>80</v>
      </c>
      <c r="CK6" s="79"/>
      <c r="CL6" s="79"/>
      <c r="CM6" s="79"/>
      <c r="CN6" s="79"/>
      <c r="CO6" s="52" t="s">
        <v>66</v>
      </c>
      <c r="CP6" s="53" t="s">
        <v>61</v>
      </c>
      <c r="CQ6" s="53" t="s">
        <v>64</v>
      </c>
      <c r="CR6" s="53" t="s">
        <v>65</v>
      </c>
      <c r="CS6" s="53" t="s">
        <v>22</v>
      </c>
      <c r="CT6" s="53" t="s">
        <v>29</v>
      </c>
      <c r="CU6" s="53" t="s">
        <v>20</v>
      </c>
      <c r="CV6" s="53" t="s">
        <v>26</v>
      </c>
      <c r="CW6" s="53" t="s">
        <v>24</v>
      </c>
      <c r="CX6" s="53" t="s">
        <v>23</v>
      </c>
      <c r="CY6" s="53" t="s">
        <v>62</v>
      </c>
      <c r="CZ6" s="54" t="s">
        <v>28</v>
      </c>
      <c r="DB6" s="47" t="s">
        <v>49</v>
      </c>
      <c r="DC6" s="48" t="s">
        <v>53</v>
      </c>
      <c r="DD6" s="48" t="s">
        <v>50</v>
      </c>
      <c r="DE6" s="48" t="s">
        <v>7</v>
      </c>
      <c r="DF6" s="48" t="s">
        <v>83</v>
      </c>
      <c r="DG6" s="49" t="s">
        <v>52</v>
      </c>
      <c r="DJ6" s="4"/>
      <c r="DK6" s="60"/>
      <c r="DM6" s="2">
        <f>Dashboard!AB16</f>
        <v>50000</v>
      </c>
    </row>
    <row r="7" spans="2:119" ht="15" thickBot="1" x14ac:dyDescent="0.35">
      <c r="B7">
        <f ca="1">RANDBETWEEN(1,2)</f>
        <v>1</v>
      </c>
      <c r="C7" s="1" t="str">
        <f ca="1">IF(B7=1,"men","women")</f>
        <v>men</v>
      </c>
      <c r="D7">
        <f ca="1">RANDBETWEEN(25,45)</f>
        <v>37</v>
      </c>
      <c r="E7">
        <f ca="1">RANDBETWEEN(1,6)</f>
        <v>5</v>
      </c>
      <c r="F7" t="str">
        <f ca="1">VLOOKUP(E7,$X$4:$Y$10,2)</f>
        <v>general work</v>
      </c>
      <c r="G7">
        <f ca="1">RANDBETWEEN(1,5)</f>
        <v>4</v>
      </c>
      <c r="H7" t="str">
        <f ca="1">VLOOKUP(G7,$Z$5:$AA$9,2)</f>
        <v>technical;</v>
      </c>
      <c r="I7">
        <f ca="1">RANDBETWEEN(0,4)</f>
        <v>1</v>
      </c>
      <c r="J7">
        <f t="shared" ref="J7:J70" ca="1" si="0">RANDBETWEEN(1,3)</f>
        <v>3</v>
      </c>
      <c r="K7">
        <f ca="1">RANDBETWEEN(25000,90000)</f>
        <v>81949</v>
      </c>
      <c r="L7">
        <f ca="1">RANDBETWEEN(1,12)</f>
        <v>7</v>
      </c>
      <c r="M7" t="str">
        <f ca="1">VLOOKUP(L7,$AB$5:$AC$16,2)</f>
        <v>manitoba</v>
      </c>
      <c r="N7">
        <f ca="1">K7*RANDBETWEEN(3,6)</f>
        <v>327796</v>
      </c>
      <c r="O7">
        <f ca="1">RAND()*N7</f>
        <v>136751.79283566543</v>
      </c>
      <c r="P7">
        <f ca="1">J7*RAND()*K7</f>
        <v>119885.15107927048</v>
      </c>
      <c r="Q7">
        <f ca="1">RANDBETWEEN(0,P7)</f>
        <v>98210</v>
      </c>
      <c r="R7">
        <f ca="1">RAND()*K7*2</f>
        <v>133502.25229731051</v>
      </c>
      <c r="S7">
        <f ca="1">RAND()*K7*1.5</f>
        <v>108898.33515947944</v>
      </c>
      <c r="T7">
        <f ca="1">N7+P7+S7</f>
        <v>556579.48623874993</v>
      </c>
      <c r="U7">
        <f ca="1">SUM(O7,R7,Q7)</f>
        <v>368464.04513297591</v>
      </c>
      <c r="V7">
        <f ca="1">T7-U7</f>
        <v>188115.44110577402</v>
      </c>
      <c r="X7">
        <v>3</v>
      </c>
      <c r="Y7" t="s">
        <v>6</v>
      </c>
      <c r="Z7">
        <v>3</v>
      </c>
      <c r="AA7" t="s">
        <v>13</v>
      </c>
      <c r="AB7">
        <v>3</v>
      </c>
      <c r="AC7" t="s">
        <v>20</v>
      </c>
      <c r="AF7" s="5">
        <f ca="1">IF(Table1[[#This Row],[Genders]]="men",1,0)</f>
        <v>1</v>
      </c>
      <c r="AG7">
        <f ca="1">IF(Table1[[#This Row],[Genders]]="women",1,0)</f>
        <v>0</v>
      </c>
      <c r="AI7" s="17">
        <f ca="1">SUM(AF7:AF500)</f>
        <v>241</v>
      </c>
      <c r="AJ7" s="18">
        <f ca="1">SUM(AG7:AG500)</f>
        <v>253</v>
      </c>
      <c r="AL7">
        <f ca="1">IF(Table1[[#This Row],[field of work]]="teaching",1,0)</f>
        <v>0</v>
      </c>
      <c r="AM7">
        <f ca="1">IF(Table1[[#This Row],[field of work]]="health",1,0)</f>
        <v>0</v>
      </c>
      <c r="AN7">
        <f ca="1">IF(Table1[[#This Row],[field of work]]="agriculture",1,0)</f>
        <v>0</v>
      </c>
      <c r="AO7">
        <f ca="1">IF(Table1[[#This Row],[field of work]]="IT",1,0)</f>
        <v>0</v>
      </c>
      <c r="AP7">
        <f ca="1">IF(Table1[[#This Row],[field of work]]="construction",1,0)</f>
        <v>0</v>
      </c>
      <c r="AQ7">
        <f ca="1">IF(Table1[[#This Row],[field of work]]="general work",1,0)</f>
        <v>1</v>
      </c>
      <c r="AR7" s="12">
        <f t="shared" ref="AR7:AW7" ca="1" si="1">SUM(AL7:AL500)</f>
        <v>89</v>
      </c>
      <c r="AS7" s="13">
        <f t="shared" ca="1" si="1"/>
        <v>86</v>
      </c>
      <c r="AT7" s="14">
        <f t="shared" ca="1" si="1"/>
        <v>89</v>
      </c>
      <c r="AU7" s="14">
        <f t="shared" ca="1" si="1"/>
        <v>84</v>
      </c>
      <c r="AV7" s="14">
        <f t="shared" ca="1" si="1"/>
        <v>71</v>
      </c>
      <c r="AW7" s="13">
        <f t="shared" ca="1" si="1"/>
        <v>75</v>
      </c>
      <c r="AY7" s="23">
        <f ca="1">IF(Table1[[#This Row],[area]]="ontario",1,0)</f>
        <v>0</v>
      </c>
      <c r="AZ7">
        <f ca="1">IF(Table1[[#This Row],[area]]="newfounland",1,0)</f>
        <v>0</v>
      </c>
      <c r="BA7">
        <f ca="1">IF(Table1[[#This Row],[area]]="alberta",1,0)</f>
        <v>0</v>
      </c>
      <c r="BB7">
        <f ca="1">IF(Table1[[#This Row],[area]]="BC",1,0)</f>
        <v>0</v>
      </c>
      <c r="BC7">
        <f ca="1">IF(Table1[[#This Row],[area]]="yukon",1,0)</f>
        <v>0</v>
      </c>
      <c r="BD7">
        <f ca="1">IF(Table1[[#This Row],[area]]="nunavet",1,0)</f>
        <v>0</v>
      </c>
      <c r="BE7">
        <f ca="1">IF(Table1[[#This Row],[area]]="sasketchwan",1,0)</f>
        <v>0</v>
      </c>
      <c r="BF7">
        <f ca="1">IF(Table1[[#This Row],[area]]="newbruncwick",1,0)</f>
        <v>0</v>
      </c>
      <c r="BG7">
        <f ca="1">IF(Table1[[#This Row],[area]]="manitoba",1,0)</f>
        <v>1</v>
      </c>
      <c r="BH7">
        <f ca="1">IF(Table1[[#This Row],[area]]="prince edward island",1,0)</f>
        <v>0</v>
      </c>
      <c r="BI7">
        <f ca="1">IF(Table1[[#This Row],[area]]="quebec",1,0)</f>
        <v>0</v>
      </c>
      <c r="BJ7">
        <f ca="1">IF(Table1[[#This Row],[area]]="northwest tersesa",1,0)</f>
        <v>0</v>
      </c>
      <c r="BL7" s="28">
        <f t="shared" ref="BL7:BW7" ca="1" si="2">SUM(AY7:AY500)</f>
        <v>41</v>
      </c>
      <c r="BM7" s="29">
        <f t="shared" ca="1" si="2"/>
        <v>45</v>
      </c>
      <c r="BN7" s="29">
        <f t="shared" ca="1" si="2"/>
        <v>42</v>
      </c>
      <c r="BO7" s="29">
        <f t="shared" ca="1" si="2"/>
        <v>40</v>
      </c>
      <c r="BP7" s="29">
        <f t="shared" ca="1" si="2"/>
        <v>39</v>
      </c>
      <c r="BQ7" s="29">
        <f t="shared" ca="1" si="2"/>
        <v>35</v>
      </c>
      <c r="BR7" s="29">
        <f t="shared" ca="1" si="2"/>
        <v>39</v>
      </c>
      <c r="BS7" s="29">
        <f t="shared" ca="1" si="2"/>
        <v>46</v>
      </c>
      <c r="BT7" s="29">
        <f t="shared" ca="1" si="2"/>
        <v>34</v>
      </c>
      <c r="BU7" s="29">
        <f t="shared" ca="1" si="2"/>
        <v>40</v>
      </c>
      <c r="BV7" s="29">
        <f t="shared" ca="1" si="2"/>
        <v>44</v>
      </c>
      <c r="BW7" s="30">
        <f t="shared" ca="1" si="2"/>
        <v>49</v>
      </c>
      <c r="BY7" s="37">
        <f ca="1">AVERAGE(Table1[income])</f>
        <v>57945.255060728749</v>
      </c>
      <c r="BZ7" s="41">
        <f ca="1">Table1[[#This Row],[Cars Value]]/Table1[[#This Row],[no of cars]]</f>
        <v>39961.717026423496</v>
      </c>
      <c r="CA7" s="39">
        <f ca="1">AVERAGE(BZ7:BZ500)</f>
        <v>30473.95457320119</v>
      </c>
      <c r="CB7" s="5">
        <f ca="1">IF(Table1[[#This Row],[Value of debts]]&gt;$CC$6,1,0)</f>
        <v>1</v>
      </c>
      <c r="CF7" s="6"/>
      <c r="CG7" s="43">
        <f ca="1">Table1[[#This Row],[Mortage left]]/Table1[[#This Row],[value of house]]</f>
        <v>0.41718566680394342</v>
      </c>
      <c r="CH7">
        <f ca="1">IF(CG7&lt;$CI$6,1,0)</f>
        <v>0</v>
      </c>
      <c r="CJ7" s="80">
        <f ca="1">SUM(CH7:CH500)</f>
        <v>100</v>
      </c>
      <c r="CK7" s="81"/>
      <c r="CL7" s="81"/>
      <c r="CM7" s="81"/>
      <c r="CN7" s="81"/>
      <c r="CO7" s="5">
        <f ca="1">IF(Table1[[#This Row],[area]]="yukon",Table1[[#This Row],[income]],0)</f>
        <v>0</v>
      </c>
      <c r="CP7">
        <f ca="1">IF(Table1[[#This Row],[area]]="ontario",Table1[[#This Row],[income]],0)</f>
        <v>0</v>
      </c>
      <c r="CQ7">
        <f ca="1">IF(Table1[[#This Row],[area]]="newfounland",Table1[[#This Row],[income]],0)</f>
        <v>0</v>
      </c>
      <c r="CR7">
        <f ca="1">IF(Table1[[#This Row],[area]]="alberta",Table1[[#This Row],[income]],0)</f>
        <v>0</v>
      </c>
      <c r="CS7">
        <f ca="1">IF(Table1[[#This Row],[area]]="nunavet",Table1[[#This Row],[income]],0)</f>
        <v>0</v>
      </c>
      <c r="CT7">
        <f ca="1">IF(Table1[[#This Row],[area]]="prince edward island",Table1[[#This Row],[income]],0)</f>
        <v>0</v>
      </c>
      <c r="CU7">
        <f ca="1">IF(Table1[[#This Row],[area]]="northwest tersesa",Table1[[#This Row],[income]],0)</f>
        <v>0</v>
      </c>
      <c r="CV7">
        <f ca="1">IF(Table1[[#This Row],[area]]="quebec",Table1[[#This Row],[income]],0)</f>
        <v>0</v>
      </c>
      <c r="CW7">
        <f ca="1">IF(Table1[[#This Row],[area]]="manitoba",Table1[[#This Row],[income]],0)</f>
        <v>81949</v>
      </c>
      <c r="CX7">
        <f ca="1">IF(Table1[[#This Row],[area]]="sasketchwan",Table1[[#This Row],[income]],0)</f>
        <v>0</v>
      </c>
      <c r="CY7">
        <f ca="1">IF(Table1[[#This Row],[area]]="BC",Table1[[#This Row],[income]],0)</f>
        <v>0</v>
      </c>
      <c r="CZ7" s="6">
        <f ca="1">IF(Table1[[#This Row],[area]]="newbruncwick",Table1[[#This Row],[income]],0)</f>
        <v>0</v>
      </c>
      <c r="DB7" s="5">
        <f ca="1">IF(Table1[[#This Row],[field of work]]="health",Table1[[#This Row],[income]],0)</f>
        <v>0</v>
      </c>
      <c r="DC7">
        <f ca="1">IF(Table1[[#This Row],[field of work]]="teaching",Table1[[#This Row],[income]],0)</f>
        <v>0</v>
      </c>
      <c r="DD7">
        <f ca="1">IF(Table1[[#This Row],[field of work]]="agriculture",Table1[[#This Row],[income]],0)</f>
        <v>0</v>
      </c>
      <c r="DE7">
        <f ca="1">IF(Table1[[#This Row],[field of work]]="IT",Table1[[#This Row],[income]],0)</f>
        <v>0</v>
      </c>
      <c r="DF7">
        <f ca="1">IF(Table1[[#This Row],[field of work]]="construction",Table1[[#This Row],[income]],0)</f>
        <v>0</v>
      </c>
      <c r="DG7" s="6">
        <f ca="1">IF(Table1[[#This Row],[field of work]]="general work",Table1[[#This Row],[income]],0)</f>
        <v>81949</v>
      </c>
      <c r="DJ7" s="5">
        <f ca="1">IF(Table1[[#This Row],[Value of debts]]&gt;Table1[[#This Row],[income]],1,0)</f>
        <v>1</v>
      </c>
      <c r="DK7" s="6">
        <f ca="1">IF(Table1[[#This Row],[Value of debts]]&gt;Table1[[#This Row],[income]],1,0)</f>
        <v>1</v>
      </c>
      <c r="DL7">
        <f ca="1">IF(Table1[[#This Row],[net worth of person($)]]&gt;$DM$6,Table1[[#This Row],[age]],0)</f>
        <v>37</v>
      </c>
      <c r="DM7">
        <f ca="1">IF(Table1[[#This Row],[net worth of person($)]]&gt;$DM$6,Table1[[#This Row],[age]],0)</f>
        <v>37</v>
      </c>
    </row>
    <row r="8" spans="2:119" x14ac:dyDescent="0.3">
      <c r="B8">
        <f t="shared" ref="B8:B71" ca="1" si="3">RANDBETWEEN(1,2)</f>
        <v>1</v>
      </c>
      <c r="C8" s="1" t="str">
        <f t="shared" ref="C8:C71" ca="1" si="4">IF(B8=1,"men","women")</f>
        <v>men</v>
      </c>
      <c r="D8">
        <f t="shared" ref="D8:D71" ca="1" si="5">RANDBETWEEN(25,45)</f>
        <v>35</v>
      </c>
      <c r="E8">
        <f t="shared" ref="E8:E71" ca="1" si="6">RANDBETWEEN(1,6)</f>
        <v>5</v>
      </c>
      <c r="F8" t="str">
        <f t="shared" ref="F8:F71" ca="1" si="7">VLOOKUP(E8,$X$4:$Y$10,2)</f>
        <v>general work</v>
      </c>
      <c r="G8">
        <f t="shared" ref="G8:G71" ca="1" si="8">RANDBETWEEN(1,5)</f>
        <v>1</v>
      </c>
      <c r="H8" t="str">
        <f t="shared" ref="H8:H71" ca="1" si="9">VLOOKUP(G8,$Z$5:$AA$9,2)</f>
        <v>high school</v>
      </c>
      <c r="I8">
        <f t="shared" ref="I8:I71" ca="1" si="10">RANDBETWEEN(0,4)</f>
        <v>1</v>
      </c>
      <c r="J8">
        <f t="shared" ca="1" si="0"/>
        <v>1</v>
      </c>
      <c r="K8">
        <f t="shared" ref="K8:K71" ca="1" si="11">RANDBETWEEN(25000,90000)</f>
        <v>29843</v>
      </c>
      <c r="L8">
        <f t="shared" ref="L8:L71" ca="1" si="12">RANDBETWEEN(1,12)</f>
        <v>10</v>
      </c>
      <c r="M8" t="str">
        <f t="shared" ref="M8:M71" ca="1" si="13">VLOOKUP(L8,$AB$5:$AC$16,2)</f>
        <v>newfounland</v>
      </c>
      <c r="N8">
        <f t="shared" ref="N8:N21" ca="1" si="14">K8*RANDBETWEEN(3,6)</f>
        <v>179058</v>
      </c>
      <c r="O8">
        <f t="shared" ref="O8:O71" ca="1" si="15">RAND()*N8</f>
        <v>178126.086362323</v>
      </c>
      <c r="P8">
        <f t="shared" ref="P8:Q21" ca="1" si="16">J8*RAND()*K8</f>
        <v>6324.8763542900388</v>
      </c>
      <c r="Q8">
        <f t="shared" ref="Q8:Q71" ca="1" si="17">RANDBETWEEN(0,P8)</f>
        <v>2565</v>
      </c>
      <c r="R8">
        <f t="shared" ref="R8:R21" ca="1" si="18">RAND()*K8*2</f>
        <v>8243.8962181294355</v>
      </c>
      <c r="S8">
        <f t="shared" ref="S8:S21" ca="1" si="19">RAND()*K8*1.5</f>
        <v>14517.962183139778</v>
      </c>
      <c r="T8">
        <f t="shared" ref="T8:T21" ca="1" si="20">N8+P8+S8</f>
        <v>199900.83853742981</v>
      </c>
      <c r="U8">
        <f t="shared" ref="U8:U21" ca="1" si="21">SUM(O8,R8,Q8)</f>
        <v>188934.98258045243</v>
      </c>
      <c r="V8">
        <f t="shared" ref="V8:V21" ca="1" si="22">T8-U8</f>
        <v>10965.855956977379</v>
      </c>
      <c r="X8">
        <v>4</v>
      </c>
      <c r="Y8" t="s">
        <v>7</v>
      </c>
      <c r="Z8">
        <v>4</v>
      </c>
      <c r="AA8" t="s">
        <v>14</v>
      </c>
      <c r="AB8">
        <v>4</v>
      </c>
      <c r="AC8" t="s">
        <v>21</v>
      </c>
      <c r="AF8" s="5">
        <f ca="1">IF(Table1[[#This Row],[Genders]]="men",1,0)</f>
        <v>1</v>
      </c>
      <c r="AG8">
        <f ca="1">IF(Table1[[#This Row],[Genders]]="women",1,0)</f>
        <v>0</v>
      </c>
      <c r="AJ8" s="6"/>
      <c r="AL8">
        <f ca="1">IF(Table1[[#This Row],[field of work]]="teaching",1,0)</f>
        <v>0</v>
      </c>
      <c r="AM8">
        <f ca="1">IF(Table1[[#This Row],[field of work]]="health",1,0)</f>
        <v>0</v>
      </c>
      <c r="AN8">
        <f ca="1">IF(Table1[[#This Row],[field of work]]="agriculture",1,0)</f>
        <v>0</v>
      </c>
      <c r="AO8">
        <f ca="1">IF(Table1[[#This Row],[field of work]]="IT",1,0)</f>
        <v>0</v>
      </c>
      <c r="AP8">
        <f ca="1">IF(Table1[[#This Row],[field of work]]="construction",1,0)</f>
        <v>0</v>
      </c>
      <c r="AQ8">
        <f ca="1">IF(Table1[[#This Row],[field of work]]="general work",1,0)</f>
        <v>1</v>
      </c>
      <c r="AY8" s="23">
        <f ca="1">IF(Table1[[#This Row],[area]]="ontario",1,0)</f>
        <v>0</v>
      </c>
      <c r="AZ8">
        <f ca="1">IF(Table1[[#This Row],[area]]="newfounland",1,0)</f>
        <v>1</v>
      </c>
      <c r="BA8">
        <f ca="1">IF(Table1[[#This Row],[area]]="alberta",1,0)</f>
        <v>0</v>
      </c>
      <c r="BB8">
        <f ca="1">IF(Table1[[#This Row],[area]]="BC",1,0)</f>
        <v>0</v>
      </c>
      <c r="BC8">
        <f ca="1">IF(Table1[[#This Row],[area]]="yukon",1,0)</f>
        <v>0</v>
      </c>
      <c r="BD8">
        <f ca="1">IF(Table1[[#This Row],[area]]="nunavet",1,0)</f>
        <v>0</v>
      </c>
      <c r="BE8">
        <f ca="1">IF(Table1[[#This Row],[area]]="sasketchwan",1,0)</f>
        <v>0</v>
      </c>
      <c r="BF8">
        <f ca="1">IF(Table1[[#This Row],[area]]="newbruncwick",1,0)</f>
        <v>0</v>
      </c>
      <c r="BG8">
        <f ca="1">IF(Table1[[#This Row],[area]]="manitoba",1,0)</f>
        <v>0</v>
      </c>
      <c r="BH8">
        <f ca="1">IF(Table1[[#This Row],[area]]="prince edward island",1,0)</f>
        <v>0</v>
      </c>
      <c r="BI8">
        <f ca="1">IF(Table1[[#This Row],[area]]="quebec",1,0)</f>
        <v>0</v>
      </c>
      <c r="BJ8">
        <f ca="1">IF(Table1[[#This Row],[area]]="northwest tersesa",1,0)</f>
        <v>0</v>
      </c>
      <c r="BZ8" s="41">
        <f ca="1">Table1[[#This Row],[Cars Value]]/Table1[[#This Row],[no of cars]]</f>
        <v>6324.8763542900388</v>
      </c>
      <c r="CB8" s="5">
        <f ca="1">IF(Table1[[#This Row],[Value of debts]]&gt;$CC$6,1,0)</f>
        <v>1</v>
      </c>
      <c r="CF8" s="6"/>
      <c r="CG8" s="43">
        <f ca="1">Table1[[#This Row],[Mortage left]]/Table1[[#This Row],[value of house]]</f>
        <v>0.99479546494612359</v>
      </c>
      <c r="CH8">
        <f t="shared" ref="CH8:CH71" ca="1" si="23">IF(CG8&lt;$CI$6,1,0)</f>
        <v>0</v>
      </c>
      <c r="CO8" s="5">
        <f ca="1">IF(Table1[[#This Row],[area]]="yukon",Table1[[#This Row],[income]],0)</f>
        <v>0</v>
      </c>
      <c r="CP8">
        <f ca="1">IF(Table1[[#This Row],[area]]="ontario",Table1[[#This Row],[income]],0)</f>
        <v>0</v>
      </c>
      <c r="CQ8">
        <f ca="1">IF(Table1[[#This Row],[area]]="newfounland",Table1[[#This Row],[income]],0)</f>
        <v>29843</v>
      </c>
      <c r="CR8">
        <f ca="1">IF(Table1[[#This Row],[area]]="alberta",Table1[[#This Row],[income]],0)</f>
        <v>0</v>
      </c>
      <c r="CS8">
        <f ca="1">IF(Table1[[#This Row],[area]]="nunavet",Table1[[#This Row],[income]],0)</f>
        <v>0</v>
      </c>
      <c r="CT8">
        <f ca="1">IF(Table1[[#This Row],[area]]="prince edward island",Table1[[#This Row],[income]],0)</f>
        <v>0</v>
      </c>
      <c r="CU8">
        <f ca="1">IF(Table1[[#This Row],[area]]="northwest tersesa",Table1[[#This Row],[income]],0)</f>
        <v>0</v>
      </c>
      <c r="CV8">
        <f ca="1">IF(Table1[[#This Row],[area]]="quebec",Table1[[#This Row],[income]],0)</f>
        <v>0</v>
      </c>
      <c r="CW8">
        <f ca="1">IF(Table1[[#This Row],[area]]="manitoba",Table1[[#This Row],[income]],0)</f>
        <v>0</v>
      </c>
      <c r="CX8">
        <f ca="1">IF(Table1[[#This Row],[area]]="sasketchwan",Table1[[#This Row],[income]],0)</f>
        <v>0</v>
      </c>
      <c r="CY8">
        <f ca="1">IF(Table1[[#This Row],[area]]="BC",Table1[[#This Row],[income]],0)</f>
        <v>0</v>
      </c>
      <c r="CZ8" s="6">
        <f ca="1">IF(Table1[[#This Row],[area]]="newbruncwick",Table1[[#This Row],[income]],0)</f>
        <v>0</v>
      </c>
      <c r="DB8" s="5">
        <f ca="1">IF(Table1[[#This Row],[field of work]]="health",Table1[[#This Row],[income]],0)</f>
        <v>0</v>
      </c>
      <c r="DC8">
        <f ca="1">IF(Table1[[#This Row],[field of work]]="teaching",Table1[[#This Row],[income]],0)</f>
        <v>0</v>
      </c>
      <c r="DD8">
        <f ca="1">IF(Table1[[#This Row],[field of work]]="agriculture",Table1[[#This Row],[income]],0)</f>
        <v>0</v>
      </c>
      <c r="DE8">
        <f ca="1">IF(Table1[[#This Row],[field of work]]="IT",Table1[[#This Row],[income]],0)</f>
        <v>0</v>
      </c>
      <c r="DF8">
        <f ca="1">IF(Table1[[#This Row],[field of work]]="construction",Table1[[#This Row],[income]],0)</f>
        <v>0</v>
      </c>
      <c r="DG8" s="6">
        <f ca="1">IF(Table1[[#This Row],[field of work]]="general work",Table1[[#This Row],[income]],0)</f>
        <v>29843</v>
      </c>
      <c r="DJ8" s="5">
        <f ca="1">IF(Table1[[#This Row],[Value of debts]]&gt;Table1[[#This Row],[income]],1,0)</f>
        <v>1</v>
      </c>
      <c r="DK8" s="6"/>
      <c r="DL8">
        <f ca="1">IF(Table1[[#This Row],[net worth of person($)]]&gt;$DM$6,Table1[[#This Row],[age]],0)</f>
        <v>0</v>
      </c>
    </row>
    <row r="9" spans="2:119" x14ac:dyDescent="0.3">
      <c r="B9">
        <f t="shared" ca="1" si="3"/>
        <v>2</v>
      </c>
      <c r="C9" s="1" t="str">
        <f t="shared" ca="1" si="4"/>
        <v>women</v>
      </c>
      <c r="D9">
        <f t="shared" ca="1" si="5"/>
        <v>43</v>
      </c>
      <c r="E9">
        <f t="shared" ca="1" si="6"/>
        <v>5</v>
      </c>
      <c r="F9" t="str">
        <f t="shared" ca="1" si="7"/>
        <v>general work</v>
      </c>
      <c r="G9">
        <f t="shared" ca="1" si="8"/>
        <v>3</v>
      </c>
      <c r="H9" t="str">
        <f t="shared" ca="1" si="9"/>
        <v>university</v>
      </c>
      <c r="I9">
        <f t="shared" ca="1" si="10"/>
        <v>4</v>
      </c>
      <c r="J9">
        <f t="shared" ca="1" si="0"/>
        <v>3</v>
      </c>
      <c r="K9">
        <f t="shared" ca="1" si="11"/>
        <v>75428</v>
      </c>
      <c r="L9">
        <f t="shared" ca="1" si="12"/>
        <v>8</v>
      </c>
      <c r="M9" t="str">
        <f t="shared" ca="1" si="13"/>
        <v>ontario</v>
      </c>
      <c r="N9">
        <f t="shared" ca="1" si="14"/>
        <v>301712</v>
      </c>
      <c r="O9">
        <f t="shared" ca="1" si="15"/>
        <v>155099.19190436057</v>
      </c>
      <c r="P9">
        <f t="shared" ca="1" si="16"/>
        <v>155514.54651076213</v>
      </c>
      <c r="Q9">
        <f t="shared" ca="1" si="17"/>
        <v>87912</v>
      </c>
      <c r="R9">
        <f t="shared" ca="1" si="18"/>
        <v>43670.671526149454</v>
      </c>
      <c r="S9">
        <f t="shared" ca="1" si="19"/>
        <v>89283.194204164582</v>
      </c>
      <c r="T9">
        <f t="shared" ca="1" si="20"/>
        <v>546509.74071492674</v>
      </c>
      <c r="U9">
        <f t="shared" ca="1" si="21"/>
        <v>286681.86343051004</v>
      </c>
      <c r="V9">
        <f t="shared" ca="1" si="22"/>
        <v>259827.8772844167</v>
      </c>
      <c r="X9">
        <v>5</v>
      </c>
      <c r="Y9" t="s">
        <v>8</v>
      </c>
      <c r="Z9">
        <v>5</v>
      </c>
      <c r="AA9" t="s">
        <v>15</v>
      </c>
      <c r="AB9">
        <v>5</v>
      </c>
      <c r="AC9" t="s">
        <v>22</v>
      </c>
      <c r="AF9" s="5">
        <f ca="1">IF(Table1[[#This Row],[Genders]]="men",1,0)</f>
        <v>0</v>
      </c>
      <c r="AG9">
        <f ca="1">IF(Table1[[#This Row],[Genders]]="women",1,0)</f>
        <v>1</v>
      </c>
      <c r="AJ9" s="6"/>
      <c r="AL9">
        <f ca="1">IF(Table1[[#This Row],[field of work]]="teaching",1,0)</f>
        <v>0</v>
      </c>
      <c r="AM9">
        <f ca="1">IF(Table1[[#This Row],[field of work]]="health",1,0)</f>
        <v>0</v>
      </c>
      <c r="AN9">
        <f ca="1">IF(Table1[[#This Row],[field of work]]="agriculture",1,0)</f>
        <v>0</v>
      </c>
      <c r="AO9">
        <f ca="1">IF(Table1[[#This Row],[field of work]]="IT",1,0)</f>
        <v>0</v>
      </c>
      <c r="AP9">
        <f ca="1">IF(Table1[[#This Row],[field of work]]="construction",1,0)</f>
        <v>0</v>
      </c>
      <c r="AQ9">
        <f ca="1">IF(Table1[[#This Row],[field of work]]="general work",1,0)</f>
        <v>1</v>
      </c>
      <c r="AY9" s="23">
        <f ca="1">IF(Table1[[#This Row],[area]]="ontario",1,0)</f>
        <v>1</v>
      </c>
      <c r="AZ9">
        <f ca="1">IF(Table1[[#This Row],[area]]="newfounland",1,0)</f>
        <v>0</v>
      </c>
      <c r="BA9">
        <f ca="1">IF(Table1[[#This Row],[area]]="alberta",1,0)</f>
        <v>0</v>
      </c>
      <c r="BB9">
        <f ca="1">IF(Table1[[#This Row],[area]]="BC",1,0)</f>
        <v>0</v>
      </c>
      <c r="BC9">
        <f ca="1">IF(Table1[[#This Row],[area]]="yukon",1,0)</f>
        <v>0</v>
      </c>
      <c r="BD9">
        <f ca="1">IF(Table1[[#This Row],[area]]="nunavet",1,0)</f>
        <v>0</v>
      </c>
      <c r="BE9">
        <f ca="1">IF(Table1[[#This Row],[area]]="sasketchwan",1,0)</f>
        <v>0</v>
      </c>
      <c r="BF9">
        <f ca="1">IF(Table1[[#This Row],[area]]="newbruncwick",1,0)</f>
        <v>0</v>
      </c>
      <c r="BG9">
        <f ca="1">IF(Table1[[#This Row],[area]]="manitoba",1,0)</f>
        <v>0</v>
      </c>
      <c r="BH9">
        <f ca="1">IF(Table1[[#This Row],[area]]="prince edward island",1,0)</f>
        <v>0</v>
      </c>
      <c r="BI9">
        <f ca="1">IF(Table1[[#This Row],[area]]="quebec",1,0)</f>
        <v>0</v>
      </c>
      <c r="BJ9">
        <f ca="1">IF(Table1[[#This Row],[area]]="northwest tersesa",1,0)</f>
        <v>0</v>
      </c>
      <c r="BZ9" s="41">
        <f ca="1">Table1[[#This Row],[Cars Value]]/Table1[[#This Row],[no of cars]]</f>
        <v>51838.18217025404</v>
      </c>
      <c r="CB9" s="5">
        <f ca="1">IF(Table1[[#This Row],[Value of debts]]&gt;$CC$6,1,0)</f>
        <v>1</v>
      </c>
      <c r="CF9" s="6"/>
      <c r="CG9" s="43">
        <f ca="1">Table1[[#This Row],[Mortage left]]/Table1[[#This Row],[value of house]]</f>
        <v>0.51406371607480172</v>
      </c>
      <c r="CH9">
        <f t="shared" ca="1" si="23"/>
        <v>0</v>
      </c>
      <c r="CO9" s="5">
        <f ca="1">IF(Table1[[#This Row],[area]]="yukon",Table1[[#This Row],[income]],0)</f>
        <v>0</v>
      </c>
      <c r="CP9">
        <f ca="1">IF(Table1[[#This Row],[area]]="ontario",Table1[[#This Row],[income]],0)</f>
        <v>75428</v>
      </c>
      <c r="CQ9">
        <f ca="1">IF(Table1[[#This Row],[area]]="newfounland",Table1[[#This Row],[income]],0)</f>
        <v>0</v>
      </c>
      <c r="CR9">
        <f ca="1">IF(Table1[[#This Row],[area]]="alberta",Table1[[#This Row],[income]],0)</f>
        <v>0</v>
      </c>
      <c r="CS9">
        <f ca="1">IF(Table1[[#This Row],[area]]="nunavet",Table1[[#This Row],[income]],0)</f>
        <v>0</v>
      </c>
      <c r="CT9">
        <f ca="1">IF(Table1[[#This Row],[area]]="prince edward island",Table1[[#This Row],[income]],0)</f>
        <v>0</v>
      </c>
      <c r="CU9">
        <f ca="1">IF(Table1[[#This Row],[area]]="northwest tersesa",Table1[[#This Row],[income]],0)</f>
        <v>0</v>
      </c>
      <c r="CV9">
        <f ca="1">IF(Table1[[#This Row],[area]]="quebec",Table1[[#This Row],[income]],0)</f>
        <v>0</v>
      </c>
      <c r="CW9">
        <f ca="1">IF(Table1[[#This Row],[area]]="manitoba",Table1[[#This Row],[income]],0)</f>
        <v>0</v>
      </c>
      <c r="CX9">
        <f ca="1">IF(Table1[[#This Row],[area]]="sasketchwan",Table1[[#This Row],[income]],0)</f>
        <v>0</v>
      </c>
      <c r="CY9">
        <f ca="1">IF(Table1[[#This Row],[area]]="BC",Table1[[#This Row],[income]],0)</f>
        <v>0</v>
      </c>
      <c r="CZ9" s="6">
        <f ca="1">IF(Table1[[#This Row],[area]]="newbruncwick",Table1[[#This Row],[income]],0)</f>
        <v>0</v>
      </c>
      <c r="DB9" s="5">
        <f ca="1">IF(Table1[[#This Row],[field of work]]="health",Table1[[#This Row],[income]],0)</f>
        <v>0</v>
      </c>
      <c r="DC9">
        <f ca="1">IF(Table1[[#This Row],[field of work]]="teaching",Table1[[#This Row],[income]],0)</f>
        <v>0</v>
      </c>
      <c r="DD9">
        <f ca="1">IF(Table1[[#This Row],[field of work]]="agriculture",Table1[[#This Row],[income]],0)</f>
        <v>0</v>
      </c>
      <c r="DE9">
        <f ca="1">IF(Table1[[#This Row],[field of work]]="IT",Table1[[#This Row],[income]],0)</f>
        <v>0</v>
      </c>
      <c r="DF9">
        <f ca="1">IF(Table1[[#This Row],[field of work]]="construction",Table1[[#This Row],[income]],0)</f>
        <v>0</v>
      </c>
      <c r="DG9" s="6">
        <f ca="1">IF(Table1[[#This Row],[field of work]]="general work",Table1[[#This Row],[income]],0)</f>
        <v>75428</v>
      </c>
      <c r="DJ9" s="5">
        <f ca="1">IF(Table1[[#This Row],[Value of debts]]&gt;Table1[[#This Row],[income]],1,0)</f>
        <v>1</v>
      </c>
      <c r="DK9" s="6"/>
      <c r="DL9">
        <f ca="1">IF(Table1[[#This Row],[net worth of person($)]]&gt;$DM$6,Table1[[#This Row],[age]],0)</f>
        <v>43</v>
      </c>
    </row>
    <row r="10" spans="2:119" x14ac:dyDescent="0.3">
      <c r="B10">
        <f t="shared" ca="1" si="3"/>
        <v>1</v>
      </c>
      <c r="C10" s="1" t="str">
        <f t="shared" ca="1" si="4"/>
        <v>men</v>
      </c>
      <c r="D10">
        <f t="shared" ca="1" si="5"/>
        <v>25</v>
      </c>
      <c r="E10">
        <f t="shared" ca="1" si="6"/>
        <v>1</v>
      </c>
      <c r="F10" t="str">
        <f t="shared" ca="1" si="7"/>
        <v>health</v>
      </c>
      <c r="G10">
        <f t="shared" ca="1" si="8"/>
        <v>2</v>
      </c>
      <c r="H10" t="str">
        <f t="shared" ca="1" si="9"/>
        <v>college</v>
      </c>
      <c r="I10">
        <f t="shared" ca="1" si="10"/>
        <v>2</v>
      </c>
      <c r="J10">
        <f t="shared" ca="1" si="0"/>
        <v>2</v>
      </c>
      <c r="K10">
        <f t="shared" ca="1" si="11"/>
        <v>80719</v>
      </c>
      <c r="L10">
        <f t="shared" ca="1" si="12"/>
        <v>10</v>
      </c>
      <c r="M10" t="str">
        <f t="shared" ca="1" si="13"/>
        <v>newfounland</v>
      </c>
      <c r="N10">
        <f t="shared" ca="1" si="14"/>
        <v>403595</v>
      </c>
      <c r="O10">
        <f t="shared" ca="1" si="15"/>
        <v>189928.34177401851</v>
      </c>
      <c r="P10">
        <f t="shared" ca="1" si="16"/>
        <v>146475.51978014113</v>
      </c>
      <c r="Q10">
        <f t="shared" ca="1" si="17"/>
        <v>52433</v>
      </c>
      <c r="R10">
        <f t="shared" ca="1" si="18"/>
        <v>43155.236024365964</v>
      </c>
      <c r="S10">
        <f t="shared" ca="1" si="19"/>
        <v>99856.803198896931</v>
      </c>
      <c r="T10">
        <f t="shared" ca="1" si="20"/>
        <v>649927.322979038</v>
      </c>
      <c r="U10">
        <f t="shared" ca="1" si="21"/>
        <v>285516.57779838447</v>
      </c>
      <c r="V10">
        <f t="shared" ca="1" si="22"/>
        <v>364410.74518065352</v>
      </c>
      <c r="X10">
        <v>6</v>
      </c>
      <c r="Y10" t="s">
        <v>9</v>
      </c>
      <c r="AB10">
        <v>6</v>
      </c>
      <c r="AC10" t="s">
        <v>23</v>
      </c>
      <c r="AF10" s="5">
        <f ca="1">IF(Table1[[#This Row],[Genders]]="men",1,0)</f>
        <v>1</v>
      </c>
      <c r="AG10">
        <f ca="1">IF(Table1[[#This Row],[Genders]]="women",1,0)</f>
        <v>0</v>
      </c>
      <c r="AJ10" s="6"/>
      <c r="AK10" s="6"/>
      <c r="AL10">
        <f ca="1">IF(Table1[[#This Row],[field of work]]="teaching",1,0)</f>
        <v>0</v>
      </c>
      <c r="AM10">
        <f ca="1">IF(Table1[[#This Row],[field of work]]="health",1,0)</f>
        <v>1</v>
      </c>
      <c r="AN10">
        <f ca="1">IF(Table1[[#This Row],[field of work]]="agriculture",1,0)</f>
        <v>0</v>
      </c>
      <c r="AO10">
        <f ca="1">IF(Table1[[#This Row],[field of work]]="IT",1,0)</f>
        <v>0</v>
      </c>
      <c r="AP10">
        <f ca="1">IF(Table1[[#This Row],[field of work]]="construction",1,0)</f>
        <v>0</v>
      </c>
      <c r="AQ10">
        <f ca="1">IF(Table1[[#This Row],[field of work]]="general work",1,0)</f>
        <v>0</v>
      </c>
      <c r="AY10" s="23">
        <f ca="1">IF(Table1[[#This Row],[area]]="ontario",1,0)</f>
        <v>0</v>
      </c>
      <c r="AZ10">
        <f ca="1">IF(Table1[[#This Row],[area]]="newfounland",1,0)</f>
        <v>1</v>
      </c>
      <c r="BA10">
        <f ca="1">IF(Table1[[#This Row],[area]]="alberta",1,0)</f>
        <v>0</v>
      </c>
      <c r="BB10">
        <f ca="1">IF(Table1[[#This Row],[area]]="BC",1,0)</f>
        <v>0</v>
      </c>
      <c r="BC10">
        <f ca="1">IF(Table1[[#This Row],[area]]="yukon",1,0)</f>
        <v>0</v>
      </c>
      <c r="BD10">
        <f ca="1">IF(Table1[[#This Row],[area]]="nunavet",1,0)</f>
        <v>0</v>
      </c>
      <c r="BE10">
        <f ca="1">IF(Table1[[#This Row],[area]]="sasketchwan",1,0)</f>
        <v>0</v>
      </c>
      <c r="BF10">
        <f ca="1">IF(Table1[[#This Row],[area]]="newbruncwick",1,0)</f>
        <v>0</v>
      </c>
      <c r="BG10">
        <f ca="1">IF(Table1[[#This Row],[area]]="manitoba",1,0)</f>
        <v>0</v>
      </c>
      <c r="BH10">
        <f ca="1">IF(Table1[[#This Row],[area]]="prince edward island",1,0)</f>
        <v>0</v>
      </c>
      <c r="BI10">
        <f ca="1">IF(Table1[[#This Row],[area]]="quebec",1,0)</f>
        <v>0</v>
      </c>
      <c r="BJ10">
        <f ca="1">IF(Table1[[#This Row],[area]]="northwest tersesa",1,0)</f>
        <v>0</v>
      </c>
      <c r="BZ10" s="41">
        <f ca="1">Table1[[#This Row],[Cars Value]]/Table1[[#This Row],[no of cars]]</f>
        <v>73237.759890070563</v>
      </c>
      <c r="CB10" s="5">
        <f ca="1">IF(Table1[[#This Row],[Value of debts]]&gt;$CC$6,1,0)</f>
        <v>1</v>
      </c>
      <c r="CF10" s="6"/>
      <c r="CG10" s="43">
        <f ca="1">Table1[[#This Row],[Mortage left]]/Table1[[#This Row],[value of house]]</f>
        <v>0.47059141410081518</v>
      </c>
      <c r="CH10">
        <f t="shared" ca="1" si="23"/>
        <v>0</v>
      </c>
      <c r="CO10" s="5">
        <f ca="1">IF(Table1[[#This Row],[area]]="yukon",Table1[[#This Row],[income]],0)</f>
        <v>0</v>
      </c>
      <c r="CP10">
        <f ca="1">IF(Table1[[#This Row],[area]]="ontario",Table1[[#This Row],[income]],0)</f>
        <v>0</v>
      </c>
      <c r="CQ10">
        <f ca="1">IF(Table1[[#This Row],[area]]="newfounland",Table1[[#This Row],[income]],0)</f>
        <v>80719</v>
      </c>
      <c r="CR10">
        <f ca="1">IF(Table1[[#This Row],[area]]="alberta",Table1[[#This Row],[income]],0)</f>
        <v>0</v>
      </c>
      <c r="CS10">
        <f ca="1">IF(Table1[[#This Row],[area]]="nunavet",Table1[[#This Row],[income]],0)</f>
        <v>0</v>
      </c>
      <c r="CT10">
        <f ca="1">IF(Table1[[#This Row],[area]]="prince edward island",Table1[[#This Row],[income]],0)</f>
        <v>0</v>
      </c>
      <c r="CU10">
        <f ca="1">IF(Table1[[#This Row],[area]]="northwest tersesa",Table1[[#This Row],[income]],0)</f>
        <v>0</v>
      </c>
      <c r="CV10">
        <f ca="1">IF(Table1[[#This Row],[area]]="quebec",Table1[[#This Row],[income]],0)</f>
        <v>0</v>
      </c>
      <c r="CW10">
        <f ca="1">IF(Table1[[#This Row],[area]]="manitoba",Table1[[#This Row],[income]],0)</f>
        <v>0</v>
      </c>
      <c r="CX10">
        <f ca="1">IF(Table1[[#This Row],[area]]="sasketchwan",Table1[[#This Row],[income]],0)</f>
        <v>0</v>
      </c>
      <c r="CY10">
        <f ca="1">IF(Table1[[#This Row],[area]]="BC",Table1[[#This Row],[income]],0)</f>
        <v>0</v>
      </c>
      <c r="CZ10" s="6">
        <f ca="1">IF(Table1[[#This Row],[area]]="newbruncwick",Table1[[#This Row],[income]],0)</f>
        <v>0</v>
      </c>
      <c r="DB10" s="5">
        <f ca="1">IF(Table1[[#This Row],[field of work]]="health",Table1[[#This Row],[income]],0)</f>
        <v>80719</v>
      </c>
      <c r="DC10">
        <f ca="1">IF(Table1[[#This Row],[field of work]]="teaching",Table1[[#This Row],[income]],0)</f>
        <v>0</v>
      </c>
      <c r="DD10">
        <f ca="1">IF(Table1[[#This Row],[field of work]]="agriculture",Table1[[#This Row],[income]],0)</f>
        <v>0</v>
      </c>
      <c r="DE10">
        <f ca="1">IF(Table1[[#This Row],[field of work]]="IT",Table1[[#This Row],[income]],0)</f>
        <v>0</v>
      </c>
      <c r="DF10">
        <f ca="1">IF(Table1[[#This Row],[field of work]]="construction",Table1[[#This Row],[income]],0)</f>
        <v>0</v>
      </c>
      <c r="DG10" s="6">
        <f ca="1">IF(Table1[[#This Row],[field of work]]="general work",Table1[[#This Row],[income]],0)</f>
        <v>0</v>
      </c>
      <c r="DJ10" s="5">
        <f ca="1">IF(Table1[[#This Row],[Value of debts]]&gt;Table1[[#This Row],[income]],1,0)</f>
        <v>1</v>
      </c>
      <c r="DK10" s="6"/>
      <c r="DL10">
        <f ca="1">IF(Table1[[#This Row],[net worth of person($)]]&gt;$DM$6,Table1[[#This Row],[age]],0)</f>
        <v>25</v>
      </c>
    </row>
    <row r="11" spans="2:119" x14ac:dyDescent="0.3">
      <c r="B11">
        <f t="shared" ca="1" si="3"/>
        <v>2</v>
      </c>
      <c r="C11" s="1" t="str">
        <f t="shared" ca="1" si="4"/>
        <v>women</v>
      </c>
      <c r="D11">
        <f t="shared" ca="1" si="5"/>
        <v>36</v>
      </c>
      <c r="E11">
        <f t="shared" ca="1" si="6"/>
        <v>4</v>
      </c>
      <c r="F11" t="str">
        <f t="shared" ca="1" si="7"/>
        <v>IT</v>
      </c>
      <c r="G11">
        <f t="shared" ca="1" si="8"/>
        <v>1</v>
      </c>
      <c r="H11" t="str">
        <f t="shared" ca="1" si="9"/>
        <v>high school</v>
      </c>
      <c r="I11">
        <f t="shared" ca="1" si="10"/>
        <v>4</v>
      </c>
      <c r="J11">
        <f t="shared" ca="1" si="0"/>
        <v>1</v>
      </c>
      <c r="K11">
        <f t="shared" ca="1" si="11"/>
        <v>61664</v>
      </c>
      <c r="L11">
        <f t="shared" ca="1" si="12"/>
        <v>7</v>
      </c>
      <c r="M11" t="str">
        <f t="shared" ca="1" si="13"/>
        <v>manitoba</v>
      </c>
      <c r="N11">
        <f t="shared" ca="1" si="14"/>
        <v>184992</v>
      </c>
      <c r="O11">
        <f t="shared" ca="1" si="15"/>
        <v>24025.501428550386</v>
      </c>
      <c r="P11">
        <f t="shared" ca="1" si="16"/>
        <v>31511.102708409642</v>
      </c>
      <c r="Q11">
        <f t="shared" ca="1" si="17"/>
        <v>3669</v>
      </c>
      <c r="R11">
        <f t="shared" ca="1" si="18"/>
        <v>6869.0055915294242</v>
      </c>
      <c r="S11">
        <f t="shared" ca="1" si="19"/>
        <v>79079.79682927973</v>
      </c>
      <c r="T11">
        <f t="shared" ca="1" si="20"/>
        <v>295582.8995376894</v>
      </c>
      <c r="U11">
        <f t="shared" ca="1" si="21"/>
        <v>34563.507020079807</v>
      </c>
      <c r="V11">
        <f t="shared" ca="1" si="22"/>
        <v>261019.39251760958</v>
      </c>
      <c r="AB11">
        <v>7</v>
      </c>
      <c r="AC11" t="s">
        <v>24</v>
      </c>
      <c r="AF11" s="5">
        <f ca="1">IF(Table1[[#This Row],[Genders]]="men",1,0)</f>
        <v>0</v>
      </c>
      <c r="AG11">
        <f ca="1">IF(Table1[[#This Row],[Genders]]="women",1,0)</f>
        <v>1</v>
      </c>
      <c r="AJ11" s="6"/>
      <c r="AL11">
        <f ca="1">IF(Table1[[#This Row],[field of work]]="teaching",1,0)</f>
        <v>0</v>
      </c>
      <c r="AM11">
        <f ca="1">IF(Table1[[#This Row],[field of work]]="health",1,0)</f>
        <v>0</v>
      </c>
      <c r="AN11">
        <f ca="1">IF(Table1[[#This Row],[field of work]]="agriculture",1,0)</f>
        <v>0</v>
      </c>
      <c r="AO11">
        <f ca="1">IF(Table1[[#This Row],[field of work]]="IT",1,0)</f>
        <v>1</v>
      </c>
      <c r="AP11">
        <f ca="1">IF(Table1[[#This Row],[field of work]]="construction",1,0)</f>
        <v>0</v>
      </c>
      <c r="AQ11">
        <f ca="1">IF(Table1[[#This Row],[field of work]]="general work",1,0)</f>
        <v>0</v>
      </c>
      <c r="AY11" s="23">
        <f ca="1">IF(Table1[[#This Row],[area]]="ontario",1,0)</f>
        <v>0</v>
      </c>
      <c r="AZ11">
        <f ca="1">IF(Table1[[#This Row],[area]]="newfounland",1,0)</f>
        <v>0</v>
      </c>
      <c r="BA11">
        <f ca="1">IF(Table1[[#This Row],[area]]="alberta",1,0)</f>
        <v>0</v>
      </c>
      <c r="BB11">
        <f ca="1">IF(Table1[[#This Row],[area]]="BC",1,0)</f>
        <v>0</v>
      </c>
      <c r="BC11">
        <f ca="1">IF(Table1[[#This Row],[area]]="yukon",1,0)</f>
        <v>0</v>
      </c>
      <c r="BD11">
        <f ca="1">IF(Table1[[#This Row],[area]]="nunavet",1,0)</f>
        <v>0</v>
      </c>
      <c r="BE11">
        <f ca="1">IF(Table1[[#This Row],[area]]="sasketchwan",1,0)</f>
        <v>0</v>
      </c>
      <c r="BF11">
        <f ca="1">IF(Table1[[#This Row],[area]]="newbruncwick",1,0)</f>
        <v>0</v>
      </c>
      <c r="BG11">
        <f ca="1">IF(Table1[[#This Row],[area]]="manitoba",1,0)</f>
        <v>1</v>
      </c>
      <c r="BH11">
        <f ca="1">IF(Table1[[#This Row],[area]]="prince edward island",1,0)</f>
        <v>0</v>
      </c>
      <c r="BI11">
        <f ca="1">IF(Table1[[#This Row],[area]]="quebec",1,0)</f>
        <v>0</v>
      </c>
      <c r="BJ11">
        <f ca="1">IF(Table1[[#This Row],[area]]="northwest tersesa",1,0)</f>
        <v>0</v>
      </c>
      <c r="BZ11" s="41">
        <f ca="1">Table1[[#This Row],[Cars Value]]/Table1[[#This Row],[no of cars]]</f>
        <v>31511.102708409642</v>
      </c>
      <c r="CB11" s="5">
        <f ca="1">IF(Table1[[#This Row],[Value of debts]]&gt;$CC$6,1,0)</f>
        <v>0</v>
      </c>
      <c r="CF11" s="6"/>
      <c r="CG11" s="43">
        <f ca="1">Table1[[#This Row],[Mortage left]]/Table1[[#This Row],[value of house]]</f>
        <v>0.12987319142746923</v>
      </c>
      <c r="CH11">
        <f t="shared" ca="1" si="23"/>
        <v>1</v>
      </c>
      <c r="CO11" s="5">
        <f ca="1">IF(Table1[[#This Row],[area]]="yukon",Table1[[#This Row],[income]],0)</f>
        <v>0</v>
      </c>
      <c r="CP11">
        <f ca="1">IF(Table1[[#This Row],[area]]="ontario",Table1[[#This Row],[income]],0)</f>
        <v>0</v>
      </c>
      <c r="CQ11">
        <f ca="1">IF(Table1[[#This Row],[area]]="newfounland",Table1[[#This Row],[income]],0)</f>
        <v>0</v>
      </c>
      <c r="CR11">
        <f ca="1">IF(Table1[[#This Row],[area]]="alberta",Table1[[#This Row],[income]],0)</f>
        <v>0</v>
      </c>
      <c r="CS11">
        <f ca="1">IF(Table1[[#This Row],[area]]="nunavet",Table1[[#This Row],[income]],0)</f>
        <v>0</v>
      </c>
      <c r="CT11">
        <f ca="1">IF(Table1[[#This Row],[area]]="prince edward island",Table1[[#This Row],[income]],0)</f>
        <v>0</v>
      </c>
      <c r="CU11">
        <f ca="1">IF(Table1[[#This Row],[area]]="northwest tersesa",Table1[[#This Row],[income]],0)</f>
        <v>0</v>
      </c>
      <c r="CV11">
        <f ca="1">IF(Table1[[#This Row],[area]]="quebec",Table1[[#This Row],[income]],0)</f>
        <v>0</v>
      </c>
      <c r="CW11">
        <f ca="1">IF(Table1[[#This Row],[area]]="manitoba",Table1[[#This Row],[income]],0)</f>
        <v>61664</v>
      </c>
      <c r="CX11">
        <f ca="1">IF(Table1[[#This Row],[area]]="sasketchwan",Table1[[#This Row],[income]],0)</f>
        <v>0</v>
      </c>
      <c r="CY11">
        <f ca="1">IF(Table1[[#This Row],[area]]="BC",Table1[[#This Row],[income]],0)</f>
        <v>0</v>
      </c>
      <c r="CZ11" s="6">
        <f ca="1">IF(Table1[[#This Row],[area]]="newbruncwick",Table1[[#This Row],[income]],0)</f>
        <v>0</v>
      </c>
      <c r="DB11" s="5">
        <f ca="1">IF(Table1[[#This Row],[field of work]]="health",Table1[[#This Row],[income]],0)</f>
        <v>0</v>
      </c>
      <c r="DC11">
        <f ca="1">IF(Table1[[#This Row],[field of work]]="teaching",Table1[[#This Row],[income]],0)</f>
        <v>0</v>
      </c>
      <c r="DD11">
        <f ca="1">IF(Table1[[#This Row],[field of work]]="agriculture",Table1[[#This Row],[income]],0)</f>
        <v>0</v>
      </c>
      <c r="DE11">
        <f ca="1">IF(Table1[[#This Row],[field of work]]="IT",Table1[[#This Row],[income]],0)</f>
        <v>61664</v>
      </c>
      <c r="DF11">
        <f ca="1">IF(Table1[[#This Row],[field of work]]="construction",Table1[[#This Row],[income]],0)</f>
        <v>0</v>
      </c>
      <c r="DG11" s="6">
        <f ca="1">IF(Table1[[#This Row],[field of work]]="general work",Table1[[#This Row],[income]],0)</f>
        <v>0</v>
      </c>
      <c r="DJ11" s="5">
        <f ca="1">IF(Table1[[#This Row],[Value of debts]]&gt;Table1[[#This Row],[income]],1,0)</f>
        <v>0</v>
      </c>
      <c r="DK11" s="6"/>
      <c r="DL11">
        <f ca="1">IF(Table1[[#This Row],[net worth of person($)]]&gt;$DM$6,Table1[[#This Row],[age]],0)</f>
        <v>36</v>
      </c>
    </row>
    <row r="12" spans="2:119" x14ac:dyDescent="0.3">
      <c r="B12">
        <f t="shared" ca="1" si="3"/>
        <v>1</v>
      </c>
      <c r="C12" s="1" t="str">
        <f t="shared" ca="1" si="4"/>
        <v>men</v>
      </c>
      <c r="D12">
        <f t="shared" ca="1" si="5"/>
        <v>40</v>
      </c>
      <c r="E12">
        <f t="shared" ca="1" si="6"/>
        <v>1</v>
      </c>
      <c r="F12" t="str">
        <f t="shared" ca="1" si="7"/>
        <v>health</v>
      </c>
      <c r="G12">
        <f t="shared" ca="1" si="8"/>
        <v>4</v>
      </c>
      <c r="H12" t="str">
        <f t="shared" ca="1" si="9"/>
        <v>technical;</v>
      </c>
      <c r="I12">
        <f t="shared" ca="1" si="10"/>
        <v>2</v>
      </c>
      <c r="J12">
        <f t="shared" ca="1" si="0"/>
        <v>2</v>
      </c>
      <c r="K12">
        <f t="shared" ca="1" si="11"/>
        <v>37654</v>
      </c>
      <c r="L12">
        <f t="shared" ca="1" si="12"/>
        <v>9</v>
      </c>
      <c r="M12" t="str">
        <f t="shared" ca="1" si="13"/>
        <v>quebec</v>
      </c>
      <c r="N12">
        <f t="shared" ca="1" si="14"/>
        <v>188270</v>
      </c>
      <c r="O12">
        <f t="shared" ca="1" si="15"/>
        <v>82990.767695895804</v>
      </c>
      <c r="P12">
        <f t="shared" ca="1" si="16"/>
        <v>72161.35304462396</v>
      </c>
      <c r="Q12">
        <f t="shared" ca="1" si="17"/>
        <v>65502</v>
      </c>
      <c r="R12">
        <f t="shared" ca="1" si="18"/>
        <v>75051.675238077863</v>
      </c>
      <c r="S12">
        <f t="shared" ca="1" si="19"/>
        <v>39759.97039958636</v>
      </c>
      <c r="T12">
        <f t="shared" ca="1" si="20"/>
        <v>300191.32344421034</v>
      </c>
      <c r="U12">
        <f t="shared" ca="1" si="21"/>
        <v>223544.44293397368</v>
      </c>
      <c r="V12">
        <f t="shared" ca="1" si="22"/>
        <v>76646.88051023666</v>
      </c>
      <c r="AB12">
        <v>8</v>
      </c>
      <c r="AC12" t="s">
        <v>25</v>
      </c>
      <c r="AF12" s="5">
        <f ca="1">IF(Table1[[#This Row],[Genders]]="men",1,0)</f>
        <v>1</v>
      </c>
      <c r="AG12">
        <f ca="1">IF(Table1[[#This Row],[Genders]]="women",1,0)</f>
        <v>0</v>
      </c>
      <c r="AJ12" s="6"/>
      <c r="AL12">
        <f ca="1">IF(Table1[[#This Row],[field of work]]="teaching",1,0)</f>
        <v>0</v>
      </c>
      <c r="AM12">
        <f ca="1">IF(Table1[[#This Row],[field of work]]="health",1,0)</f>
        <v>1</v>
      </c>
      <c r="AN12">
        <f ca="1">IF(Table1[[#This Row],[field of work]]="agriculture",1,0)</f>
        <v>0</v>
      </c>
      <c r="AO12">
        <f ca="1">IF(Table1[[#This Row],[field of work]]="IT",1,0)</f>
        <v>0</v>
      </c>
      <c r="AP12">
        <f ca="1">IF(Table1[[#This Row],[field of work]]="construction",1,0)</f>
        <v>0</v>
      </c>
      <c r="AQ12">
        <f ca="1">IF(Table1[[#This Row],[field of work]]="general work",1,0)</f>
        <v>0</v>
      </c>
      <c r="AY12" s="23">
        <f ca="1">IF(Table1[[#This Row],[area]]="ontario",1,0)</f>
        <v>0</v>
      </c>
      <c r="AZ12">
        <f ca="1">IF(Table1[[#This Row],[area]]="newfounland",1,0)</f>
        <v>0</v>
      </c>
      <c r="BA12">
        <f ca="1">IF(Table1[[#This Row],[area]]="alberta",1,0)</f>
        <v>0</v>
      </c>
      <c r="BB12">
        <f ca="1">IF(Table1[[#This Row],[area]]="BC",1,0)</f>
        <v>0</v>
      </c>
      <c r="BC12">
        <f ca="1">IF(Table1[[#This Row],[area]]="yukon",1,0)</f>
        <v>0</v>
      </c>
      <c r="BD12">
        <f ca="1">IF(Table1[[#This Row],[area]]="nunavet",1,0)</f>
        <v>0</v>
      </c>
      <c r="BE12">
        <f ca="1">IF(Table1[[#This Row],[area]]="sasketchwan",1,0)</f>
        <v>0</v>
      </c>
      <c r="BF12">
        <f ca="1">IF(Table1[[#This Row],[area]]="newbruncwick",1,0)</f>
        <v>0</v>
      </c>
      <c r="BG12">
        <f ca="1">IF(Table1[[#This Row],[area]]="manitoba",1,0)</f>
        <v>0</v>
      </c>
      <c r="BH12">
        <f ca="1">IF(Table1[[#This Row],[area]]="prince edward island",1,0)</f>
        <v>0</v>
      </c>
      <c r="BI12">
        <f ca="1">IF(Table1[[#This Row],[area]]="quebec",1,0)</f>
        <v>1</v>
      </c>
      <c r="BJ12">
        <f ca="1">IF(Table1[[#This Row],[area]]="northwest tersesa",1,0)</f>
        <v>0</v>
      </c>
      <c r="BZ12" s="41">
        <f ca="1">Table1[[#This Row],[Cars Value]]/Table1[[#This Row],[no of cars]]</f>
        <v>36080.67652231198</v>
      </c>
      <c r="CB12" s="5">
        <f ca="1">IF(Table1[[#This Row],[Value of debts]]&gt;$CC$6,1,0)</f>
        <v>1</v>
      </c>
      <c r="CF12" s="6"/>
      <c r="CG12" s="43">
        <f ca="1">Table1[[#This Row],[Mortage left]]/Table1[[#This Row],[value of house]]</f>
        <v>0.44080717956071497</v>
      </c>
      <c r="CH12">
        <f t="shared" ca="1" si="23"/>
        <v>0</v>
      </c>
      <c r="CO12" s="5">
        <f ca="1">IF(Table1[[#This Row],[area]]="yukon",Table1[[#This Row],[income]],0)</f>
        <v>0</v>
      </c>
      <c r="CP12">
        <f ca="1">IF(Table1[[#This Row],[area]]="ontario",Table1[[#This Row],[income]],0)</f>
        <v>0</v>
      </c>
      <c r="CQ12">
        <f ca="1">IF(Table1[[#This Row],[area]]="newfounland",Table1[[#This Row],[income]],0)</f>
        <v>0</v>
      </c>
      <c r="CR12">
        <f ca="1">IF(Table1[[#This Row],[area]]="alberta",Table1[[#This Row],[income]],0)</f>
        <v>0</v>
      </c>
      <c r="CS12">
        <f ca="1">IF(Table1[[#This Row],[area]]="nunavet",Table1[[#This Row],[income]],0)</f>
        <v>0</v>
      </c>
      <c r="CT12">
        <f ca="1">IF(Table1[[#This Row],[area]]="prince edward island",Table1[[#This Row],[income]],0)</f>
        <v>0</v>
      </c>
      <c r="CU12">
        <f ca="1">IF(Table1[[#This Row],[area]]="northwest tersesa",Table1[[#This Row],[income]],0)</f>
        <v>0</v>
      </c>
      <c r="CV12">
        <f ca="1">IF(Table1[[#This Row],[area]]="quebec",Table1[[#This Row],[income]],0)</f>
        <v>37654</v>
      </c>
      <c r="CW12">
        <f ca="1">IF(Table1[[#This Row],[area]]="manitoba",Table1[[#This Row],[income]],0)</f>
        <v>0</v>
      </c>
      <c r="CX12">
        <f ca="1">IF(Table1[[#This Row],[area]]="sasketchwan",Table1[[#This Row],[income]],0)</f>
        <v>0</v>
      </c>
      <c r="CY12">
        <f ca="1">IF(Table1[[#This Row],[area]]="BC",Table1[[#This Row],[income]],0)</f>
        <v>0</v>
      </c>
      <c r="CZ12" s="6">
        <f ca="1">IF(Table1[[#This Row],[area]]="newbruncwick",Table1[[#This Row],[income]],0)</f>
        <v>0</v>
      </c>
      <c r="DB12" s="5">
        <f ca="1">IF(Table1[[#This Row],[field of work]]="health",Table1[[#This Row],[income]],0)</f>
        <v>37654</v>
      </c>
      <c r="DC12">
        <f ca="1">IF(Table1[[#This Row],[field of work]]="teaching",Table1[[#This Row],[income]],0)</f>
        <v>0</v>
      </c>
      <c r="DD12">
        <f ca="1">IF(Table1[[#This Row],[field of work]]="agriculture",Table1[[#This Row],[income]],0)</f>
        <v>0</v>
      </c>
      <c r="DE12">
        <f ca="1">IF(Table1[[#This Row],[field of work]]="IT",Table1[[#This Row],[income]],0)</f>
        <v>0</v>
      </c>
      <c r="DF12">
        <f ca="1">IF(Table1[[#This Row],[field of work]]="construction",Table1[[#This Row],[income]],0)</f>
        <v>0</v>
      </c>
      <c r="DG12" s="6">
        <f ca="1">IF(Table1[[#This Row],[field of work]]="general work",Table1[[#This Row],[income]],0)</f>
        <v>0</v>
      </c>
      <c r="DJ12" s="5">
        <f ca="1">IF(Table1[[#This Row],[Value of debts]]&gt;Table1[[#This Row],[income]],1,0)</f>
        <v>1</v>
      </c>
      <c r="DK12" s="6"/>
      <c r="DL12">
        <f ca="1">IF(Table1[[#This Row],[net worth of person($)]]&gt;$DM$6,Table1[[#This Row],[age]],0)</f>
        <v>40</v>
      </c>
    </row>
    <row r="13" spans="2:119" x14ac:dyDescent="0.3">
      <c r="B13">
        <f t="shared" ca="1" si="3"/>
        <v>2</v>
      </c>
      <c r="C13" s="1" t="str">
        <f t="shared" ca="1" si="4"/>
        <v>women</v>
      </c>
      <c r="D13">
        <f t="shared" ca="1" si="5"/>
        <v>43</v>
      </c>
      <c r="E13">
        <f t="shared" ca="1" si="6"/>
        <v>5</v>
      </c>
      <c r="F13" t="str">
        <f t="shared" ca="1" si="7"/>
        <v>general work</v>
      </c>
      <c r="G13">
        <f t="shared" ca="1" si="8"/>
        <v>5</v>
      </c>
      <c r="H13" t="str">
        <f t="shared" ca="1" si="9"/>
        <v>other</v>
      </c>
      <c r="I13">
        <f t="shared" ca="1" si="10"/>
        <v>0</v>
      </c>
      <c r="J13">
        <f t="shared" ca="1" si="0"/>
        <v>1</v>
      </c>
      <c r="K13">
        <f t="shared" ca="1" si="11"/>
        <v>31907</v>
      </c>
      <c r="L13">
        <f t="shared" ca="1" si="12"/>
        <v>3</v>
      </c>
      <c r="M13" t="str">
        <f t="shared" ca="1" si="13"/>
        <v>northwest tersesa</v>
      </c>
      <c r="N13">
        <f t="shared" ca="1" si="14"/>
        <v>127628</v>
      </c>
      <c r="O13">
        <f t="shared" ca="1" si="15"/>
        <v>66119.275835453009</v>
      </c>
      <c r="P13">
        <f t="shared" ca="1" si="16"/>
        <v>783.52082341518735</v>
      </c>
      <c r="Q13">
        <f t="shared" ca="1" si="16"/>
        <v>81752.59763882152</v>
      </c>
      <c r="R13">
        <f t="shared" ca="1" si="18"/>
        <v>17643.054238685789</v>
      </c>
      <c r="S13">
        <f t="shared" ca="1" si="19"/>
        <v>9867.0143217612858</v>
      </c>
      <c r="T13">
        <f t="shared" ca="1" si="20"/>
        <v>138278.53514517649</v>
      </c>
      <c r="U13">
        <f t="shared" ca="1" si="21"/>
        <v>165514.92771296031</v>
      </c>
      <c r="V13">
        <f t="shared" ca="1" si="22"/>
        <v>-27236.392567783827</v>
      </c>
      <c r="AB13">
        <v>9</v>
      </c>
      <c r="AC13" t="s">
        <v>26</v>
      </c>
      <c r="AF13" s="5">
        <f ca="1">IF(Table1[[#This Row],[Genders]]="men",1,0)</f>
        <v>0</v>
      </c>
      <c r="AG13">
        <f ca="1">IF(Table1[[#This Row],[Genders]]="women",1,0)</f>
        <v>1</v>
      </c>
      <c r="AJ13" s="6"/>
      <c r="AL13">
        <f ca="1">IF(Table1[[#This Row],[field of work]]="teaching",1,0)</f>
        <v>0</v>
      </c>
      <c r="AM13">
        <f ca="1">IF(Table1[[#This Row],[field of work]]="health",1,0)</f>
        <v>0</v>
      </c>
      <c r="AN13">
        <f ca="1">IF(Table1[[#This Row],[field of work]]="agriculture",1,0)</f>
        <v>0</v>
      </c>
      <c r="AO13">
        <f ca="1">IF(Table1[[#This Row],[field of work]]="IT",1,0)</f>
        <v>0</v>
      </c>
      <c r="AP13">
        <f ca="1">IF(Table1[[#This Row],[field of work]]="construction",1,0)</f>
        <v>0</v>
      </c>
      <c r="AQ13">
        <f ca="1">IF(Table1[[#This Row],[field of work]]="general work",1,0)</f>
        <v>1</v>
      </c>
      <c r="AY13" s="23">
        <f ca="1">IF(Table1[[#This Row],[area]]="ontario",1,0)</f>
        <v>0</v>
      </c>
      <c r="AZ13">
        <f ca="1">IF(Table1[[#This Row],[area]]="newfounland",1,0)</f>
        <v>0</v>
      </c>
      <c r="BA13">
        <f ca="1">IF(Table1[[#This Row],[area]]="alberta",1,0)</f>
        <v>0</v>
      </c>
      <c r="BB13">
        <f ca="1">IF(Table1[[#This Row],[area]]="BC",1,0)</f>
        <v>0</v>
      </c>
      <c r="BC13">
        <f ca="1">IF(Table1[[#This Row],[area]]="yukon",1,0)</f>
        <v>0</v>
      </c>
      <c r="BD13">
        <f ca="1">IF(Table1[[#This Row],[area]]="nunavet",1,0)</f>
        <v>0</v>
      </c>
      <c r="BE13">
        <f ca="1">IF(Table1[[#This Row],[area]]="sasketchwan",1,0)</f>
        <v>0</v>
      </c>
      <c r="BF13">
        <f ca="1">IF(Table1[[#This Row],[area]]="newbruncwick",1,0)</f>
        <v>0</v>
      </c>
      <c r="BG13">
        <f ca="1">IF(Table1[[#This Row],[area]]="manitoba",1,0)</f>
        <v>0</v>
      </c>
      <c r="BH13">
        <f ca="1">IF(Table1[[#This Row],[area]]="prince edward island",1,0)</f>
        <v>0</v>
      </c>
      <c r="BI13">
        <f ca="1">IF(Table1[[#This Row],[area]]="quebec",1,0)</f>
        <v>0</v>
      </c>
      <c r="BJ13">
        <f ca="1">IF(Table1[[#This Row],[area]]="northwest tersesa",1,0)</f>
        <v>1</v>
      </c>
      <c r="BZ13" s="41">
        <f ca="1">Table1[[#This Row],[Cars Value]]/Table1[[#This Row],[no of cars]]</f>
        <v>783.52082341518735</v>
      </c>
      <c r="CB13" s="5">
        <f ca="1">IF(Table1[[#This Row],[Value of debts]]&gt;$CC$6,1,0)</f>
        <v>1</v>
      </c>
      <c r="CF13" s="6"/>
      <c r="CG13" s="43">
        <f ca="1">Table1[[#This Row],[Mortage left]]/Table1[[#This Row],[value of house]]</f>
        <v>0.51806246149319124</v>
      </c>
      <c r="CH13">
        <f t="shared" ca="1" si="23"/>
        <v>0</v>
      </c>
      <c r="CO13" s="5">
        <f ca="1">IF(Table1[[#This Row],[area]]="yukon",Table1[[#This Row],[income]],0)</f>
        <v>0</v>
      </c>
      <c r="CP13">
        <f ca="1">IF(Table1[[#This Row],[area]]="ontario",Table1[[#This Row],[income]],0)</f>
        <v>0</v>
      </c>
      <c r="CQ13">
        <f ca="1">IF(Table1[[#This Row],[area]]="newfounland",Table1[[#This Row],[income]],0)</f>
        <v>0</v>
      </c>
      <c r="CR13">
        <f ca="1">IF(Table1[[#This Row],[area]]="alberta",Table1[[#This Row],[income]],0)</f>
        <v>0</v>
      </c>
      <c r="CS13">
        <f ca="1">IF(Table1[[#This Row],[area]]="nunavet",Table1[[#This Row],[income]],0)</f>
        <v>0</v>
      </c>
      <c r="CT13">
        <f ca="1">IF(Table1[[#This Row],[area]]="prince edward island",Table1[[#This Row],[income]],0)</f>
        <v>0</v>
      </c>
      <c r="CU13">
        <f ca="1">IF(Table1[[#This Row],[area]]="northwest tersesa",Table1[[#This Row],[income]],0)</f>
        <v>31907</v>
      </c>
      <c r="CV13">
        <f ca="1">IF(Table1[[#This Row],[area]]="quebec",Table1[[#This Row],[income]],0)</f>
        <v>0</v>
      </c>
      <c r="CW13">
        <f ca="1">IF(Table1[[#This Row],[area]]="manitoba",Table1[[#This Row],[income]],0)</f>
        <v>0</v>
      </c>
      <c r="CX13">
        <f ca="1">IF(Table1[[#This Row],[area]]="sasketchwan",Table1[[#This Row],[income]],0)</f>
        <v>0</v>
      </c>
      <c r="CY13">
        <f ca="1">IF(Table1[[#This Row],[area]]="BC",Table1[[#This Row],[income]],0)</f>
        <v>0</v>
      </c>
      <c r="CZ13" s="6">
        <f ca="1">IF(Table1[[#This Row],[area]]="newbruncwick",Table1[[#This Row],[income]],0)</f>
        <v>0</v>
      </c>
      <c r="DB13" s="5">
        <f ca="1">IF(Table1[[#This Row],[field of work]]="health",Table1[[#This Row],[income]],0)</f>
        <v>0</v>
      </c>
      <c r="DC13">
        <f ca="1">IF(Table1[[#This Row],[field of work]]="teaching",Table1[[#This Row],[income]],0)</f>
        <v>0</v>
      </c>
      <c r="DD13">
        <f ca="1">IF(Table1[[#This Row],[field of work]]="agriculture",Table1[[#This Row],[income]],0)</f>
        <v>0</v>
      </c>
      <c r="DE13">
        <f ca="1">IF(Table1[[#This Row],[field of work]]="IT",Table1[[#This Row],[income]],0)</f>
        <v>0</v>
      </c>
      <c r="DF13">
        <f ca="1">IF(Table1[[#This Row],[field of work]]="construction",Table1[[#This Row],[income]],0)</f>
        <v>0</v>
      </c>
      <c r="DG13" s="6">
        <f ca="1">IF(Table1[[#This Row],[field of work]]="general work",Table1[[#This Row],[income]],0)</f>
        <v>31907</v>
      </c>
      <c r="DJ13" s="5">
        <f ca="1">IF(Table1[[#This Row],[Value of debts]]&gt;Table1[[#This Row],[income]],1,0)</f>
        <v>1</v>
      </c>
      <c r="DK13" s="6"/>
      <c r="DL13">
        <f ca="1">IF(Table1[[#This Row],[net worth of person($)]]&gt;$DM$6,Table1[[#This Row],[age]],0)</f>
        <v>0</v>
      </c>
    </row>
    <row r="14" spans="2:119" x14ac:dyDescent="0.3">
      <c r="B14">
        <f t="shared" ca="1" si="3"/>
        <v>2</v>
      </c>
      <c r="C14" s="1" t="str">
        <f t="shared" ca="1" si="4"/>
        <v>women</v>
      </c>
      <c r="D14">
        <f t="shared" ca="1" si="5"/>
        <v>27</v>
      </c>
      <c r="E14">
        <f t="shared" ca="1" si="6"/>
        <v>5</v>
      </c>
      <c r="F14" t="str">
        <f t="shared" ca="1" si="7"/>
        <v>general work</v>
      </c>
      <c r="G14">
        <f t="shared" ca="1" si="8"/>
        <v>3</v>
      </c>
      <c r="H14" t="str">
        <f t="shared" ca="1" si="9"/>
        <v>university</v>
      </c>
      <c r="I14">
        <f t="shared" ca="1" si="10"/>
        <v>2</v>
      </c>
      <c r="J14">
        <f t="shared" ca="1" si="0"/>
        <v>2</v>
      </c>
      <c r="K14">
        <f t="shared" ca="1" si="11"/>
        <v>28964</v>
      </c>
      <c r="L14">
        <f t="shared" ca="1" si="12"/>
        <v>12</v>
      </c>
      <c r="M14" t="str">
        <f t="shared" ca="1" si="13"/>
        <v>prince edward island</v>
      </c>
      <c r="N14">
        <f t="shared" ca="1" si="14"/>
        <v>144820</v>
      </c>
      <c r="O14">
        <f t="shared" ca="1" si="15"/>
        <v>132105.50071245007</v>
      </c>
      <c r="P14">
        <f t="shared" ca="1" si="16"/>
        <v>33882.163905918016</v>
      </c>
      <c r="Q14">
        <f t="shared" ca="1" si="17"/>
        <v>22950</v>
      </c>
      <c r="R14">
        <f t="shared" ca="1" si="18"/>
        <v>39358.138528895113</v>
      </c>
      <c r="S14">
        <f t="shared" ca="1" si="19"/>
        <v>5989.3408614261461</v>
      </c>
      <c r="T14">
        <f t="shared" ca="1" si="20"/>
        <v>184691.50476734416</v>
      </c>
      <c r="U14">
        <f t="shared" ca="1" si="21"/>
        <v>194413.63924134517</v>
      </c>
      <c r="V14">
        <f t="shared" ca="1" si="22"/>
        <v>-9722.1344740010099</v>
      </c>
      <c r="AB14">
        <v>10</v>
      </c>
      <c r="AC14" t="s">
        <v>27</v>
      </c>
      <c r="AF14" s="5">
        <f ca="1">IF(Table1[[#This Row],[Genders]]="men",1,0)</f>
        <v>0</v>
      </c>
      <c r="AG14">
        <f ca="1">IF(Table1[[#This Row],[Genders]]="women",1,0)</f>
        <v>1</v>
      </c>
      <c r="AJ14" s="6"/>
      <c r="AL14">
        <f ca="1">IF(Table1[[#This Row],[field of work]]="teaching",1,0)</f>
        <v>0</v>
      </c>
      <c r="AM14">
        <f ca="1">IF(Table1[[#This Row],[field of work]]="health",1,0)</f>
        <v>0</v>
      </c>
      <c r="AN14">
        <f ca="1">IF(Table1[[#This Row],[field of work]]="agriculture",1,0)</f>
        <v>0</v>
      </c>
      <c r="AO14">
        <f ca="1">IF(Table1[[#This Row],[field of work]]="IT",1,0)</f>
        <v>0</v>
      </c>
      <c r="AP14">
        <f ca="1">IF(Table1[[#This Row],[field of work]]="construction",1,0)</f>
        <v>0</v>
      </c>
      <c r="AQ14">
        <f ca="1">IF(Table1[[#This Row],[field of work]]="general work",1,0)</f>
        <v>1</v>
      </c>
      <c r="AY14" s="23">
        <f ca="1">IF(Table1[[#This Row],[area]]="ontario",1,0)</f>
        <v>0</v>
      </c>
      <c r="AZ14">
        <f ca="1">IF(Table1[[#This Row],[area]]="newfounland",1,0)</f>
        <v>0</v>
      </c>
      <c r="BA14">
        <f ca="1">IF(Table1[[#This Row],[area]]="alberta",1,0)</f>
        <v>0</v>
      </c>
      <c r="BB14">
        <f ca="1">IF(Table1[[#This Row],[area]]="BC",1,0)</f>
        <v>0</v>
      </c>
      <c r="BC14">
        <f ca="1">IF(Table1[[#This Row],[area]]="yukon",1,0)</f>
        <v>0</v>
      </c>
      <c r="BD14">
        <f ca="1">IF(Table1[[#This Row],[area]]="nunavet",1,0)</f>
        <v>0</v>
      </c>
      <c r="BE14">
        <f ca="1">IF(Table1[[#This Row],[area]]="sasketchwan",1,0)</f>
        <v>0</v>
      </c>
      <c r="BF14">
        <f ca="1">IF(Table1[[#This Row],[area]]="newbruncwick",1,0)</f>
        <v>0</v>
      </c>
      <c r="BG14">
        <f ca="1">IF(Table1[[#This Row],[area]]="manitoba",1,0)</f>
        <v>0</v>
      </c>
      <c r="BH14">
        <f ca="1">IF(Table1[[#This Row],[area]]="prince edward island",1,0)</f>
        <v>1</v>
      </c>
      <c r="BI14">
        <f ca="1">IF(Table1[[#This Row],[area]]="quebec",1,0)</f>
        <v>0</v>
      </c>
      <c r="BJ14">
        <f ca="1">IF(Table1[[#This Row],[area]]="northwest tersesa",1,0)</f>
        <v>0</v>
      </c>
      <c r="BZ14" s="41">
        <f ca="1">Table1[[#This Row],[Cars Value]]/Table1[[#This Row],[no of cars]]</f>
        <v>16941.081952959008</v>
      </c>
      <c r="CB14" s="5">
        <f ca="1">IF(Table1[[#This Row],[Value of debts]]&gt;$CC$6,1,0)</f>
        <v>1</v>
      </c>
      <c r="CF14" s="6"/>
      <c r="CG14" s="43">
        <f ca="1">Table1[[#This Row],[Mortage left]]/Table1[[#This Row],[value of house]]</f>
        <v>0.91220481088558258</v>
      </c>
      <c r="CH14">
        <f t="shared" ca="1" si="23"/>
        <v>0</v>
      </c>
      <c r="CO14" s="5">
        <f ca="1">IF(Table1[[#This Row],[area]]="yukon",Table1[[#This Row],[income]],0)</f>
        <v>0</v>
      </c>
      <c r="CP14">
        <f ca="1">IF(Table1[[#This Row],[area]]="ontario",Table1[[#This Row],[income]],0)</f>
        <v>0</v>
      </c>
      <c r="CQ14">
        <f ca="1">IF(Table1[[#This Row],[area]]="newfounland",Table1[[#This Row],[income]],0)</f>
        <v>0</v>
      </c>
      <c r="CR14">
        <f ca="1">IF(Table1[[#This Row],[area]]="alberta",Table1[[#This Row],[income]],0)</f>
        <v>0</v>
      </c>
      <c r="CS14">
        <f ca="1">IF(Table1[[#This Row],[area]]="nunavet",Table1[[#This Row],[income]],0)</f>
        <v>0</v>
      </c>
      <c r="CT14">
        <f ca="1">IF(Table1[[#This Row],[area]]="prince edward island",Table1[[#This Row],[income]],0)</f>
        <v>28964</v>
      </c>
      <c r="CU14">
        <f ca="1">IF(Table1[[#This Row],[area]]="northwest tersesa",Table1[[#This Row],[income]],0)</f>
        <v>0</v>
      </c>
      <c r="CV14">
        <f ca="1">IF(Table1[[#This Row],[area]]="quebec",Table1[[#This Row],[income]],0)</f>
        <v>0</v>
      </c>
      <c r="CW14">
        <f ca="1">IF(Table1[[#This Row],[area]]="manitoba",Table1[[#This Row],[income]],0)</f>
        <v>0</v>
      </c>
      <c r="CX14">
        <f ca="1">IF(Table1[[#This Row],[area]]="sasketchwan",Table1[[#This Row],[income]],0)</f>
        <v>0</v>
      </c>
      <c r="CY14">
        <f ca="1">IF(Table1[[#This Row],[area]]="BC",Table1[[#This Row],[income]],0)</f>
        <v>0</v>
      </c>
      <c r="CZ14" s="6">
        <f ca="1">IF(Table1[[#This Row],[area]]="newbruncwick",Table1[[#This Row],[income]],0)</f>
        <v>0</v>
      </c>
      <c r="DB14" s="5">
        <f ca="1">IF(Table1[[#This Row],[field of work]]="health",Table1[[#This Row],[income]],0)</f>
        <v>0</v>
      </c>
      <c r="DC14">
        <f ca="1">IF(Table1[[#This Row],[field of work]]="teaching",Table1[[#This Row],[income]],0)</f>
        <v>0</v>
      </c>
      <c r="DD14">
        <f ca="1">IF(Table1[[#This Row],[field of work]]="agriculture",Table1[[#This Row],[income]],0)</f>
        <v>0</v>
      </c>
      <c r="DE14">
        <f ca="1">IF(Table1[[#This Row],[field of work]]="IT",Table1[[#This Row],[income]],0)</f>
        <v>0</v>
      </c>
      <c r="DF14">
        <f ca="1">IF(Table1[[#This Row],[field of work]]="construction",Table1[[#This Row],[income]],0)</f>
        <v>0</v>
      </c>
      <c r="DG14" s="6">
        <f ca="1">IF(Table1[[#This Row],[field of work]]="general work",Table1[[#This Row],[income]],0)</f>
        <v>28964</v>
      </c>
      <c r="DJ14" s="5">
        <f ca="1">IF(Table1[[#This Row],[Value of debts]]&gt;Table1[[#This Row],[income]],1,0)</f>
        <v>1</v>
      </c>
      <c r="DK14" s="6"/>
      <c r="DL14">
        <f ca="1">IF(Table1[[#This Row],[net worth of person($)]]&gt;$DM$6,Table1[[#This Row],[age]],0)</f>
        <v>0</v>
      </c>
    </row>
    <row r="15" spans="2:119" x14ac:dyDescent="0.3">
      <c r="B15">
        <f t="shared" ca="1" si="3"/>
        <v>1</v>
      </c>
      <c r="C15" s="1" t="str">
        <f t="shared" ca="1" si="4"/>
        <v>men</v>
      </c>
      <c r="D15">
        <f t="shared" ca="1" si="5"/>
        <v>29</v>
      </c>
      <c r="E15">
        <f t="shared" ca="1" si="6"/>
        <v>1</v>
      </c>
      <c r="F15" t="str">
        <f t="shared" ca="1" si="7"/>
        <v>health</v>
      </c>
      <c r="G15">
        <f t="shared" ca="1" si="8"/>
        <v>4</v>
      </c>
      <c r="H15" t="str">
        <f t="shared" ca="1" si="9"/>
        <v>technical;</v>
      </c>
      <c r="I15">
        <f t="shared" ca="1" si="10"/>
        <v>4</v>
      </c>
      <c r="J15">
        <f t="shared" ca="1" si="0"/>
        <v>2</v>
      </c>
      <c r="K15">
        <f t="shared" ca="1" si="11"/>
        <v>59697</v>
      </c>
      <c r="L15">
        <f t="shared" ca="1" si="12"/>
        <v>7</v>
      </c>
      <c r="M15" t="str">
        <f t="shared" ca="1" si="13"/>
        <v>manitoba</v>
      </c>
      <c r="N15">
        <f t="shared" ca="1" si="14"/>
        <v>358182</v>
      </c>
      <c r="O15">
        <f t="shared" ca="1" si="15"/>
        <v>5031.6917802493845</v>
      </c>
      <c r="P15">
        <f t="shared" ca="1" si="16"/>
        <v>20906.16875783652</v>
      </c>
      <c r="Q15">
        <f t="shared" ca="1" si="17"/>
        <v>15712</v>
      </c>
      <c r="R15">
        <f t="shared" ca="1" si="18"/>
        <v>33109.186850435086</v>
      </c>
      <c r="S15">
        <f t="shared" ca="1" si="19"/>
        <v>43073.608833658509</v>
      </c>
      <c r="T15">
        <f t="shared" ca="1" si="20"/>
        <v>422161.77759149502</v>
      </c>
      <c r="U15">
        <f t="shared" ca="1" si="21"/>
        <v>53852.87863068447</v>
      </c>
      <c r="V15">
        <f t="shared" ca="1" si="22"/>
        <v>368308.89896081056</v>
      </c>
      <c r="AB15">
        <v>11</v>
      </c>
      <c r="AC15" t="s">
        <v>28</v>
      </c>
      <c r="AF15" s="5">
        <f ca="1">IF(Table1[[#This Row],[Genders]]="men",1,0)</f>
        <v>1</v>
      </c>
      <c r="AG15">
        <f ca="1">IF(Table1[[#This Row],[Genders]]="women",1,0)</f>
        <v>0</v>
      </c>
      <c r="AJ15" s="6"/>
      <c r="AL15">
        <f ca="1">IF(Table1[[#This Row],[field of work]]="teaching",1,0)</f>
        <v>0</v>
      </c>
      <c r="AM15">
        <f ca="1">IF(Table1[[#This Row],[field of work]]="health",1,0)</f>
        <v>1</v>
      </c>
      <c r="AN15">
        <f ca="1">IF(Table1[[#This Row],[field of work]]="agriculture",1,0)</f>
        <v>0</v>
      </c>
      <c r="AO15">
        <f ca="1">IF(Table1[[#This Row],[field of work]]="IT",1,0)</f>
        <v>0</v>
      </c>
      <c r="AP15">
        <f ca="1">IF(Table1[[#This Row],[field of work]]="construction",1,0)</f>
        <v>0</v>
      </c>
      <c r="AQ15">
        <f ca="1">IF(Table1[[#This Row],[field of work]]="general work",1,0)</f>
        <v>0</v>
      </c>
      <c r="AY15" s="23">
        <f ca="1">IF(Table1[[#This Row],[area]]="ontario",1,0)</f>
        <v>0</v>
      </c>
      <c r="AZ15">
        <f ca="1">IF(Table1[[#This Row],[area]]="newfounland",1,0)</f>
        <v>0</v>
      </c>
      <c r="BA15">
        <f ca="1">IF(Table1[[#This Row],[area]]="alberta",1,0)</f>
        <v>0</v>
      </c>
      <c r="BB15">
        <f ca="1">IF(Table1[[#This Row],[area]]="BC",1,0)</f>
        <v>0</v>
      </c>
      <c r="BC15">
        <f ca="1">IF(Table1[[#This Row],[area]]="yukon",1,0)</f>
        <v>0</v>
      </c>
      <c r="BD15">
        <f ca="1">IF(Table1[[#This Row],[area]]="nunavet",1,0)</f>
        <v>0</v>
      </c>
      <c r="BE15">
        <f ca="1">IF(Table1[[#This Row],[area]]="sasketchwan",1,0)</f>
        <v>0</v>
      </c>
      <c r="BF15">
        <f ca="1">IF(Table1[[#This Row],[area]]="newbruncwick",1,0)</f>
        <v>0</v>
      </c>
      <c r="BG15">
        <f ca="1">IF(Table1[[#This Row],[area]]="manitoba",1,0)</f>
        <v>1</v>
      </c>
      <c r="BH15">
        <f ca="1">IF(Table1[[#This Row],[area]]="prince edward island",1,0)</f>
        <v>0</v>
      </c>
      <c r="BI15">
        <f ca="1">IF(Table1[[#This Row],[area]]="quebec",1,0)</f>
        <v>0</v>
      </c>
      <c r="BJ15">
        <f ca="1">IF(Table1[[#This Row],[area]]="northwest tersesa",1,0)</f>
        <v>0</v>
      </c>
      <c r="BZ15" s="41">
        <f ca="1">Table1[[#This Row],[Cars Value]]/Table1[[#This Row],[no of cars]]</f>
        <v>10453.08437891826</v>
      </c>
      <c r="CB15" s="5">
        <f ca="1">IF(Table1[[#This Row],[Value of debts]]&gt;$CC$6,1,0)</f>
        <v>0</v>
      </c>
      <c r="CF15" s="6"/>
      <c r="CG15" s="43">
        <f ca="1">Table1[[#This Row],[Mortage left]]/Table1[[#This Row],[value of house]]</f>
        <v>1.4047863321577814E-2</v>
      </c>
      <c r="CH15">
        <f t="shared" ca="1" si="23"/>
        <v>1</v>
      </c>
      <c r="CO15" s="5">
        <f ca="1">IF(Table1[[#This Row],[area]]="yukon",Table1[[#This Row],[income]],0)</f>
        <v>0</v>
      </c>
      <c r="CP15">
        <f ca="1">IF(Table1[[#This Row],[area]]="ontario",Table1[[#This Row],[income]],0)</f>
        <v>0</v>
      </c>
      <c r="CQ15">
        <f ca="1">IF(Table1[[#This Row],[area]]="newfounland",Table1[[#This Row],[income]],0)</f>
        <v>0</v>
      </c>
      <c r="CR15">
        <f ca="1">IF(Table1[[#This Row],[area]]="alberta",Table1[[#This Row],[income]],0)</f>
        <v>0</v>
      </c>
      <c r="CS15">
        <f ca="1">IF(Table1[[#This Row],[area]]="nunavet",Table1[[#This Row],[income]],0)</f>
        <v>0</v>
      </c>
      <c r="CT15">
        <f ca="1">IF(Table1[[#This Row],[area]]="prince edward island",Table1[[#This Row],[income]],0)</f>
        <v>0</v>
      </c>
      <c r="CU15">
        <f ca="1">IF(Table1[[#This Row],[area]]="northwest tersesa",Table1[[#This Row],[income]],0)</f>
        <v>0</v>
      </c>
      <c r="CV15">
        <f ca="1">IF(Table1[[#This Row],[area]]="quebec",Table1[[#This Row],[income]],0)</f>
        <v>0</v>
      </c>
      <c r="CW15">
        <f ca="1">IF(Table1[[#This Row],[area]]="manitoba",Table1[[#This Row],[income]],0)</f>
        <v>59697</v>
      </c>
      <c r="CX15">
        <f ca="1">IF(Table1[[#This Row],[area]]="sasketchwan",Table1[[#This Row],[income]],0)</f>
        <v>0</v>
      </c>
      <c r="CY15">
        <f ca="1">IF(Table1[[#This Row],[area]]="BC",Table1[[#This Row],[income]],0)</f>
        <v>0</v>
      </c>
      <c r="CZ15" s="6">
        <f ca="1">IF(Table1[[#This Row],[area]]="newbruncwick",Table1[[#This Row],[income]],0)</f>
        <v>0</v>
      </c>
      <c r="DB15" s="5">
        <f ca="1">IF(Table1[[#This Row],[field of work]]="health",Table1[[#This Row],[income]],0)</f>
        <v>59697</v>
      </c>
      <c r="DC15">
        <f ca="1">IF(Table1[[#This Row],[field of work]]="teaching",Table1[[#This Row],[income]],0)</f>
        <v>0</v>
      </c>
      <c r="DD15">
        <f ca="1">IF(Table1[[#This Row],[field of work]]="agriculture",Table1[[#This Row],[income]],0)</f>
        <v>0</v>
      </c>
      <c r="DE15">
        <f ca="1">IF(Table1[[#This Row],[field of work]]="IT",Table1[[#This Row],[income]],0)</f>
        <v>0</v>
      </c>
      <c r="DF15">
        <f ca="1">IF(Table1[[#This Row],[field of work]]="construction",Table1[[#This Row],[income]],0)</f>
        <v>0</v>
      </c>
      <c r="DG15" s="6">
        <f ca="1">IF(Table1[[#This Row],[field of work]]="general work",Table1[[#This Row],[income]],0)</f>
        <v>0</v>
      </c>
      <c r="DJ15" s="5">
        <f ca="1">IF(Table1[[#This Row],[Value of debts]]&gt;Table1[[#This Row],[income]],1,0)</f>
        <v>0</v>
      </c>
      <c r="DK15" s="6"/>
      <c r="DL15">
        <f ca="1">IF(Table1[[#This Row],[net worth of person($)]]&gt;$DM$6,Table1[[#This Row],[age]],0)</f>
        <v>29</v>
      </c>
    </row>
    <row r="16" spans="2:119" x14ac:dyDescent="0.3">
      <c r="B16">
        <f t="shared" ca="1" si="3"/>
        <v>2</v>
      </c>
      <c r="C16" s="1" t="str">
        <f t="shared" ca="1" si="4"/>
        <v>women</v>
      </c>
      <c r="D16">
        <f t="shared" ca="1" si="5"/>
        <v>41</v>
      </c>
      <c r="E16">
        <f t="shared" ca="1" si="6"/>
        <v>2</v>
      </c>
      <c r="F16" t="str">
        <f t="shared" ca="1" si="7"/>
        <v>construction</v>
      </c>
      <c r="G16">
        <f t="shared" ca="1" si="8"/>
        <v>3</v>
      </c>
      <c r="H16" t="str">
        <f t="shared" ca="1" si="9"/>
        <v>university</v>
      </c>
      <c r="I16">
        <f t="shared" ca="1" si="10"/>
        <v>3</v>
      </c>
      <c r="J16">
        <f t="shared" ca="1" si="0"/>
        <v>2</v>
      </c>
      <c r="K16">
        <f t="shared" ca="1" si="11"/>
        <v>36890</v>
      </c>
      <c r="L16">
        <f t="shared" ca="1" si="12"/>
        <v>7</v>
      </c>
      <c r="M16" t="str">
        <f t="shared" ca="1" si="13"/>
        <v>manitoba</v>
      </c>
      <c r="N16">
        <f t="shared" ca="1" si="14"/>
        <v>221340</v>
      </c>
      <c r="O16">
        <f t="shared" ca="1" si="15"/>
        <v>84474.717900994758</v>
      </c>
      <c r="P16">
        <f t="shared" ca="1" si="16"/>
        <v>41939.918631155779</v>
      </c>
      <c r="Q16">
        <f t="shared" ca="1" si="17"/>
        <v>6690</v>
      </c>
      <c r="R16">
        <f t="shared" ca="1" si="18"/>
        <v>62226.622258228366</v>
      </c>
      <c r="S16">
        <f t="shared" ca="1" si="19"/>
        <v>4546.2580311491001</v>
      </c>
      <c r="T16">
        <f t="shared" ca="1" si="20"/>
        <v>267826.1766623049</v>
      </c>
      <c r="U16">
        <f t="shared" ca="1" si="21"/>
        <v>153391.34015922312</v>
      </c>
      <c r="V16">
        <f t="shared" ca="1" si="22"/>
        <v>114434.83650308178</v>
      </c>
      <c r="AB16">
        <v>12</v>
      </c>
      <c r="AC16" t="s">
        <v>29</v>
      </c>
      <c r="AF16" s="5">
        <f ca="1">IF(Table1[[#This Row],[Genders]]="men",1,0)</f>
        <v>0</v>
      </c>
      <c r="AG16">
        <f ca="1">IF(Table1[[#This Row],[Genders]]="women",1,0)</f>
        <v>1</v>
      </c>
      <c r="AJ16" s="6"/>
      <c r="AL16">
        <f ca="1">IF(Table1[[#This Row],[field of work]]="teaching",1,0)</f>
        <v>0</v>
      </c>
      <c r="AM16">
        <f ca="1">IF(Table1[[#This Row],[field of work]]="health",1,0)</f>
        <v>0</v>
      </c>
      <c r="AN16">
        <f ca="1">IF(Table1[[#This Row],[field of work]]="agriculture",1,0)</f>
        <v>0</v>
      </c>
      <c r="AO16">
        <f ca="1">IF(Table1[[#This Row],[field of work]]="IT",1,0)</f>
        <v>0</v>
      </c>
      <c r="AP16">
        <f ca="1">IF(Table1[[#This Row],[field of work]]="construction",1,0)</f>
        <v>1</v>
      </c>
      <c r="AQ16">
        <f ca="1">IF(Table1[[#This Row],[field of work]]="general work",1,0)</f>
        <v>0</v>
      </c>
      <c r="AY16" s="23">
        <f ca="1">IF(Table1[[#This Row],[area]]="ontario",1,0)</f>
        <v>0</v>
      </c>
      <c r="AZ16">
        <f ca="1">IF(Table1[[#This Row],[area]]="newfounland",1,0)</f>
        <v>0</v>
      </c>
      <c r="BA16">
        <f ca="1">IF(Table1[[#This Row],[area]]="alberta",1,0)</f>
        <v>0</v>
      </c>
      <c r="BB16">
        <f ca="1">IF(Table1[[#This Row],[area]]="BC",1,0)</f>
        <v>0</v>
      </c>
      <c r="BC16">
        <f ca="1">IF(Table1[[#This Row],[area]]="yukon",1,0)</f>
        <v>0</v>
      </c>
      <c r="BD16">
        <f ca="1">IF(Table1[[#This Row],[area]]="nunavet",1,0)</f>
        <v>0</v>
      </c>
      <c r="BE16">
        <f ca="1">IF(Table1[[#This Row],[area]]="sasketchwan",1,0)</f>
        <v>0</v>
      </c>
      <c r="BF16">
        <f ca="1">IF(Table1[[#This Row],[area]]="newbruncwick",1,0)</f>
        <v>0</v>
      </c>
      <c r="BG16">
        <f ca="1">IF(Table1[[#This Row],[area]]="manitoba",1,0)</f>
        <v>1</v>
      </c>
      <c r="BH16">
        <f ca="1">IF(Table1[[#This Row],[area]]="prince edward island",1,0)</f>
        <v>0</v>
      </c>
      <c r="BI16">
        <f ca="1">IF(Table1[[#This Row],[area]]="quebec",1,0)</f>
        <v>0</v>
      </c>
      <c r="BJ16">
        <f ca="1">IF(Table1[[#This Row],[area]]="northwest tersesa",1,0)</f>
        <v>0</v>
      </c>
      <c r="BZ16" s="41">
        <f ca="1">Table1[[#This Row],[Cars Value]]/Table1[[#This Row],[no of cars]]</f>
        <v>20969.959315577889</v>
      </c>
      <c r="CB16" s="5">
        <f ca="1">IF(Table1[[#This Row],[Value of debts]]&gt;$CC$6,1,0)</f>
        <v>1</v>
      </c>
      <c r="CF16" s="6"/>
      <c r="CG16" s="43">
        <f ca="1">Table1[[#This Row],[Mortage left]]/Table1[[#This Row],[value of house]]</f>
        <v>0.38165138655911612</v>
      </c>
      <c r="CH16">
        <f t="shared" ca="1" si="23"/>
        <v>0</v>
      </c>
      <c r="CO16" s="5">
        <f ca="1">IF(Table1[[#This Row],[area]]="yukon",Table1[[#This Row],[income]],0)</f>
        <v>0</v>
      </c>
      <c r="CP16">
        <f ca="1">IF(Table1[[#This Row],[area]]="ontario",Table1[[#This Row],[income]],0)</f>
        <v>0</v>
      </c>
      <c r="CQ16">
        <f ca="1">IF(Table1[[#This Row],[area]]="newfounland",Table1[[#This Row],[income]],0)</f>
        <v>0</v>
      </c>
      <c r="CR16">
        <f ca="1">IF(Table1[[#This Row],[area]]="alberta",Table1[[#This Row],[income]],0)</f>
        <v>0</v>
      </c>
      <c r="CS16">
        <f ca="1">IF(Table1[[#This Row],[area]]="nunavet",Table1[[#This Row],[income]],0)</f>
        <v>0</v>
      </c>
      <c r="CT16">
        <f ca="1">IF(Table1[[#This Row],[area]]="prince edward island",Table1[[#This Row],[income]],0)</f>
        <v>0</v>
      </c>
      <c r="CU16">
        <f ca="1">IF(Table1[[#This Row],[area]]="northwest tersesa",Table1[[#This Row],[income]],0)</f>
        <v>0</v>
      </c>
      <c r="CV16">
        <f ca="1">IF(Table1[[#This Row],[area]]="quebec",Table1[[#This Row],[income]],0)</f>
        <v>0</v>
      </c>
      <c r="CW16">
        <f ca="1">IF(Table1[[#This Row],[area]]="manitoba",Table1[[#This Row],[income]],0)</f>
        <v>36890</v>
      </c>
      <c r="CX16">
        <f ca="1">IF(Table1[[#This Row],[area]]="sasketchwan",Table1[[#This Row],[income]],0)</f>
        <v>0</v>
      </c>
      <c r="CY16">
        <f ca="1">IF(Table1[[#This Row],[area]]="BC",Table1[[#This Row],[income]],0)</f>
        <v>0</v>
      </c>
      <c r="CZ16" s="6">
        <f ca="1">IF(Table1[[#This Row],[area]]="newbruncwick",Table1[[#This Row],[income]],0)</f>
        <v>0</v>
      </c>
      <c r="DB16" s="5">
        <f ca="1">IF(Table1[[#This Row],[field of work]]="health",Table1[[#This Row],[income]],0)</f>
        <v>0</v>
      </c>
      <c r="DC16">
        <f ca="1">IF(Table1[[#This Row],[field of work]]="teaching",Table1[[#This Row],[income]],0)</f>
        <v>0</v>
      </c>
      <c r="DD16">
        <f ca="1">IF(Table1[[#This Row],[field of work]]="agriculture",Table1[[#This Row],[income]],0)</f>
        <v>0</v>
      </c>
      <c r="DE16">
        <f ca="1">IF(Table1[[#This Row],[field of work]]="IT",Table1[[#This Row],[income]],0)</f>
        <v>0</v>
      </c>
      <c r="DF16">
        <f ca="1">IF(Table1[[#This Row],[field of work]]="construction",Table1[[#This Row],[income]],0)</f>
        <v>36890</v>
      </c>
      <c r="DG16" s="6">
        <f ca="1">IF(Table1[[#This Row],[field of work]]="general work",Table1[[#This Row],[income]],0)</f>
        <v>0</v>
      </c>
      <c r="DJ16" s="5">
        <f ca="1">IF(Table1[[#This Row],[Value of debts]]&gt;Table1[[#This Row],[income]],1,0)</f>
        <v>1</v>
      </c>
      <c r="DK16" s="6"/>
      <c r="DL16">
        <f ca="1">IF(Table1[[#This Row],[net worth of person($)]]&gt;$DM$6,Table1[[#This Row],[age]],0)</f>
        <v>41</v>
      </c>
    </row>
    <row r="17" spans="2:116" x14ac:dyDescent="0.3">
      <c r="B17">
        <f t="shared" ca="1" si="3"/>
        <v>2</v>
      </c>
      <c r="C17" s="1" t="str">
        <f t="shared" ca="1" si="4"/>
        <v>women</v>
      </c>
      <c r="D17">
        <f t="shared" ca="1" si="5"/>
        <v>26</v>
      </c>
      <c r="E17">
        <f t="shared" ca="1" si="6"/>
        <v>1</v>
      </c>
      <c r="F17" t="str">
        <f t="shared" ca="1" si="7"/>
        <v>health</v>
      </c>
      <c r="G17">
        <f t="shared" ca="1" si="8"/>
        <v>2</v>
      </c>
      <c r="H17" t="str">
        <f t="shared" ca="1" si="9"/>
        <v>college</v>
      </c>
      <c r="I17">
        <f t="shared" ca="1" si="10"/>
        <v>1</v>
      </c>
      <c r="J17">
        <f t="shared" ca="1" si="0"/>
        <v>1</v>
      </c>
      <c r="K17">
        <f t="shared" ca="1" si="11"/>
        <v>34252</v>
      </c>
      <c r="L17">
        <f t="shared" ca="1" si="12"/>
        <v>1</v>
      </c>
      <c r="M17" t="str">
        <f t="shared" ca="1" si="13"/>
        <v>yukon</v>
      </c>
      <c r="N17">
        <f t="shared" ca="1" si="14"/>
        <v>137008</v>
      </c>
      <c r="O17">
        <f t="shared" ca="1" si="15"/>
        <v>70912.168612561407</v>
      </c>
      <c r="P17">
        <f t="shared" ca="1" si="16"/>
        <v>2695.0622473679505</v>
      </c>
      <c r="Q17">
        <f t="shared" ca="1" si="17"/>
        <v>773</v>
      </c>
      <c r="R17">
        <f t="shared" ca="1" si="18"/>
        <v>30704.807302072935</v>
      </c>
      <c r="S17">
        <f t="shared" ca="1" si="19"/>
        <v>5756.6927519267429</v>
      </c>
      <c r="T17">
        <f t="shared" ca="1" si="20"/>
        <v>145459.7549992947</v>
      </c>
      <c r="U17">
        <f t="shared" ca="1" si="21"/>
        <v>102389.97591463434</v>
      </c>
      <c r="V17">
        <f t="shared" ca="1" si="22"/>
        <v>43069.77908466036</v>
      </c>
      <c r="AF17" s="5">
        <f ca="1">IF(Table1[[#This Row],[Genders]]="men",1,0)</f>
        <v>0</v>
      </c>
      <c r="AG17">
        <f ca="1">IF(Table1[[#This Row],[Genders]]="women",1,0)</f>
        <v>1</v>
      </c>
      <c r="AJ17" s="6"/>
      <c r="AL17">
        <f ca="1">IF(Table1[[#This Row],[field of work]]="teaching",1,0)</f>
        <v>0</v>
      </c>
      <c r="AM17">
        <f ca="1">IF(Table1[[#This Row],[field of work]]="health",1,0)</f>
        <v>1</v>
      </c>
      <c r="AN17">
        <f ca="1">IF(Table1[[#This Row],[field of work]]="agriculture",1,0)</f>
        <v>0</v>
      </c>
      <c r="AO17">
        <f ca="1">IF(Table1[[#This Row],[field of work]]="IT",1,0)</f>
        <v>0</v>
      </c>
      <c r="AP17">
        <f ca="1">IF(Table1[[#This Row],[field of work]]="construction",1,0)</f>
        <v>0</v>
      </c>
      <c r="AQ17">
        <f ca="1">IF(Table1[[#This Row],[field of work]]="general work",1,0)</f>
        <v>0</v>
      </c>
      <c r="AY17" s="23">
        <f ca="1">IF(Table1[[#This Row],[area]]="ontario",1,0)</f>
        <v>0</v>
      </c>
      <c r="AZ17">
        <f ca="1">IF(Table1[[#This Row],[area]]="newfounland",1,0)</f>
        <v>0</v>
      </c>
      <c r="BA17">
        <f ca="1">IF(Table1[[#This Row],[area]]="alberta",1,0)</f>
        <v>0</v>
      </c>
      <c r="BB17">
        <f ca="1">IF(Table1[[#This Row],[area]]="BC",1,0)</f>
        <v>0</v>
      </c>
      <c r="BC17">
        <f ca="1">IF(Table1[[#This Row],[area]]="yukon",1,0)</f>
        <v>1</v>
      </c>
      <c r="BD17">
        <f ca="1">IF(Table1[[#This Row],[area]]="nunavet",1,0)</f>
        <v>0</v>
      </c>
      <c r="BE17">
        <f ca="1">IF(Table1[[#This Row],[area]]="sasketchwan",1,0)</f>
        <v>0</v>
      </c>
      <c r="BF17">
        <f ca="1">IF(Table1[[#This Row],[area]]="newbruncwick",1,0)</f>
        <v>0</v>
      </c>
      <c r="BG17">
        <f ca="1">IF(Table1[[#This Row],[area]]="manitoba",1,0)</f>
        <v>0</v>
      </c>
      <c r="BH17">
        <f ca="1">IF(Table1[[#This Row],[area]]="prince edward island",1,0)</f>
        <v>0</v>
      </c>
      <c r="BI17">
        <f ca="1">IF(Table1[[#This Row],[area]]="quebec",1,0)</f>
        <v>0</v>
      </c>
      <c r="BJ17">
        <f ca="1">IF(Table1[[#This Row],[area]]="northwest tersesa",1,0)</f>
        <v>0</v>
      </c>
      <c r="BZ17" s="41">
        <f ca="1">Table1[[#This Row],[Cars Value]]/Table1[[#This Row],[no of cars]]</f>
        <v>2695.0622473679505</v>
      </c>
      <c r="CB17" s="5">
        <f ca="1">IF(Table1[[#This Row],[Value of debts]]&gt;$CC$6,1,0)</f>
        <v>1</v>
      </c>
      <c r="CF17" s="6"/>
      <c r="CG17" s="43">
        <f ca="1">Table1[[#This Row],[Mortage left]]/Table1[[#This Row],[value of house]]</f>
        <v>0.51757684669918114</v>
      </c>
      <c r="CH17">
        <f t="shared" ca="1" si="23"/>
        <v>0</v>
      </c>
      <c r="CO17" s="5">
        <f ca="1">IF(Table1[[#This Row],[area]]="yukon",Table1[[#This Row],[income]],0)</f>
        <v>34252</v>
      </c>
      <c r="CP17">
        <f ca="1">IF(Table1[[#This Row],[area]]="ontario",Table1[[#This Row],[income]],0)</f>
        <v>0</v>
      </c>
      <c r="CQ17">
        <f ca="1">IF(Table1[[#This Row],[area]]="newfounland",Table1[[#This Row],[income]],0)</f>
        <v>0</v>
      </c>
      <c r="CR17">
        <f ca="1">IF(Table1[[#This Row],[area]]="alberta",Table1[[#This Row],[income]],0)</f>
        <v>0</v>
      </c>
      <c r="CS17">
        <f ca="1">IF(Table1[[#This Row],[area]]="nunavet",Table1[[#This Row],[income]],0)</f>
        <v>0</v>
      </c>
      <c r="CT17">
        <f ca="1">IF(Table1[[#This Row],[area]]="prince edward island",Table1[[#This Row],[income]],0)</f>
        <v>0</v>
      </c>
      <c r="CU17">
        <f ca="1">IF(Table1[[#This Row],[area]]="northwest tersesa",Table1[[#This Row],[income]],0)</f>
        <v>0</v>
      </c>
      <c r="CV17">
        <f ca="1">IF(Table1[[#This Row],[area]]="quebec",Table1[[#This Row],[income]],0)</f>
        <v>0</v>
      </c>
      <c r="CW17">
        <f ca="1">IF(Table1[[#This Row],[area]]="manitoba",Table1[[#This Row],[income]],0)</f>
        <v>0</v>
      </c>
      <c r="CX17">
        <f ca="1">IF(Table1[[#This Row],[area]]="sasketchwan",Table1[[#This Row],[income]],0)</f>
        <v>0</v>
      </c>
      <c r="CY17">
        <f ca="1">IF(Table1[[#This Row],[area]]="BC",Table1[[#This Row],[income]],0)</f>
        <v>0</v>
      </c>
      <c r="CZ17" s="6">
        <f ca="1">IF(Table1[[#This Row],[area]]="newbruncwick",Table1[[#This Row],[income]],0)</f>
        <v>0</v>
      </c>
      <c r="DB17" s="5">
        <f ca="1">IF(Table1[[#This Row],[field of work]]="health",Table1[[#This Row],[income]],0)</f>
        <v>34252</v>
      </c>
      <c r="DC17">
        <f ca="1">IF(Table1[[#This Row],[field of work]]="teaching",Table1[[#This Row],[income]],0)</f>
        <v>0</v>
      </c>
      <c r="DD17">
        <f ca="1">IF(Table1[[#This Row],[field of work]]="agriculture",Table1[[#This Row],[income]],0)</f>
        <v>0</v>
      </c>
      <c r="DE17">
        <f ca="1">IF(Table1[[#This Row],[field of work]]="IT",Table1[[#This Row],[income]],0)</f>
        <v>0</v>
      </c>
      <c r="DF17">
        <f ca="1">IF(Table1[[#This Row],[field of work]]="construction",Table1[[#This Row],[income]],0)</f>
        <v>0</v>
      </c>
      <c r="DG17" s="6">
        <f ca="1">IF(Table1[[#This Row],[field of work]]="general work",Table1[[#This Row],[income]],0)</f>
        <v>0</v>
      </c>
      <c r="DJ17" s="5">
        <f ca="1">IF(Table1[[#This Row],[Value of debts]]&gt;Table1[[#This Row],[income]],1,0)</f>
        <v>1</v>
      </c>
      <c r="DK17" s="6"/>
      <c r="DL17">
        <f ca="1">IF(Table1[[#This Row],[net worth of person($)]]&gt;$DM$6,Table1[[#This Row],[age]],0)</f>
        <v>0</v>
      </c>
    </row>
    <row r="18" spans="2:116" x14ac:dyDescent="0.3">
      <c r="B18">
        <f t="shared" ca="1" si="3"/>
        <v>2</v>
      </c>
      <c r="C18" s="1" t="str">
        <f t="shared" ca="1" si="4"/>
        <v>women</v>
      </c>
      <c r="D18">
        <f t="shared" ca="1" si="5"/>
        <v>44</v>
      </c>
      <c r="E18">
        <f t="shared" ca="1" si="6"/>
        <v>1</v>
      </c>
      <c r="F18" t="str">
        <f t="shared" ca="1" si="7"/>
        <v>health</v>
      </c>
      <c r="G18">
        <f t="shared" ca="1" si="8"/>
        <v>2</v>
      </c>
      <c r="H18" t="str">
        <f t="shared" ca="1" si="9"/>
        <v>college</v>
      </c>
      <c r="I18">
        <f t="shared" ca="1" si="10"/>
        <v>2</v>
      </c>
      <c r="J18">
        <f t="shared" ca="1" si="0"/>
        <v>2</v>
      </c>
      <c r="K18">
        <f t="shared" ca="1" si="11"/>
        <v>59999</v>
      </c>
      <c r="L18">
        <f t="shared" ca="1" si="12"/>
        <v>4</v>
      </c>
      <c r="M18" t="str">
        <f t="shared" ca="1" si="13"/>
        <v>alberta</v>
      </c>
      <c r="N18">
        <f t="shared" ca="1" si="14"/>
        <v>299995</v>
      </c>
      <c r="O18">
        <f t="shared" ca="1" si="15"/>
        <v>69462.482848358151</v>
      </c>
      <c r="P18">
        <f t="shared" ca="1" si="16"/>
        <v>105027.86181190731</v>
      </c>
      <c r="Q18">
        <f t="shared" ca="1" si="17"/>
        <v>48750</v>
      </c>
      <c r="R18">
        <f t="shared" ca="1" si="18"/>
        <v>91417.578968311878</v>
      </c>
      <c r="S18">
        <f t="shared" ca="1" si="19"/>
        <v>48211.523357577404</v>
      </c>
      <c r="T18">
        <f t="shared" ca="1" si="20"/>
        <v>453234.38516948471</v>
      </c>
      <c r="U18">
        <f t="shared" ca="1" si="21"/>
        <v>209630.06181667003</v>
      </c>
      <c r="V18">
        <f t="shared" ca="1" si="22"/>
        <v>243604.32335281468</v>
      </c>
      <c r="AF18" s="5">
        <f ca="1">IF(Table1[[#This Row],[Genders]]="men",1,0)</f>
        <v>0</v>
      </c>
      <c r="AG18">
        <f ca="1">IF(Table1[[#This Row],[Genders]]="women",1,0)</f>
        <v>1</v>
      </c>
      <c r="AJ18" s="6"/>
      <c r="AL18">
        <f ca="1">IF(Table1[[#This Row],[field of work]]="teaching",1,0)</f>
        <v>0</v>
      </c>
      <c r="AM18">
        <f ca="1">IF(Table1[[#This Row],[field of work]]="health",1,0)</f>
        <v>1</v>
      </c>
      <c r="AN18">
        <f ca="1">IF(Table1[[#This Row],[field of work]]="agriculture",1,0)</f>
        <v>0</v>
      </c>
      <c r="AO18">
        <f ca="1">IF(Table1[[#This Row],[field of work]]="IT",1,0)</f>
        <v>0</v>
      </c>
      <c r="AP18">
        <f ca="1">IF(Table1[[#This Row],[field of work]]="construction",1,0)</f>
        <v>0</v>
      </c>
      <c r="AQ18">
        <f ca="1">IF(Table1[[#This Row],[field of work]]="general work",1,0)</f>
        <v>0</v>
      </c>
      <c r="AY18" s="23">
        <f ca="1">IF(Table1[[#This Row],[area]]="ontario",1,0)</f>
        <v>0</v>
      </c>
      <c r="AZ18">
        <f ca="1">IF(Table1[[#This Row],[area]]="newfounland",1,0)</f>
        <v>0</v>
      </c>
      <c r="BA18">
        <f ca="1">IF(Table1[[#This Row],[area]]="alberta",1,0)</f>
        <v>1</v>
      </c>
      <c r="BB18">
        <f ca="1">IF(Table1[[#This Row],[area]]="BC",1,0)</f>
        <v>0</v>
      </c>
      <c r="BC18">
        <f ca="1">IF(Table1[[#This Row],[area]]="yukon",1,0)</f>
        <v>0</v>
      </c>
      <c r="BD18">
        <f ca="1">IF(Table1[[#This Row],[area]]="nunavet",1,0)</f>
        <v>0</v>
      </c>
      <c r="BE18">
        <f ca="1">IF(Table1[[#This Row],[area]]="sasketchwan",1,0)</f>
        <v>0</v>
      </c>
      <c r="BF18">
        <f ca="1">IF(Table1[[#This Row],[area]]="newbruncwick",1,0)</f>
        <v>0</v>
      </c>
      <c r="BG18">
        <f ca="1">IF(Table1[[#This Row],[area]]="manitoba",1,0)</f>
        <v>0</v>
      </c>
      <c r="BH18">
        <f ca="1">IF(Table1[[#This Row],[area]]="prince edward island",1,0)</f>
        <v>0</v>
      </c>
      <c r="BI18">
        <f ca="1">IF(Table1[[#This Row],[area]]="quebec",1,0)</f>
        <v>0</v>
      </c>
      <c r="BJ18">
        <f ca="1">IF(Table1[[#This Row],[area]]="northwest tersesa",1,0)</f>
        <v>0</v>
      </c>
      <c r="BZ18" s="41">
        <f ca="1">Table1[[#This Row],[Cars Value]]/Table1[[#This Row],[no of cars]]</f>
        <v>52513.930905953654</v>
      </c>
      <c r="CB18" s="5">
        <f ca="1">IF(Table1[[#This Row],[Value of debts]]&gt;$CC$6,1,0)</f>
        <v>1</v>
      </c>
      <c r="CF18" s="6"/>
      <c r="CG18" s="43">
        <f ca="1">Table1[[#This Row],[Mortage left]]/Table1[[#This Row],[value of house]]</f>
        <v>0.23154546858567027</v>
      </c>
      <c r="CH18">
        <f t="shared" ca="1" si="23"/>
        <v>0</v>
      </c>
      <c r="CO18" s="5">
        <f ca="1">IF(Table1[[#This Row],[area]]="yukon",Table1[[#This Row],[income]],0)</f>
        <v>0</v>
      </c>
      <c r="CP18">
        <f ca="1">IF(Table1[[#This Row],[area]]="ontario",Table1[[#This Row],[income]],0)</f>
        <v>0</v>
      </c>
      <c r="CQ18">
        <f ca="1">IF(Table1[[#This Row],[area]]="newfounland",Table1[[#This Row],[income]],0)</f>
        <v>0</v>
      </c>
      <c r="CR18">
        <f ca="1">IF(Table1[[#This Row],[area]]="alberta",Table1[[#This Row],[income]],0)</f>
        <v>59999</v>
      </c>
      <c r="CS18">
        <f ca="1">IF(Table1[[#This Row],[area]]="nunavet",Table1[[#This Row],[income]],0)</f>
        <v>0</v>
      </c>
      <c r="CT18">
        <f ca="1">IF(Table1[[#This Row],[area]]="prince edward island",Table1[[#This Row],[income]],0)</f>
        <v>0</v>
      </c>
      <c r="CU18">
        <f ca="1">IF(Table1[[#This Row],[area]]="northwest tersesa",Table1[[#This Row],[income]],0)</f>
        <v>0</v>
      </c>
      <c r="CV18">
        <f ca="1">IF(Table1[[#This Row],[area]]="quebec",Table1[[#This Row],[income]],0)</f>
        <v>0</v>
      </c>
      <c r="CW18">
        <f ca="1">IF(Table1[[#This Row],[area]]="manitoba",Table1[[#This Row],[income]],0)</f>
        <v>0</v>
      </c>
      <c r="CX18">
        <f ca="1">IF(Table1[[#This Row],[area]]="sasketchwan",Table1[[#This Row],[income]],0)</f>
        <v>0</v>
      </c>
      <c r="CY18">
        <f ca="1">IF(Table1[[#This Row],[area]]="BC",Table1[[#This Row],[income]],0)</f>
        <v>0</v>
      </c>
      <c r="CZ18" s="6">
        <f ca="1">IF(Table1[[#This Row],[area]]="newbruncwick",Table1[[#This Row],[income]],0)</f>
        <v>0</v>
      </c>
      <c r="DB18" s="5">
        <f ca="1">IF(Table1[[#This Row],[field of work]]="health",Table1[[#This Row],[income]],0)</f>
        <v>59999</v>
      </c>
      <c r="DC18">
        <f ca="1">IF(Table1[[#This Row],[field of work]]="teaching",Table1[[#This Row],[income]],0)</f>
        <v>0</v>
      </c>
      <c r="DD18">
        <f ca="1">IF(Table1[[#This Row],[field of work]]="agriculture",Table1[[#This Row],[income]],0)</f>
        <v>0</v>
      </c>
      <c r="DE18">
        <f ca="1">IF(Table1[[#This Row],[field of work]]="IT",Table1[[#This Row],[income]],0)</f>
        <v>0</v>
      </c>
      <c r="DF18">
        <f ca="1">IF(Table1[[#This Row],[field of work]]="construction",Table1[[#This Row],[income]],0)</f>
        <v>0</v>
      </c>
      <c r="DG18" s="6">
        <f ca="1">IF(Table1[[#This Row],[field of work]]="general work",Table1[[#This Row],[income]],0)</f>
        <v>0</v>
      </c>
      <c r="DJ18" s="5">
        <f ca="1">IF(Table1[[#This Row],[Value of debts]]&gt;Table1[[#This Row],[income]],1,0)</f>
        <v>1</v>
      </c>
      <c r="DK18" s="6"/>
      <c r="DL18">
        <f ca="1">IF(Table1[[#This Row],[net worth of person($)]]&gt;$DM$6,Table1[[#This Row],[age]],0)</f>
        <v>44</v>
      </c>
    </row>
    <row r="19" spans="2:116" x14ac:dyDescent="0.3">
      <c r="B19">
        <f t="shared" ca="1" si="3"/>
        <v>2</v>
      </c>
      <c r="C19" s="1" t="str">
        <f t="shared" ca="1" si="4"/>
        <v>women</v>
      </c>
      <c r="D19">
        <f t="shared" ca="1" si="5"/>
        <v>38</v>
      </c>
      <c r="E19">
        <f t="shared" ca="1" si="6"/>
        <v>5</v>
      </c>
      <c r="F19" t="str">
        <f t="shared" ca="1" si="7"/>
        <v>general work</v>
      </c>
      <c r="G19">
        <f t="shared" ca="1" si="8"/>
        <v>3</v>
      </c>
      <c r="H19" t="str">
        <f t="shared" ca="1" si="9"/>
        <v>university</v>
      </c>
      <c r="I19">
        <f t="shared" ca="1" si="10"/>
        <v>2</v>
      </c>
      <c r="J19">
        <f t="shared" ca="1" si="0"/>
        <v>1</v>
      </c>
      <c r="K19">
        <f t="shared" ca="1" si="11"/>
        <v>35303</v>
      </c>
      <c r="L19">
        <f t="shared" ca="1" si="12"/>
        <v>8</v>
      </c>
      <c r="M19" t="str">
        <f t="shared" ca="1" si="13"/>
        <v>ontario</v>
      </c>
      <c r="N19">
        <f t="shared" ca="1" si="14"/>
        <v>176515</v>
      </c>
      <c r="O19">
        <f t="shared" ca="1" si="15"/>
        <v>88899.539137095446</v>
      </c>
      <c r="P19">
        <f t="shared" ca="1" si="16"/>
        <v>26794.19221489038</v>
      </c>
      <c r="Q19">
        <f t="shared" ca="1" si="17"/>
        <v>2884</v>
      </c>
      <c r="R19">
        <f t="shared" ca="1" si="18"/>
        <v>8281.4856327023699</v>
      </c>
      <c r="S19">
        <f t="shared" ca="1" si="19"/>
        <v>17016.584915965537</v>
      </c>
      <c r="T19">
        <f t="shared" ca="1" si="20"/>
        <v>220325.77713085592</v>
      </c>
      <c r="U19">
        <f t="shared" ca="1" si="21"/>
        <v>100065.02476979782</v>
      </c>
      <c r="V19">
        <f t="shared" ca="1" si="22"/>
        <v>120260.7523610581</v>
      </c>
      <c r="AF19" s="5">
        <f ca="1">IF(Table1[[#This Row],[Genders]]="men",1,0)</f>
        <v>0</v>
      </c>
      <c r="AG19">
        <f ca="1">IF(Table1[[#This Row],[Genders]]="women",1,0)</f>
        <v>1</v>
      </c>
      <c r="AJ19" s="6"/>
      <c r="AL19">
        <f ca="1">IF(Table1[[#This Row],[field of work]]="teaching",1,0)</f>
        <v>0</v>
      </c>
      <c r="AM19">
        <f ca="1">IF(Table1[[#This Row],[field of work]]="health",1,0)</f>
        <v>0</v>
      </c>
      <c r="AN19">
        <f ca="1">IF(Table1[[#This Row],[field of work]]="agriculture",1,0)</f>
        <v>0</v>
      </c>
      <c r="AO19">
        <f ca="1">IF(Table1[[#This Row],[field of work]]="IT",1,0)</f>
        <v>0</v>
      </c>
      <c r="AP19">
        <f ca="1">IF(Table1[[#This Row],[field of work]]="construction",1,0)</f>
        <v>0</v>
      </c>
      <c r="AQ19">
        <f ca="1">IF(Table1[[#This Row],[field of work]]="general work",1,0)</f>
        <v>1</v>
      </c>
      <c r="AY19" s="23">
        <f ca="1">IF(Table1[[#This Row],[area]]="ontario",1,0)</f>
        <v>1</v>
      </c>
      <c r="AZ19">
        <f ca="1">IF(Table1[[#This Row],[area]]="newfounland",1,0)</f>
        <v>0</v>
      </c>
      <c r="BA19">
        <f ca="1">IF(Table1[[#This Row],[area]]="alberta",1,0)</f>
        <v>0</v>
      </c>
      <c r="BB19">
        <f ca="1">IF(Table1[[#This Row],[area]]="BC",1,0)</f>
        <v>0</v>
      </c>
      <c r="BC19">
        <f ca="1">IF(Table1[[#This Row],[area]]="yukon",1,0)</f>
        <v>0</v>
      </c>
      <c r="BD19">
        <f ca="1">IF(Table1[[#This Row],[area]]="nunavet",1,0)</f>
        <v>0</v>
      </c>
      <c r="BE19">
        <f ca="1">IF(Table1[[#This Row],[area]]="sasketchwan",1,0)</f>
        <v>0</v>
      </c>
      <c r="BF19">
        <f ca="1">IF(Table1[[#This Row],[area]]="newbruncwick",1,0)</f>
        <v>0</v>
      </c>
      <c r="BG19">
        <f ca="1">IF(Table1[[#This Row],[area]]="manitoba",1,0)</f>
        <v>0</v>
      </c>
      <c r="BH19">
        <f ca="1">IF(Table1[[#This Row],[area]]="prince edward island",1,0)</f>
        <v>0</v>
      </c>
      <c r="BI19">
        <f ca="1">IF(Table1[[#This Row],[area]]="quebec",1,0)</f>
        <v>0</v>
      </c>
      <c r="BJ19">
        <f ca="1">IF(Table1[[#This Row],[area]]="northwest tersesa",1,0)</f>
        <v>0</v>
      </c>
      <c r="BZ19" s="41">
        <f ca="1">Table1[[#This Row],[Cars Value]]/Table1[[#This Row],[no of cars]]</f>
        <v>26794.19221489038</v>
      </c>
      <c r="CB19" s="5">
        <f ca="1">IF(Table1[[#This Row],[Value of debts]]&gt;$CC$6,1,0)</f>
        <v>1</v>
      </c>
      <c r="CF19" s="6"/>
      <c r="CG19" s="43">
        <f ca="1">Table1[[#This Row],[Mortage left]]/Table1[[#This Row],[value of house]]</f>
        <v>0.50363730638809989</v>
      </c>
      <c r="CH19">
        <f t="shared" ca="1" si="23"/>
        <v>0</v>
      </c>
      <c r="CO19" s="5">
        <f ca="1">IF(Table1[[#This Row],[area]]="yukon",Table1[[#This Row],[income]],0)</f>
        <v>0</v>
      </c>
      <c r="CP19">
        <f ca="1">IF(Table1[[#This Row],[area]]="ontario",Table1[[#This Row],[income]],0)</f>
        <v>35303</v>
      </c>
      <c r="CQ19">
        <f ca="1">IF(Table1[[#This Row],[area]]="newfounland",Table1[[#This Row],[income]],0)</f>
        <v>0</v>
      </c>
      <c r="CR19">
        <f ca="1">IF(Table1[[#This Row],[area]]="alberta",Table1[[#This Row],[income]],0)</f>
        <v>0</v>
      </c>
      <c r="CS19">
        <f ca="1">IF(Table1[[#This Row],[area]]="nunavet",Table1[[#This Row],[income]],0)</f>
        <v>0</v>
      </c>
      <c r="CT19">
        <f ca="1">IF(Table1[[#This Row],[area]]="prince edward island",Table1[[#This Row],[income]],0)</f>
        <v>0</v>
      </c>
      <c r="CU19">
        <f ca="1">IF(Table1[[#This Row],[area]]="northwest tersesa",Table1[[#This Row],[income]],0)</f>
        <v>0</v>
      </c>
      <c r="CV19">
        <f ca="1">IF(Table1[[#This Row],[area]]="quebec",Table1[[#This Row],[income]],0)</f>
        <v>0</v>
      </c>
      <c r="CW19">
        <f ca="1">IF(Table1[[#This Row],[area]]="manitoba",Table1[[#This Row],[income]],0)</f>
        <v>0</v>
      </c>
      <c r="CX19">
        <f ca="1">IF(Table1[[#This Row],[area]]="sasketchwan",Table1[[#This Row],[income]],0)</f>
        <v>0</v>
      </c>
      <c r="CY19">
        <f ca="1">IF(Table1[[#This Row],[area]]="BC",Table1[[#This Row],[income]],0)</f>
        <v>0</v>
      </c>
      <c r="CZ19" s="6">
        <f ca="1">IF(Table1[[#This Row],[area]]="newbruncwick",Table1[[#This Row],[income]],0)</f>
        <v>0</v>
      </c>
      <c r="DB19" s="5">
        <f ca="1">IF(Table1[[#This Row],[field of work]]="health",Table1[[#This Row],[income]],0)</f>
        <v>0</v>
      </c>
      <c r="DC19">
        <f ca="1">IF(Table1[[#This Row],[field of work]]="teaching",Table1[[#This Row],[income]],0)</f>
        <v>0</v>
      </c>
      <c r="DD19">
        <f ca="1">IF(Table1[[#This Row],[field of work]]="agriculture",Table1[[#This Row],[income]],0)</f>
        <v>0</v>
      </c>
      <c r="DE19">
        <f ca="1">IF(Table1[[#This Row],[field of work]]="IT",Table1[[#This Row],[income]],0)</f>
        <v>0</v>
      </c>
      <c r="DF19">
        <f ca="1">IF(Table1[[#This Row],[field of work]]="construction",Table1[[#This Row],[income]],0)</f>
        <v>0</v>
      </c>
      <c r="DG19" s="6">
        <f ca="1">IF(Table1[[#This Row],[field of work]]="general work",Table1[[#This Row],[income]],0)</f>
        <v>35303</v>
      </c>
      <c r="DJ19" s="5">
        <f ca="1">IF(Table1[[#This Row],[Value of debts]]&gt;Table1[[#This Row],[income]],1,0)</f>
        <v>1</v>
      </c>
      <c r="DK19" s="6"/>
      <c r="DL19">
        <f ca="1">IF(Table1[[#This Row],[net worth of person($)]]&gt;$DM$6,Table1[[#This Row],[age]],0)</f>
        <v>38</v>
      </c>
    </row>
    <row r="20" spans="2:116" x14ac:dyDescent="0.3">
      <c r="B20">
        <f t="shared" ca="1" si="3"/>
        <v>2</v>
      </c>
      <c r="C20" s="1" t="str">
        <f t="shared" ca="1" si="4"/>
        <v>women</v>
      </c>
      <c r="D20">
        <f t="shared" ca="1" si="5"/>
        <v>39</v>
      </c>
      <c r="E20">
        <f t="shared" ca="1" si="6"/>
        <v>6</v>
      </c>
      <c r="F20" t="str">
        <f t="shared" ca="1" si="7"/>
        <v>agriculture</v>
      </c>
      <c r="G20">
        <f t="shared" ca="1" si="8"/>
        <v>5</v>
      </c>
      <c r="H20" t="str">
        <f t="shared" ca="1" si="9"/>
        <v>other</v>
      </c>
      <c r="I20">
        <f t="shared" ca="1" si="10"/>
        <v>3</v>
      </c>
      <c r="J20">
        <f t="shared" ca="1" si="0"/>
        <v>2</v>
      </c>
      <c r="K20">
        <f t="shared" ca="1" si="11"/>
        <v>45667</v>
      </c>
      <c r="L20">
        <f t="shared" ca="1" si="12"/>
        <v>2</v>
      </c>
      <c r="M20" t="str">
        <f t="shared" ca="1" si="13"/>
        <v>BC</v>
      </c>
      <c r="N20">
        <f t="shared" ca="1" si="14"/>
        <v>182668</v>
      </c>
      <c r="O20">
        <f t="shared" ca="1" si="15"/>
        <v>100682.92725981589</v>
      </c>
      <c r="P20">
        <f t="shared" ca="1" si="16"/>
        <v>59523.340040037583</v>
      </c>
      <c r="Q20">
        <f t="shared" ca="1" si="17"/>
        <v>51515</v>
      </c>
      <c r="R20">
        <f t="shared" ca="1" si="18"/>
        <v>51355.904257518181</v>
      </c>
      <c r="S20">
        <f t="shared" ca="1" si="19"/>
        <v>10996.610256391139</v>
      </c>
      <c r="T20">
        <f t="shared" ca="1" si="20"/>
        <v>253187.95029642872</v>
      </c>
      <c r="U20">
        <f t="shared" ca="1" si="21"/>
        <v>203553.83151733407</v>
      </c>
      <c r="V20">
        <f t="shared" ca="1" si="22"/>
        <v>49634.118779094657</v>
      </c>
      <c r="AF20" s="5">
        <f ca="1">IF(Table1[[#This Row],[Genders]]="men",1,0)</f>
        <v>0</v>
      </c>
      <c r="AG20">
        <f ca="1">IF(Table1[[#This Row],[Genders]]="women",1,0)</f>
        <v>1</v>
      </c>
      <c r="AJ20" s="6"/>
      <c r="AL20">
        <f ca="1">IF(Table1[[#This Row],[field of work]]="teaching",1,0)</f>
        <v>0</v>
      </c>
      <c r="AM20">
        <f ca="1">IF(Table1[[#This Row],[field of work]]="health",1,0)</f>
        <v>0</v>
      </c>
      <c r="AN20">
        <f ca="1">IF(Table1[[#This Row],[field of work]]="agriculture",1,0)</f>
        <v>1</v>
      </c>
      <c r="AO20">
        <f ca="1">IF(Table1[[#This Row],[field of work]]="IT",1,0)</f>
        <v>0</v>
      </c>
      <c r="AP20">
        <f ca="1">IF(Table1[[#This Row],[field of work]]="construction",1,0)</f>
        <v>0</v>
      </c>
      <c r="AQ20">
        <f ca="1">IF(Table1[[#This Row],[field of work]]="general work",1,0)</f>
        <v>0</v>
      </c>
      <c r="AY20" s="23">
        <f ca="1">IF(Table1[[#This Row],[area]]="ontario",1,0)</f>
        <v>0</v>
      </c>
      <c r="AZ20">
        <f ca="1">IF(Table1[[#This Row],[area]]="newfounland",1,0)</f>
        <v>0</v>
      </c>
      <c r="BA20">
        <f ca="1">IF(Table1[[#This Row],[area]]="alberta",1,0)</f>
        <v>0</v>
      </c>
      <c r="BB20">
        <f ca="1">IF(Table1[[#This Row],[area]]="BC",1,0)</f>
        <v>1</v>
      </c>
      <c r="BC20">
        <f ca="1">IF(Table1[[#This Row],[area]]="yukon",1,0)</f>
        <v>0</v>
      </c>
      <c r="BD20">
        <f ca="1">IF(Table1[[#This Row],[area]]="nunavet",1,0)</f>
        <v>0</v>
      </c>
      <c r="BE20">
        <f ca="1">IF(Table1[[#This Row],[area]]="sasketchwan",1,0)</f>
        <v>0</v>
      </c>
      <c r="BF20">
        <f ca="1">IF(Table1[[#This Row],[area]]="newbruncwick",1,0)</f>
        <v>0</v>
      </c>
      <c r="BG20">
        <f ca="1">IF(Table1[[#This Row],[area]]="manitoba",1,0)</f>
        <v>0</v>
      </c>
      <c r="BH20">
        <f ca="1">IF(Table1[[#This Row],[area]]="prince edward island",1,0)</f>
        <v>0</v>
      </c>
      <c r="BI20">
        <f ca="1">IF(Table1[[#This Row],[area]]="quebec",1,0)</f>
        <v>0</v>
      </c>
      <c r="BJ20">
        <f ca="1">IF(Table1[[#This Row],[area]]="northwest tersesa",1,0)</f>
        <v>0</v>
      </c>
      <c r="BZ20" s="41">
        <f ca="1">Table1[[#This Row],[Cars Value]]/Table1[[#This Row],[no of cars]]</f>
        <v>29761.670020018792</v>
      </c>
      <c r="CB20" s="5">
        <f ca="1">IF(Table1[[#This Row],[Value of debts]]&gt;$CC$6,1,0)</f>
        <v>1</v>
      </c>
      <c r="CF20" s="6"/>
      <c r="CG20" s="43">
        <f ca="1">Table1[[#This Row],[Mortage left]]/Table1[[#This Row],[value of house]]</f>
        <v>0.55117988514581584</v>
      </c>
      <c r="CH20">
        <f t="shared" ca="1" si="23"/>
        <v>0</v>
      </c>
      <c r="CO20" s="5">
        <f ca="1">IF(Table1[[#This Row],[area]]="yukon",Table1[[#This Row],[income]],0)</f>
        <v>0</v>
      </c>
      <c r="CP20">
        <f ca="1">IF(Table1[[#This Row],[area]]="ontario",Table1[[#This Row],[income]],0)</f>
        <v>0</v>
      </c>
      <c r="CQ20">
        <f ca="1">IF(Table1[[#This Row],[area]]="newfounland",Table1[[#This Row],[income]],0)</f>
        <v>0</v>
      </c>
      <c r="CR20">
        <f ca="1">IF(Table1[[#This Row],[area]]="alberta",Table1[[#This Row],[income]],0)</f>
        <v>0</v>
      </c>
      <c r="CS20">
        <f ca="1">IF(Table1[[#This Row],[area]]="nunavet",Table1[[#This Row],[income]],0)</f>
        <v>0</v>
      </c>
      <c r="CT20">
        <f ca="1">IF(Table1[[#This Row],[area]]="prince edward island",Table1[[#This Row],[income]],0)</f>
        <v>0</v>
      </c>
      <c r="CU20">
        <f ca="1">IF(Table1[[#This Row],[area]]="northwest tersesa",Table1[[#This Row],[income]],0)</f>
        <v>0</v>
      </c>
      <c r="CV20">
        <f ca="1">IF(Table1[[#This Row],[area]]="quebec",Table1[[#This Row],[income]],0)</f>
        <v>0</v>
      </c>
      <c r="CW20">
        <f ca="1">IF(Table1[[#This Row],[area]]="manitoba",Table1[[#This Row],[income]],0)</f>
        <v>0</v>
      </c>
      <c r="CX20">
        <f ca="1">IF(Table1[[#This Row],[area]]="sasketchwan",Table1[[#This Row],[income]],0)</f>
        <v>0</v>
      </c>
      <c r="CY20">
        <f ca="1">IF(Table1[[#This Row],[area]]="BC",Table1[[#This Row],[income]],0)</f>
        <v>45667</v>
      </c>
      <c r="CZ20" s="6">
        <f ca="1">IF(Table1[[#This Row],[area]]="newbruncwick",Table1[[#This Row],[income]],0)</f>
        <v>0</v>
      </c>
      <c r="DB20" s="5">
        <f ca="1">IF(Table1[[#This Row],[field of work]]="health",Table1[[#This Row],[income]],0)</f>
        <v>0</v>
      </c>
      <c r="DC20">
        <f ca="1">IF(Table1[[#This Row],[field of work]]="teaching",Table1[[#This Row],[income]],0)</f>
        <v>0</v>
      </c>
      <c r="DD20">
        <f ca="1">IF(Table1[[#This Row],[field of work]]="agriculture",Table1[[#This Row],[income]],0)</f>
        <v>45667</v>
      </c>
      <c r="DE20">
        <f ca="1">IF(Table1[[#This Row],[field of work]]="IT",Table1[[#This Row],[income]],0)</f>
        <v>0</v>
      </c>
      <c r="DF20">
        <f ca="1">IF(Table1[[#This Row],[field of work]]="construction",Table1[[#This Row],[income]],0)</f>
        <v>0</v>
      </c>
      <c r="DG20" s="6">
        <f ca="1">IF(Table1[[#This Row],[field of work]]="general work",Table1[[#This Row],[income]],0)</f>
        <v>0</v>
      </c>
      <c r="DJ20" s="5">
        <f ca="1">IF(Table1[[#This Row],[Value of debts]]&gt;Table1[[#This Row],[income]],1,0)</f>
        <v>1</v>
      </c>
      <c r="DK20" s="6"/>
      <c r="DL20">
        <f ca="1">IF(Table1[[#This Row],[net worth of person($)]]&gt;$DM$6,Table1[[#This Row],[age]],0)</f>
        <v>0</v>
      </c>
    </row>
    <row r="21" spans="2:116" x14ac:dyDescent="0.3">
      <c r="B21">
        <f t="shared" ca="1" si="3"/>
        <v>1</v>
      </c>
      <c r="C21" s="1" t="str">
        <f t="shared" ca="1" si="4"/>
        <v>men</v>
      </c>
      <c r="D21">
        <f t="shared" ca="1" si="5"/>
        <v>31</v>
      </c>
      <c r="E21">
        <f t="shared" ca="1" si="6"/>
        <v>2</v>
      </c>
      <c r="F21" t="str">
        <f t="shared" ca="1" si="7"/>
        <v>construction</v>
      </c>
      <c r="G21">
        <f t="shared" ca="1" si="8"/>
        <v>1</v>
      </c>
      <c r="H21" t="str">
        <f t="shared" ca="1" si="9"/>
        <v>high school</v>
      </c>
      <c r="I21">
        <f t="shared" ca="1" si="10"/>
        <v>1</v>
      </c>
      <c r="J21">
        <f t="shared" ca="1" si="0"/>
        <v>3</v>
      </c>
      <c r="K21">
        <f t="shared" ca="1" si="11"/>
        <v>47312</v>
      </c>
      <c r="L21">
        <f t="shared" ca="1" si="12"/>
        <v>10</v>
      </c>
      <c r="M21" t="str">
        <f t="shared" ca="1" si="13"/>
        <v>newfounland</v>
      </c>
      <c r="N21">
        <f t="shared" ca="1" si="14"/>
        <v>236560</v>
      </c>
      <c r="O21">
        <f t="shared" ca="1" si="15"/>
        <v>230337.37200452859</v>
      </c>
      <c r="P21">
        <f t="shared" ca="1" si="16"/>
        <v>135780.37199721689</v>
      </c>
      <c r="Q21">
        <f t="shared" ca="1" si="17"/>
        <v>100813</v>
      </c>
      <c r="R21">
        <f t="shared" ca="1" si="18"/>
        <v>20508.577202492706</v>
      </c>
      <c r="S21">
        <f t="shared" ca="1" si="19"/>
        <v>31646.183300211535</v>
      </c>
      <c r="T21">
        <f t="shared" ca="1" si="20"/>
        <v>403986.55529742845</v>
      </c>
      <c r="U21">
        <f t="shared" ca="1" si="21"/>
        <v>351658.94920702127</v>
      </c>
      <c r="V21">
        <f t="shared" ca="1" si="22"/>
        <v>52327.606090407178</v>
      </c>
      <c r="AF21" s="5">
        <f ca="1">IF(Table1[[#This Row],[Genders]]="men",1,0)</f>
        <v>1</v>
      </c>
      <c r="AG21">
        <f ca="1">IF(Table1[[#This Row],[Genders]]="women",1,0)</f>
        <v>0</v>
      </c>
      <c r="AJ21" s="6"/>
      <c r="AL21">
        <f ca="1">IF(Table1[[#This Row],[field of work]]="teaching",1,0)</f>
        <v>0</v>
      </c>
      <c r="AM21">
        <f ca="1">IF(Table1[[#This Row],[field of work]]="health",1,0)</f>
        <v>0</v>
      </c>
      <c r="AN21">
        <f ca="1">IF(Table1[[#This Row],[field of work]]="agriculture",1,0)</f>
        <v>0</v>
      </c>
      <c r="AO21">
        <f ca="1">IF(Table1[[#This Row],[field of work]]="IT",1,0)</f>
        <v>0</v>
      </c>
      <c r="AP21">
        <f ca="1">IF(Table1[[#This Row],[field of work]]="construction",1,0)</f>
        <v>1</v>
      </c>
      <c r="AQ21">
        <f ca="1">IF(Table1[[#This Row],[field of work]]="general work",1,0)</f>
        <v>0</v>
      </c>
      <c r="AY21" s="23">
        <f ca="1">IF(Table1[[#This Row],[area]]="ontario",1,0)</f>
        <v>0</v>
      </c>
      <c r="AZ21">
        <f ca="1">IF(Table1[[#This Row],[area]]="newfounland",1,0)</f>
        <v>1</v>
      </c>
      <c r="BA21">
        <f ca="1">IF(Table1[[#This Row],[area]]="alberta",1,0)</f>
        <v>0</v>
      </c>
      <c r="BB21">
        <f ca="1">IF(Table1[[#This Row],[area]]="BC",1,0)</f>
        <v>0</v>
      </c>
      <c r="BC21">
        <f ca="1">IF(Table1[[#This Row],[area]]="yukon",1,0)</f>
        <v>0</v>
      </c>
      <c r="BD21">
        <f ca="1">IF(Table1[[#This Row],[area]]="nunavet",1,0)</f>
        <v>0</v>
      </c>
      <c r="BE21">
        <f ca="1">IF(Table1[[#This Row],[area]]="sasketchwan",1,0)</f>
        <v>0</v>
      </c>
      <c r="BF21">
        <f ca="1">IF(Table1[[#This Row],[area]]="newbruncwick",1,0)</f>
        <v>0</v>
      </c>
      <c r="BG21">
        <f ca="1">IF(Table1[[#This Row],[area]]="manitoba",1,0)</f>
        <v>0</v>
      </c>
      <c r="BH21">
        <f ca="1">IF(Table1[[#This Row],[area]]="prince edward island",1,0)</f>
        <v>0</v>
      </c>
      <c r="BI21">
        <f ca="1">IF(Table1[[#This Row],[area]]="quebec",1,0)</f>
        <v>0</v>
      </c>
      <c r="BJ21">
        <f ca="1">IF(Table1[[#This Row],[area]]="northwest tersesa",1,0)</f>
        <v>0</v>
      </c>
      <c r="BZ21" s="41">
        <f ca="1">Table1[[#This Row],[Cars Value]]/Table1[[#This Row],[no of cars]]</f>
        <v>45260.123999072297</v>
      </c>
      <c r="CB21" s="5">
        <f ca="1">IF(Table1[[#This Row],[Value of debts]]&gt;$CC$6,1,0)</f>
        <v>1</v>
      </c>
      <c r="CF21" s="6"/>
      <c r="CG21" s="43">
        <f ca="1">Table1[[#This Row],[Mortage left]]/Table1[[#This Row],[value of house]]</f>
        <v>0.97369535003605256</v>
      </c>
      <c r="CH21">
        <f t="shared" ca="1" si="23"/>
        <v>0</v>
      </c>
      <c r="CO21" s="5">
        <f ca="1">IF(Table1[[#This Row],[area]]="yukon",Table1[[#This Row],[income]],0)</f>
        <v>0</v>
      </c>
      <c r="CP21">
        <f ca="1">IF(Table1[[#This Row],[area]]="ontario",Table1[[#This Row],[income]],0)</f>
        <v>0</v>
      </c>
      <c r="CQ21">
        <f ca="1">IF(Table1[[#This Row],[area]]="newfounland",Table1[[#This Row],[income]],0)</f>
        <v>47312</v>
      </c>
      <c r="CR21">
        <f ca="1">IF(Table1[[#This Row],[area]]="alberta",Table1[[#This Row],[income]],0)</f>
        <v>0</v>
      </c>
      <c r="CS21">
        <f ca="1">IF(Table1[[#This Row],[area]]="nunavet",Table1[[#This Row],[income]],0)</f>
        <v>0</v>
      </c>
      <c r="CT21">
        <f ca="1">IF(Table1[[#This Row],[area]]="prince edward island",Table1[[#This Row],[income]],0)</f>
        <v>0</v>
      </c>
      <c r="CU21">
        <f ca="1">IF(Table1[[#This Row],[area]]="northwest tersesa",Table1[[#This Row],[income]],0)</f>
        <v>0</v>
      </c>
      <c r="CV21">
        <f ca="1">IF(Table1[[#This Row],[area]]="quebec",Table1[[#This Row],[income]],0)</f>
        <v>0</v>
      </c>
      <c r="CW21">
        <f ca="1">IF(Table1[[#This Row],[area]]="manitoba",Table1[[#This Row],[income]],0)</f>
        <v>0</v>
      </c>
      <c r="CX21">
        <f ca="1">IF(Table1[[#This Row],[area]]="sasketchwan",Table1[[#This Row],[income]],0)</f>
        <v>0</v>
      </c>
      <c r="CY21">
        <f ca="1">IF(Table1[[#This Row],[area]]="BC",Table1[[#This Row],[income]],0)</f>
        <v>0</v>
      </c>
      <c r="CZ21" s="6">
        <f ca="1">IF(Table1[[#This Row],[area]]="newbruncwick",Table1[[#This Row],[income]],0)</f>
        <v>0</v>
      </c>
      <c r="DB21" s="5">
        <f ca="1">IF(Table1[[#This Row],[field of work]]="health",Table1[[#This Row],[income]],0)</f>
        <v>0</v>
      </c>
      <c r="DC21">
        <f ca="1">IF(Table1[[#This Row],[field of work]]="teaching",Table1[[#This Row],[income]],0)</f>
        <v>0</v>
      </c>
      <c r="DD21">
        <f ca="1">IF(Table1[[#This Row],[field of work]]="agriculture",Table1[[#This Row],[income]],0)</f>
        <v>0</v>
      </c>
      <c r="DE21">
        <f ca="1">IF(Table1[[#This Row],[field of work]]="IT",Table1[[#This Row],[income]],0)</f>
        <v>0</v>
      </c>
      <c r="DF21">
        <f ca="1">IF(Table1[[#This Row],[field of work]]="construction",Table1[[#This Row],[income]],0)</f>
        <v>47312</v>
      </c>
      <c r="DG21" s="6">
        <f ca="1">IF(Table1[[#This Row],[field of work]]="general work",Table1[[#This Row],[income]],0)</f>
        <v>0</v>
      </c>
      <c r="DJ21" s="5">
        <f ca="1">IF(Table1[[#This Row],[Value of debts]]&gt;Table1[[#This Row],[income]],1,0)</f>
        <v>1</v>
      </c>
      <c r="DK21" s="6"/>
      <c r="DL21">
        <f ca="1">IF(Table1[[#This Row],[net worth of person($)]]&gt;$DM$6,Table1[[#This Row],[age]],0)</f>
        <v>31</v>
      </c>
    </row>
    <row r="22" spans="2:116" x14ac:dyDescent="0.3">
      <c r="B22">
        <f t="shared" ca="1" si="3"/>
        <v>2</v>
      </c>
      <c r="C22" s="1" t="str">
        <f t="shared" ca="1" si="4"/>
        <v>women</v>
      </c>
      <c r="D22">
        <f t="shared" ca="1" si="5"/>
        <v>39</v>
      </c>
      <c r="E22">
        <f t="shared" ca="1" si="6"/>
        <v>4</v>
      </c>
      <c r="F22" t="str">
        <f t="shared" ca="1" si="7"/>
        <v>IT</v>
      </c>
      <c r="G22">
        <f t="shared" ca="1" si="8"/>
        <v>2</v>
      </c>
      <c r="H22" t="str">
        <f t="shared" ca="1" si="9"/>
        <v>college</v>
      </c>
      <c r="I22">
        <f t="shared" ca="1" si="10"/>
        <v>2</v>
      </c>
      <c r="J22">
        <f t="shared" ca="1" si="0"/>
        <v>2</v>
      </c>
      <c r="K22">
        <f t="shared" ca="1" si="11"/>
        <v>54700</v>
      </c>
      <c r="L22">
        <f t="shared" ca="1" si="12"/>
        <v>12</v>
      </c>
      <c r="M22" t="str">
        <f t="shared" ca="1" si="13"/>
        <v>prince edward island</v>
      </c>
      <c r="N22">
        <f t="shared" ref="N22:N85" ca="1" si="24">K22*RANDBETWEEN(3,6)</f>
        <v>273500</v>
      </c>
      <c r="O22">
        <f t="shared" ca="1" si="15"/>
        <v>221749.46968128753</v>
      </c>
      <c r="P22">
        <f t="shared" ref="P22:P85" ca="1" si="25">J22*RAND()*K22</f>
        <v>8821.1038246000062</v>
      </c>
      <c r="Q22">
        <f t="shared" ca="1" si="17"/>
        <v>517</v>
      </c>
      <c r="R22">
        <f t="shared" ref="R22:R85" ca="1" si="26">RAND()*K22*2</f>
        <v>15722.554965309089</v>
      </c>
      <c r="S22">
        <f t="shared" ref="S22:S85" ca="1" si="27">RAND()*K22*1.5</f>
        <v>19540.828494462716</v>
      </c>
      <c r="T22">
        <f t="shared" ref="T22:T85" ca="1" si="28">N22+P22+S22</f>
        <v>301861.9323190627</v>
      </c>
      <c r="U22">
        <f t="shared" ref="U22:U85" ca="1" si="29">SUM(O22,R22,Q22)</f>
        <v>237989.02464659663</v>
      </c>
      <c r="V22">
        <f t="shared" ref="V22:V85" ca="1" si="30">T22-U22</f>
        <v>63872.90767246607</v>
      </c>
      <c r="AF22" s="5">
        <f ca="1">IF(Table1[[#This Row],[Genders]]="men",1,0)</f>
        <v>0</v>
      </c>
      <c r="AG22">
        <f ca="1">IF(Table1[[#This Row],[Genders]]="women",1,0)</f>
        <v>1</v>
      </c>
      <c r="AJ22" s="6"/>
      <c r="AL22">
        <f ca="1">IF(Table1[[#This Row],[field of work]]="teaching",1,0)</f>
        <v>0</v>
      </c>
      <c r="AM22">
        <f ca="1">IF(Table1[[#This Row],[field of work]]="health",1,0)</f>
        <v>0</v>
      </c>
      <c r="AN22">
        <f ca="1">IF(Table1[[#This Row],[field of work]]="agriculture",1,0)</f>
        <v>0</v>
      </c>
      <c r="AO22">
        <f ca="1">IF(Table1[[#This Row],[field of work]]="IT",1,0)</f>
        <v>1</v>
      </c>
      <c r="AP22">
        <f ca="1">IF(Table1[[#This Row],[field of work]]="construction",1,0)</f>
        <v>0</v>
      </c>
      <c r="AQ22">
        <f ca="1">IF(Table1[[#This Row],[field of work]]="general work",1,0)</f>
        <v>0</v>
      </c>
      <c r="AY22" s="23">
        <f ca="1">IF(Table1[[#This Row],[area]]="ontario",1,0)</f>
        <v>0</v>
      </c>
      <c r="AZ22">
        <f ca="1">IF(Table1[[#This Row],[area]]="newfounland",1,0)</f>
        <v>0</v>
      </c>
      <c r="BA22">
        <f ca="1">IF(Table1[[#This Row],[area]]="alberta",1,0)</f>
        <v>0</v>
      </c>
      <c r="BB22">
        <f ca="1">IF(Table1[[#This Row],[area]]="BC",1,0)</f>
        <v>0</v>
      </c>
      <c r="BC22">
        <f ca="1">IF(Table1[[#This Row],[area]]="yukon",1,0)</f>
        <v>0</v>
      </c>
      <c r="BD22">
        <f ca="1">IF(Table1[[#This Row],[area]]="nunavet",1,0)</f>
        <v>0</v>
      </c>
      <c r="BE22">
        <f ca="1">IF(Table1[[#This Row],[area]]="sasketchwan",1,0)</f>
        <v>0</v>
      </c>
      <c r="BF22">
        <f ca="1">IF(Table1[[#This Row],[area]]="newbruncwick",1,0)</f>
        <v>0</v>
      </c>
      <c r="BG22">
        <f ca="1">IF(Table1[[#This Row],[area]]="manitoba",1,0)</f>
        <v>0</v>
      </c>
      <c r="BH22">
        <f ca="1">IF(Table1[[#This Row],[area]]="prince edward island",1,0)</f>
        <v>1</v>
      </c>
      <c r="BI22">
        <f ca="1">IF(Table1[[#This Row],[area]]="quebec",1,0)</f>
        <v>0</v>
      </c>
      <c r="BJ22">
        <f ca="1">IF(Table1[[#This Row],[area]]="northwest tersesa",1,0)</f>
        <v>0</v>
      </c>
      <c r="BZ22" s="41">
        <f ca="1">Table1[[#This Row],[Cars Value]]/Table1[[#This Row],[no of cars]]</f>
        <v>4410.5519123000031</v>
      </c>
      <c r="CB22" s="5">
        <f ca="1">IF(Table1[[#This Row],[Value of debts]]&gt;$CC$6,1,0)</f>
        <v>1</v>
      </c>
      <c r="CF22" s="6"/>
      <c r="CG22" s="43">
        <f ca="1">Table1[[#This Row],[Mortage left]]/Table1[[#This Row],[value of house]]</f>
        <v>0.81078416702481726</v>
      </c>
      <c r="CH22">
        <f t="shared" ca="1" si="23"/>
        <v>0</v>
      </c>
      <c r="CO22" s="5">
        <f ca="1">IF(Table1[[#This Row],[area]]="yukon",Table1[[#This Row],[income]],0)</f>
        <v>0</v>
      </c>
      <c r="CP22">
        <f ca="1">IF(Table1[[#This Row],[area]]="ontario",Table1[[#This Row],[income]],0)</f>
        <v>0</v>
      </c>
      <c r="CQ22">
        <f ca="1">IF(Table1[[#This Row],[area]]="newfounland",Table1[[#This Row],[income]],0)</f>
        <v>0</v>
      </c>
      <c r="CR22">
        <f ca="1">IF(Table1[[#This Row],[area]]="alberta",Table1[[#This Row],[income]],0)</f>
        <v>0</v>
      </c>
      <c r="CS22">
        <f ca="1">IF(Table1[[#This Row],[area]]="nunavet",Table1[[#This Row],[income]],0)</f>
        <v>0</v>
      </c>
      <c r="CT22">
        <f ca="1">IF(Table1[[#This Row],[area]]="prince edward island",Table1[[#This Row],[income]],0)</f>
        <v>54700</v>
      </c>
      <c r="CU22">
        <f ca="1">IF(Table1[[#This Row],[area]]="northwest tersesa",Table1[[#This Row],[income]],0)</f>
        <v>0</v>
      </c>
      <c r="CV22">
        <f ca="1">IF(Table1[[#This Row],[area]]="quebec",Table1[[#This Row],[income]],0)</f>
        <v>0</v>
      </c>
      <c r="CW22">
        <f ca="1">IF(Table1[[#This Row],[area]]="manitoba",Table1[[#This Row],[income]],0)</f>
        <v>0</v>
      </c>
      <c r="CX22">
        <f ca="1">IF(Table1[[#This Row],[area]]="sasketchwan",Table1[[#This Row],[income]],0)</f>
        <v>0</v>
      </c>
      <c r="CY22">
        <f ca="1">IF(Table1[[#This Row],[area]]="BC",Table1[[#This Row],[income]],0)</f>
        <v>0</v>
      </c>
      <c r="CZ22" s="6">
        <f ca="1">IF(Table1[[#This Row],[area]]="newbruncwick",Table1[[#This Row],[income]],0)</f>
        <v>0</v>
      </c>
      <c r="DB22" s="5">
        <f ca="1">IF(Table1[[#This Row],[field of work]]="health",Table1[[#This Row],[income]],0)</f>
        <v>0</v>
      </c>
      <c r="DC22">
        <f ca="1">IF(Table1[[#This Row],[field of work]]="teaching",Table1[[#This Row],[income]],0)</f>
        <v>0</v>
      </c>
      <c r="DD22">
        <f ca="1">IF(Table1[[#This Row],[field of work]]="agriculture",Table1[[#This Row],[income]],0)</f>
        <v>0</v>
      </c>
      <c r="DE22">
        <f ca="1">IF(Table1[[#This Row],[field of work]]="IT",Table1[[#This Row],[income]],0)</f>
        <v>54700</v>
      </c>
      <c r="DF22">
        <f ca="1">IF(Table1[[#This Row],[field of work]]="construction",Table1[[#This Row],[income]],0)</f>
        <v>0</v>
      </c>
      <c r="DG22" s="6">
        <f ca="1">IF(Table1[[#This Row],[field of work]]="general work",Table1[[#This Row],[income]],0)</f>
        <v>0</v>
      </c>
      <c r="DJ22" s="5">
        <f ca="1">IF(Table1[[#This Row],[Value of debts]]&gt;Table1[[#This Row],[income]],1,0)</f>
        <v>1</v>
      </c>
      <c r="DK22" s="6"/>
      <c r="DL22">
        <f ca="1">IF(Table1[[#This Row],[net worth of person($)]]&gt;$DM$6,Table1[[#This Row],[age]],0)</f>
        <v>39</v>
      </c>
    </row>
    <row r="23" spans="2:116" x14ac:dyDescent="0.3">
      <c r="B23">
        <f t="shared" ca="1" si="3"/>
        <v>2</v>
      </c>
      <c r="C23" s="1" t="str">
        <f t="shared" ca="1" si="4"/>
        <v>women</v>
      </c>
      <c r="D23">
        <f t="shared" ca="1" si="5"/>
        <v>31</v>
      </c>
      <c r="E23">
        <f t="shared" ca="1" si="6"/>
        <v>5</v>
      </c>
      <c r="F23" t="str">
        <f t="shared" ca="1" si="7"/>
        <v>general work</v>
      </c>
      <c r="G23">
        <f t="shared" ca="1" si="8"/>
        <v>3</v>
      </c>
      <c r="H23" t="str">
        <f t="shared" ca="1" si="9"/>
        <v>university</v>
      </c>
      <c r="I23">
        <f t="shared" ca="1" si="10"/>
        <v>1</v>
      </c>
      <c r="J23">
        <f t="shared" ca="1" si="0"/>
        <v>2</v>
      </c>
      <c r="K23">
        <f t="shared" ca="1" si="11"/>
        <v>81282</v>
      </c>
      <c r="L23">
        <f t="shared" ca="1" si="12"/>
        <v>2</v>
      </c>
      <c r="M23" t="str">
        <f t="shared" ca="1" si="13"/>
        <v>BC</v>
      </c>
      <c r="N23">
        <f t="shared" ca="1" si="24"/>
        <v>243846</v>
      </c>
      <c r="O23">
        <f t="shared" ca="1" si="15"/>
        <v>69605.23387021161</v>
      </c>
      <c r="P23">
        <f t="shared" ca="1" si="25"/>
        <v>15923.504856107549</v>
      </c>
      <c r="Q23">
        <f t="shared" ca="1" si="17"/>
        <v>12258</v>
      </c>
      <c r="R23">
        <f t="shared" ca="1" si="26"/>
        <v>160375.41267721003</v>
      </c>
      <c r="S23">
        <f t="shared" ca="1" si="27"/>
        <v>88021.301825695962</v>
      </c>
      <c r="T23">
        <f t="shared" ca="1" si="28"/>
        <v>347790.80668180354</v>
      </c>
      <c r="U23">
        <f t="shared" ca="1" si="29"/>
        <v>242238.64654742164</v>
      </c>
      <c r="V23">
        <f t="shared" ca="1" si="30"/>
        <v>105552.16013438191</v>
      </c>
      <c r="AF23" s="5">
        <f ca="1">IF(Table1[[#This Row],[Genders]]="men",1,0)</f>
        <v>0</v>
      </c>
      <c r="AG23">
        <f ca="1">IF(Table1[[#This Row],[Genders]]="women",1,0)</f>
        <v>1</v>
      </c>
      <c r="AJ23" s="6"/>
      <c r="AL23">
        <f ca="1">IF(Table1[[#This Row],[field of work]]="teaching",1,0)</f>
        <v>0</v>
      </c>
      <c r="AM23">
        <f ca="1">IF(Table1[[#This Row],[field of work]]="health",1,0)</f>
        <v>0</v>
      </c>
      <c r="AN23">
        <f ca="1">IF(Table1[[#This Row],[field of work]]="agriculture",1,0)</f>
        <v>0</v>
      </c>
      <c r="AO23">
        <f ca="1">IF(Table1[[#This Row],[field of work]]="IT",1,0)</f>
        <v>0</v>
      </c>
      <c r="AP23">
        <f ca="1">IF(Table1[[#This Row],[field of work]]="construction",1,0)</f>
        <v>0</v>
      </c>
      <c r="AQ23">
        <f ca="1">IF(Table1[[#This Row],[field of work]]="general work",1,0)</f>
        <v>1</v>
      </c>
      <c r="AY23" s="23">
        <f ca="1">IF(Table1[[#This Row],[area]]="ontario",1,0)</f>
        <v>0</v>
      </c>
      <c r="AZ23">
        <f ca="1">IF(Table1[[#This Row],[area]]="newfounland",1,0)</f>
        <v>0</v>
      </c>
      <c r="BA23">
        <f ca="1">IF(Table1[[#This Row],[area]]="alberta",1,0)</f>
        <v>0</v>
      </c>
      <c r="BB23">
        <f ca="1">IF(Table1[[#This Row],[area]]="BC",1,0)</f>
        <v>1</v>
      </c>
      <c r="BC23">
        <f ca="1">IF(Table1[[#This Row],[area]]="yukon",1,0)</f>
        <v>0</v>
      </c>
      <c r="BD23">
        <f ca="1">IF(Table1[[#This Row],[area]]="nunavet",1,0)</f>
        <v>0</v>
      </c>
      <c r="BE23">
        <f ca="1">IF(Table1[[#This Row],[area]]="sasketchwan",1,0)</f>
        <v>0</v>
      </c>
      <c r="BF23">
        <f ca="1">IF(Table1[[#This Row],[area]]="newbruncwick",1,0)</f>
        <v>0</v>
      </c>
      <c r="BG23">
        <f ca="1">IF(Table1[[#This Row],[area]]="manitoba",1,0)</f>
        <v>0</v>
      </c>
      <c r="BH23">
        <f ca="1">IF(Table1[[#This Row],[area]]="prince edward island",1,0)</f>
        <v>0</v>
      </c>
      <c r="BI23">
        <f ca="1">IF(Table1[[#This Row],[area]]="quebec",1,0)</f>
        <v>0</v>
      </c>
      <c r="BJ23">
        <f ca="1">IF(Table1[[#This Row],[area]]="northwest tersesa",1,0)</f>
        <v>0</v>
      </c>
      <c r="BZ23" s="41">
        <f ca="1">Table1[[#This Row],[Cars Value]]/Table1[[#This Row],[no of cars]]</f>
        <v>7961.7524280537746</v>
      </c>
      <c r="CB23" s="5">
        <f ca="1">IF(Table1[[#This Row],[Value of debts]]&gt;$CC$6,1,0)</f>
        <v>1</v>
      </c>
      <c r="CF23" s="6"/>
      <c r="CG23" s="43">
        <f ca="1">Table1[[#This Row],[Mortage left]]/Table1[[#This Row],[value of house]]</f>
        <v>0.28544751142201064</v>
      </c>
      <c r="CH23">
        <f t="shared" ca="1" si="23"/>
        <v>0</v>
      </c>
      <c r="CO23" s="5">
        <f ca="1">IF(Table1[[#This Row],[area]]="yukon",Table1[[#This Row],[income]],0)</f>
        <v>0</v>
      </c>
      <c r="CP23">
        <f ca="1">IF(Table1[[#This Row],[area]]="ontario",Table1[[#This Row],[income]],0)</f>
        <v>0</v>
      </c>
      <c r="CQ23">
        <f ca="1">IF(Table1[[#This Row],[area]]="newfounland",Table1[[#This Row],[income]],0)</f>
        <v>0</v>
      </c>
      <c r="CR23">
        <f ca="1">IF(Table1[[#This Row],[area]]="alberta",Table1[[#This Row],[income]],0)</f>
        <v>0</v>
      </c>
      <c r="CS23">
        <f ca="1">IF(Table1[[#This Row],[area]]="nunavet",Table1[[#This Row],[income]],0)</f>
        <v>0</v>
      </c>
      <c r="CT23">
        <f ca="1">IF(Table1[[#This Row],[area]]="prince edward island",Table1[[#This Row],[income]],0)</f>
        <v>0</v>
      </c>
      <c r="CU23">
        <f ca="1">IF(Table1[[#This Row],[area]]="northwest tersesa",Table1[[#This Row],[income]],0)</f>
        <v>0</v>
      </c>
      <c r="CV23">
        <f ca="1">IF(Table1[[#This Row],[area]]="quebec",Table1[[#This Row],[income]],0)</f>
        <v>0</v>
      </c>
      <c r="CW23">
        <f ca="1">IF(Table1[[#This Row],[area]]="manitoba",Table1[[#This Row],[income]],0)</f>
        <v>0</v>
      </c>
      <c r="CX23">
        <f ca="1">IF(Table1[[#This Row],[area]]="sasketchwan",Table1[[#This Row],[income]],0)</f>
        <v>0</v>
      </c>
      <c r="CY23">
        <f ca="1">IF(Table1[[#This Row],[area]]="BC",Table1[[#This Row],[income]],0)</f>
        <v>81282</v>
      </c>
      <c r="CZ23" s="6">
        <f ca="1">IF(Table1[[#This Row],[area]]="newbruncwick",Table1[[#This Row],[income]],0)</f>
        <v>0</v>
      </c>
      <c r="DB23" s="5">
        <f ca="1">IF(Table1[[#This Row],[field of work]]="health",Table1[[#This Row],[income]],0)</f>
        <v>0</v>
      </c>
      <c r="DC23">
        <f ca="1">IF(Table1[[#This Row],[field of work]]="teaching",Table1[[#This Row],[income]],0)</f>
        <v>0</v>
      </c>
      <c r="DD23">
        <f ca="1">IF(Table1[[#This Row],[field of work]]="agriculture",Table1[[#This Row],[income]],0)</f>
        <v>0</v>
      </c>
      <c r="DE23">
        <f ca="1">IF(Table1[[#This Row],[field of work]]="IT",Table1[[#This Row],[income]],0)</f>
        <v>0</v>
      </c>
      <c r="DF23">
        <f ca="1">IF(Table1[[#This Row],[field of work]]="construction",Table1[[#This Row],[income]],0)</f>
        <v>0</v>
      </c>
      <c r="DG23" s="6">
        <f ca="1">IF(Table1[[#This Row],[field of work]]="general work",Table1[[#This Row],[income]],0)</f>
        <v>81282</v>
      </c>
      <c r="DJ23" s="5">
        <f ca="1">IF(Table1[[#This Row],[Value of debts]]&gt;Table1[[#This Row],[income]],1,0)</f>
        <v>1</v>
      </c>
      <c r="DK23" s="6"/>
      <c r="DL23">
        <f ca="1">IF(Table1[[#This Row],[net worth of person($)]]&gt;$DM$6,Table1[[#This Row],[age]],0)</f>
        <v>31</v>
      </c>
    </row>
    <row r="24" spans="2:116" x14ac:dyDescent="0.3">
      <c r="B24">
        <f t="shared" ca="1" si="3"/>
        <v>1</v>
      </c>
      <c r="C24" s="1" t="str">
        <f t="shared" ca="1" si="4"/>
        <v>men</v>
      </c>
      <c r="D24">
        <f t="shared" ca="1" si="5"/>
        <v>36</v>
      </c>
      <c r="E24">
        <f t="shared" ca="1" si="6"/>
        <v>2</v>
      </c>
      <c r="F24" t="str">
        <f t="shared" ca="1" si="7"/>
        <v>construction</v>
      </c>
      <c r="G24">
        <f t="shared" ca="1" si="8"/>
        <v>1</v>
      </c>
      <c r="H24" t="str">
        <f t="shared" ca="1" si="9"/>
        <v>high school</v>
      </c>
      <c r="I24">
        <f t="shared" ca="1" si="10"/>
        <v>3</v>
      </c>
      <c r="J24">
        <f t="shared" ca="1" si="0"/>
        <v>3</v>
      </c>
      <c r="K24">
        <f t="shared" ca="1" si="11"/>
        <v>64126</v>
      </c>
      <c r="L24">
        <f t="shared" ca="1" si="12"/>
        <v>5</v>
      </c>
      <c r="M24" t="str">
        <f t="shared" ca="1" si="13"/>
        <v>nunavet</v>
      </c>
      <c r="N24">
        <f t="shared" ca="1" si="24"/>
        <v>320630</v>
      </c>
      <c r="O24">
        <f t="shared" ca="1" si="15"/>
        <v>55391.178532813945</v>
      </c>
      <c r="P24">
        <f t="shared" ca="1" si="25"/>
        <v>129140.9163851944</v>
      </c>
      <c r="Q24">
        <f t="shared" ca="1" si="17"/>
        <v>78873</v>
      </c>
      <c r="R24">
        <f t="shared" ca="1" si="26"/>
        <v>81695.501248162662</v>
      </c>
      <c r="S24">
        <f t="shared" ca="1" si="27"/>
        <v>31183.789740830813</v>
      </c>
      <c r="T24">
        <f t="shared" ca="1" si="28"/>
        <v>480954.70612602524</v>
      </c>
      <c r="U24">
        <f t="shared" ca="1" si="29"/>
        <v>215959.67978097661</v>
      </c>
      <c r="V24">
        <f t="shared" ca="1" si="30"/>
        <v>264995.02634504862</v>
      </c>
      <c r="AF24" s="5">
        <f ca="1">IF(Table1[[#This Row],[Genders]]="men",1,0)</f>
        <v>1</v>
      </c>
      <c r="AG24">
        <f ca="1">IF(Table1[[#This Row],[Genders]]="women",1,0)</f>
        <v>0</v>
      </c>
      <c r="AJ24" s="6"/>
      <c r="AL24">
        <f ca="1">IF(Table1[[#This Row],[field of work]]="teaching",1,0)</f>
        <v>0</v>
      </c>
      <c r="AM24">
        <f ca="1">IF(Table1[[#This Row],[field of work]]="health",1,0)</f>
        <v>0</v>
      </c>
      <c r="AN24">
        <f ca="1">IF(Table1[[#This Row],[field of work]]="agriculture",1,0)</f>
        <v>0</v>
      </c>
      <c r="AO24">
        <f ca="1">IF(Table1[[#This Row],[field of work]]="IT",1,0)</f>
        <v>0</v>
      </c>
      <c r="AP24">
        <f ca="1">IF(Table1[[#This Row],[field of work]]="construction",1,0)</f>
        <v>1</v>
      </c>
      <c r="AQ24">
        <f ca="1">IF(Table1[[#This Row],[field of work]]="general work",1,0)</f>
        <v>0</v>
      </c>
      <c r="AY24" s="23">
        <f ca="1">IF(Table1[[#This Row],[area]]="ontario",1,0)</f>
        <v>0</v>
      </c>
      <c r="AZ24">
        <f ca="1">IF(Table1[[#This Row],[area]]="newfounland",1,0)</f>
        <v>0</v>
      </c>
      <c r="BA24">
        <f ca="1">IF(Table1[[#This Row],[area]]="alberta",1,0)</f>
        <v>0</v>
      </c>
      <c r="BB24">
        <f ca="1">IF(Table1[[#This Row],[area]]="BC",1,0)</f>
        <v>0</v>
      </c>
      <c r="BC24">
        <f ca="1">IF(Table1[[#This Row],[area]]="yukon",1,0)</f>
        <v>0</v>
      </c>
      <c r="BD24">
        <f ca="1">IF(Table1[[#This Row],[area]]="nunavet",1,0)</f>
        <v>1</v>
      </c>
      <c r="BE24">
        <f ca="1">IF(Table1[[#This Row],[area]]="sasketchwan",1,0)</f>
        <v>0</v>
      </c>
      <c r="BF24">
        <f ca="1">IF(Table1[[#This Row],[area]]="newbruncwick",1,0)</f>
        <v>0</v>
      </c>
      <c r="BG24">
        <f ca="1">IF(Table1[[#This Row],[area]]="manitoba",1,0)</f>
        <v>0</v>
      </c>
      <c r="BH24">
        <f ca="1">IF(Table1[[#This Row],[area]]="prince edward island",1,0)</f>
        <v>0</v>
      </c>
      <c r="BI24">
        <f ca="1">IF(Table1[[#This Row],[area]]="quebec",1,0)</f>
        <v>0</v>
      </c>
      <c r="BJ24">
        <f ca="1">IF(Table1[[#This Row],[area]]="northwest tersesa",1,0)</f>
        <v>0</v>
      </c>
      <c r="BZ24" s="41">
        <f ca="1">Table1[[#This Row],[Cars Value]]/Table1[[#This Row],[no of cars]]</f>
        <v>43046.972128398134</v>
      </c>
      <c r="CB24" s="5">
        <f ca="1">IF(Table1[[#This Row],[Value of debts]]&gt;$CC$6,1,0)</f>
        <v>1</v>
      </c>
      <c r="CF24" s="6"/>
      <c r="CG24" s="43">
        <f ca="1">Table1[[#This Row],[Mortage left]]/Table1[[#This Row],[value of house]]</f>
        <v>0.17275731694730356</v>
      </c>
      <c r="CH24">
        <f t="shared" ca="1" si="23"/>
        <v>1</v>
      </c>
      <c r="CO24" s="5">
        <f ca="1">IF(Table1[[#This Row],[area]]="yukon",Table1[[#This Row],[income]],0)</f>
        <v>0</v>
      </c>
      <c r="CP24">
        <f ca="1">IF(Table1[[#This Row],[area]]="ontario",Table1[[#This Row],[income]],0)</f>
        <v>0</v>
      </c>
      <c r="CQ24">
        <f ca="1">IF(Table1[[#This Row],[area]]="newfounland",Table1[[#This Row],[income]],0)</f>
        <v>0</v>
      </c>
      <c r="CR24">
        <f ca="1">IF(Table1[[#This Row],[area]]="alberta",Table1[[#This Row],[income]],0)</f>
        <v>0</v>
      </c>
      <c r="CS24">
        <f ca="1">IF(Table1[[#This Row],[area]]="nunavet",Table1[[#This Row],[income]],0)</f>
        <v>64126</v>
      </c>
      <c r="CT24">
        <f ca="1">IF(Table1[[#This Row],[area]]="prince edward island",Table1[[#This Row],[income]],0)</f>
        <v>0</v>
      </c>
      <c r="CU24">
        <f ca="1">IF(Table1[[#This Row],[area]]="northwest tersesa",Table1[[#This Row],[income]],0)</f>
        <v>0</v>
      </c>
      <c r="CV24">
        <f ca="1">IF(Table1[[#This Row],[area]]="quebec",Table1[[#This Row],[income]],0)</f>
        <v>0</v>
      </c>
      <c r="CW24">
        <f ca="1">IF(Table1[[#This Row],[area]]="manitoba",Table1[[#This Row],[income]],0)</f>
        <v>0</v>
      </c>
      <c r="CX24">
        <f ca="1">IF(Table1[[#This Row],[area]]="sasketchwan",Table1[[#This Row],[income]],0)</f>
        <v>0</v>
      </c>
      <c r="CY24">
        <f ca="1">IF(Table1[[#This Row],[area]]="BC",Table1[[#This Row],[income]],0)</f>
        <v>0</v>
      </c>
      <c r="CZ24" s="6">
        <f ca="1">IF(Table1[[#This Row],[area]]="newbruncwick",Table1[[#This Row],[income]],0)</f>
        <v>0</v>
      </c>
      <c r="DB24" s="5">
        <f ca="1">IF(Table1[[#This Row],[field of work]]="health",Table1[[#This Row],[income]],0)</f>
        <v>0</v>
      </c>
      <c r="DC24">
        <f ca="1">IF(Table1[[#This Row],[field of work]]="teaching",Table1[[#This Row],[income]],0)</f>
        <v>0</v>
      </c>
      <c r="DD24">
        <f ca="1">IF(Table1[[#This Row],[field of work]]="agriculture",Table1[[#This Row],[income]],0)</f>
        <v>0</v>
      </c>
      <c r="DE24">
        <f ca="1">IF(Table1[[#This Row],[field of work]]="IT",Table1[[#This Row],[income]],0)</f>
        <v>0</v>
      </c>
      <c r="DF24">
        <f ca="1">IF(Table1[[#This Row],[field of work]]="construction",Table1[[#This Row],[income]],0)</f>
        <v>64126</v>
      </c>
      <c r="DG24" s="6">
        <f ca="1">IF(Table1[[#This Row],[field of work]]="general work",Table1[[#This Row],[income]],0)</f>
        <v>0</v>
      </c>
      <c r="DJ24" s="5">
        <f ca="1">IF(Table1[[#This Row],[Value of debts]]&gt;Table1[[#This Row],[income]],1,0)</f>
        <v>1</v>
      </c>
      <c r="DK24" s="6"/>
      <c r="DL24">
        <f ca="1">IF(Table1[[#This Row],[net worth of person($)]]&gt;$DM$6,Table1[[#This Row],[age]],0)</f>
        <v>36</v>
      </c>
    </row>
    <row r="25" spans="2:116" x14ac:dyDescent="0.3">
      <c r="B25">
        <f t="shared" ca="1" si="3"/>
        <v>2</v>
      </c>
      <c r="C25" s="1" t="str">
        <f t="shared" ca="1" si="4"/>
        <v>women</v>
      </c>
      <c r="D25">
        <f t="shared" ca="1" si="5"/>
        <v>39</v>
      </c>
      <c r="E25">
        <f t="shared" ca="1" si="6"/>
        <v>6</v>
      </c>
      <c r="F25" t="str">
        <f t="shared" ca="1" si="7"/>
        <v>agriculture</v>
      </c>
      <c r="G25">
        <f t="shared" ca="1" si="8"/>
        <v>3</v>
      </c>
      <c r="H25" t="str">
        <f t="shared" ca="1" si="9"/>
        <v>university</v>
      </c>
      <c r="I25">
        <f t="shared" ca="1" si="10"/>
        <v>3</v>
      </c>
      <c r="J25">
        <f t="shared" ca="1" si="0"/>
        <v>1</v>
      </c>
      <c r="K25">
        <f t="shared" ca="1" si="11"/>
        <v>69343</v>
      </c>
      <c r="L25">
        <f t="shared" ca="1" si="12"/>
        <v>8</v>
      </c>
      <c r="M25" t="str">
        <f t="shared" ca="1" si="13"/>
        <v>ontario</v>
      </c>
      <c r="N25">
        <f t="shared" ca="1" si="24"/>
        <v>346715</v>
      </c>
      <c r="O25">
        <f t="shared" ca="1" si="15"/>
        <v>206520.40297609306</v>
      </c>
      <c r="P25">
        <f t="shared" ca="1" si="25"/>
        <v>56977.450653396052</v>
      </c>
      <c r="Q25">
        <f t="shared" ca="1" si="17"/>
        <v>44444</v>
      </c>
      <c r="R25">
        <f t="shared" ca="1" si="26"/>
        <v>75782.012477397526</v>
      </c>
      <c r="S25">
        <f t="shared" ca="1" si="27"/>
        <v>72907.337258959917</v>
      </c>
      <c r="T25">
        <f t="shared" ca="1" si="28"/>
        <v>476599.78791235597</v>
      </c>
      <c r="U25">
        <f t="shared" ca="1" si="29"/>
        <v>326746.41545349057</v>
      </c>
      <c r="V25">
        <f t="shared" ca="1" si="30"/>
        <v>149853.3724588654</v>
      </c>
      <c r="AF25" s="5">
        <f ca="1">IF(Table1[[#This Row],[Genders]]="men",1,0)</f>
        <v>0</v>
      </c>
      <c r="AG25">
        <f ca="1">IF(Table1[[#This Row],[Genders]]="women",1,0)</f>
        <v>1</v>
      </c>
      <c r="AJ25" s="6"/>
      <c r="AL25">
        <f ca="1">IF(Table1[[#This Row],[field of work]]="teaching",1,0)</f>
        <v>0</v>
      </c>
      <c r="AM25">
        <f ca="1">IF(Table1[[#This Row],[field of work]]="health",1,0)</f>
        <v>0</v>
      </c>
      <c r="AN25">
        <f ca="1">IF(Table1[[#This Row],[field of work]]="agriculture",1,0)</f>
        <v>1</v>
      </c>
      <c r="AO25">
        <f ca="1">IF(Table1[[#This Row],[field of work]]="IT",1,0)</f>
        <v>0</v>
      </c>
      <c r="AP25">
        <f ca="1">IF(Table1[[#This Row],[field of work]]="construction",1,0)</f>
        <v>0</v>
      </c>
      <c r="AQ25">
        <f ca="1">IF(Table1[[#This Row],[field of work]]="general work",1,0)</f>
        <v>0</v>
      </c>
      <c r="AY25" s="23">
        <f ca="1">IF(Table1[[#This Row],[area]]="ontario",1,0)</f>
        <v>1</v>
      </c>
      <c r="AZ25">
        <f ca="1">IF(Table1[[#This Row],[area]]="newfounland",1,0)</f>
        <v>0</v>
      </c>
      <c r="BA25">
        <f ca="1">IF(Table1[[#This Row],[area]]="alberta",1,0)</f>
        <v>0</v>
      </c>
      <c r="BB25">
        <f ca="1">IF(Table1[[#This Row],[area]]="BC",1,0)</f>
        <v>0</v>
      </c>
      <c r="BC25">
        <f ca="1">IF(Table1[[#This Row],[area]]="yukon",1,0)</f>
        <v>0</v>
      </c>
      <c r="BD25">
        <f ca="1">IF(Table1[[#This Row],[area]]="nunavet",1,0)</f>
        <v>0</v>
      </c>
      <c r="BE25">
        <f ca="1">IF(Table1[[#This Row],[area]]="sasketchwan",1,0)</f>
        <v>0</v>
      </c>
      <c r="BF25">
        <f ca="1">IF(Table1[[#This Row],[area]]="newbruncwick",1,0)</f>
        <v>0</v>
      </c>
      <c r="BG25">
        <f ca="1">IF(Table1[[#This Row],[area]]="manitoba",1,0)</f>
        <v>0</v>
      </c>
      <c r="BH25">
        <f ca="1">IF(Table1[[#This Row],[area]]="prince edward island",1,0)</f>
        <v>0</v>
      </c>
      <c r="BI25">
        <f ca="1">IF(Table1[[#This Row],[area]]="quebec",1,0)</f>
        <v>0</v>
      </c>
      <c r="BJ25">
        <f ca="1">IF(Table1[[#This Row],[area]]="northwest tersesa",1,0)</f>
        <v>0</v>
      </c>
      <c r="BZ25" s="41">
        <f ca="1">Table1[[#This Row],[Cars Value]]/Table1[[#This Row],[no of cars]]</f>
        <v>56977.450653396052</v>
      </c>
      <c r="CB25" s="5">
        <f ca="1">IF(Table1[[#This Row],[Value of debts]]&gt;$CC$6,1,0)</f>
        <v>1</v>
      </c>
      <c r="CF25" s="6"/>
      <c r="CG25" s="43">
        <f ca="1">Table1[[#This Row],[Mortage left]]/Table1[[#This Row],[value of house]]</f>
        <v>0.59564888446156949</v>
      </c>
      <c r="CH25">
        <f t="shared" ca="1" si="23"/>
        <v>0</v>
      </c>
      <c r="CO25" s="5">
        <f ca="1">IF(Table1[[#This Row],[area]]="yukon",Table1[[#This Row],[income]],0)</f>
        <v>0</v>
      </c>
      <c r="CP25">
        <f ca="1">IF(Table1[[#This Row],[area]]="ontario",Table1[[#This Row],[income]],0)</f>
        <v>69343</v>
      </c>
      <c r="CQ25">
        <f ca="1">IF(Table1[[#This Row],[area]]="newfounland",Table1[[#This Row],[income]],0)</f>
        <v>0</v>
      </c>
      <c r="CR25">
        <f ca="1">IF(Table1[[#This Row],[area]]="alberta",Table1[[#This Row],[income]],0)</f>
        <v>0</v>
      </c>
      <c r="CS25">
        <f ca="1">IF(Table1[[#This Row],[area]]="nunavet",Table1[[#This Row],[income]],0)</f>
        <v>0</v>
      </c>
      <c r="CT25">
        <f ca="1">IF(Table1[[#This Row],[area]]="prince edward island",Table1[[#This Row],[income]],0)</f>
        <v>0</v>
      </c>
      <c r="CU25">
        <f ca="1">IF(Table1[[#This Row],[area]]="northwest tersesa",Table1[[#This Row],[income]],0)</f>
        <v>0</v>
      </c>
      <c r="CV25">
        <f ca="1">IF(Table1[[#This Row],[area]]="quebec",Table1[[#This Row],[income]],0)</f>
        <v>0</v>
      </c>
      <c r="CW25">
        <f ca="1">IF(Table1[[#This Row],[area]]="manitoba",Table1[[#This Row],[income]],0)</f>
        <v>0</v>
      </c>
      <c r="CX25">
        <f ca="1">IF(Table1[[#This Row],[area]]="sasketchwan",Table1[[#This Row],[income]],0)</f>
        <v>0</v>
      </c>
      <c r="CY25">
        <f ca="1">IF(Table1[[#This Row],[area]]="BC",Table1[[#This Row],[income]],0)</f>
        <v>0</v>
      </c>
      <c r="CZ25" s="6">
        <f ca="1">IF(Table1[[#This Row],[area]]="newbruncwick",Table1[[#This Row],[income]],0)</f>
        <v>0</v>
      </c>
      <c r="DB25" s="5">
        <f ca="1">IF(Table1[[#This Row],[field of work]]="health",Table1[[#This Row],[income]],0)</f>
        <v>0</v>
      </c>
      <c r="DC25">
        <f ca="1">IF(Table1[[#This Row],[field of work]]="teaching",Table1[[#This Row],[income]],0)</f>
        <v>0</v>
      </c>
      <c r="DD25">
        <f ca="1">IF(Table1[[#This Row],[field of work]]="agriculture",Table1[[#This Row],[income]],0)</f>
        <v>69343</v>
      </c>
      <c r="DE25">
        <f ca="1">IF(Table1[[#This Row],[field of work]]="IT",Table1[[#This Row],[income]],0)</f>
        <v>0</v>
      </c>
      <c r="DF25">
        <f ca="1">IF(Table1[[#This Row],[field of work]]="construction",Table1[[#This Row],[income]],0)</f>
        <v>0</v>
      </c>
      <c r="DG25" s="6">
        <f ca="1">IF(Table1[[#This Row],[field of work]]="general work",Table1[[#This Row],[income]],0)</f>
        <v>0</v>
      </c>
      <c r="DJ25" s="5">
        <f ca="1">IF(Table1[[#This Row],[Value of debts]]&gt;Table1[[#This Row],[income]],1,0)</f>
        <v>1</v>
      </c>
      <c r="DK25" s="6"/>
      <c r="DL25">
        <f ca="1">IF(Table1[[#This Row],[net worth of person($)]]&gt;$DM$6,Table1[[#This Row],[age]],0)</f>
        <v>39</v>
      </c>
    </row>
    <row r="26" spans="2:116" x14ac:dyDescent="0.3">
      <c r="B26">
        <f t="shared" ca="1" si="3"/>
        <v>2</v>
      </c>
      <c r="C26" s="1" t="str">
        <f t="shared" ca="1" si="4"/>
        <v>women</v>
      </c>
      <c r="D26">
        <f t="shared" ca="1" si="5"/>
        <v>42</v>
      </c>
      <c r="E26">
        <f t="shared" ca="1" si="6"/>
        <v>4</v>
      </c>
      <c r="F26" t="str">
        <f t="shared" ca="1" si="7"/>
        <v>IT</v>
      </c>
      <c r="G26">
        <f t="shared" ca="1" si="8"/>
        <v>5</v>
      </c>
      <c r="H26" t="str">
        <f t="shared" ca="1" si="9"/>
        <v>other</v>
      </c>
      <c r="I26">
        <f t="shared" ca="1" si="10"/>
        <v>3</v>
      </c>
      <c r="J26">
        <f t="shared" ca="1" si="0"/>
        <v>2</v>
      </c>
      <c r="K26">
        <f t="shared" ca="1" si="11"/>
        <v>75832</v>
      </c>
      <c r="L26">
        <f t="shared" ca="1" si="12"/>
        <v>6</v>
      </c>
      <c r="M26" t="str">
        <f t="shared" ca="1" si="13"/>
        <v>sasketchwan</v>
      </c>
      <c r="N26">
        <f t="shared" ca="1" si="24"/>
        <v>303328</v>
      </c>
      <c r="O26">
        <f t="shared" ca="1" si="15"/>
        <v>268668.53352011694</v>
      </c>
      <c r="P26">
        <f t="shared" ca="1" si="25"/>
        <v>132831.87491698586</v>
      </c>
      <c r="Q26">
        <f t="shared" ca="1" si="17"/>
        <v>74505</v>
      </c>
      <c r="R26">
        <f t="shared" ca="1" si="26"/>
        <v>83382.667813761378</v>
      </c>
      <c r="S26">
        <f t="shared" ca="1" si="27"/>
        <v>86501.130791969568</v>
      </c>
      <c r="T26">
        <f t="shared" ca="1" si="28"/>
        <v>522661.00570895546</v>
      </c>
      <c r="U26">
        <f t="shared" ca="1" si="29"/>
        <v>426556.20133387833</v>
      </c>
      <c r="V26">
        <f t="shared" ca="1" si="30"/>
        <v>96104.804375077132</v>
      </c>
      <c r="AF26" s="5">
        <f ca="1">IF(Table1[[#This Row],[Genders]]="men",1,0)</f>
        <v>0</v>
      </c>
      <c r="AG26">
        <f ca="1">IF(Table1[[#This Row],[Genders]]="women",1,0)</f>
        <v>1</v>
      </c>
      <c r="AJ26" s="6"/>
      <c r="AL26">
        <f ca="1">IF(Table1[[#This Row],[field of work]]="teaching",1,0)</f>
        <v>0</v>
      </c>
      <c r="AM26">
        <f ca="1">IF(Table1[[#This Row],[field of work]]="health",1,0)</f>
        <v>0</v>
      </c>
      <c r="AN26">
        <f ca="1">IF(Table1[[#This Row],[field of work]]="agriculture",1,0)</f>
        <v>0</v>
      </c>
      <c r="AO26">
        <f ca="1">IF(Table1[[#This Row],[field of work]]="IT",1,0)</f>
        <v>1</v>
      </c>
      <c r="AP26">
        <f ca="1">IF(Table1[[#This Row],[field of work]]="construction",1,0)</f>
        <v>0</v>
      </c>
      <c r="AQ26">
        <f ca="1">IF(Table1[[#This Row],[field of work]]="general work",1,0)</f>
        <v>0</v>
      </c>
      <c r="AY26" s="23">
        <f ca="1">IF(Table1[[#This Row],[area]]="ontario",1,0)</f>
        <v>0</v>
      </c>
      <c r="AZ26">
        <f ca="1">IF(Table1[[#This Row],[area]]="newfounland",1,0)</f>
        <v>0</v>
      </c>
      <c r="BA26">
        <f ca="1">IF(Table1[[#This Row],[area]]="alberta",1,0)</f>
        <v>0</v>
      </c>
      <c r="BB26">
        <f ca="1">IF(Table1[[#This Row],[area]]="BC",1,0)</f>
        <v>0</v>
      </c>
      <c r="BC26">
        <f ca="1">IF(Table1[[#This Row],[area]]="yukon",1,0)</f>
        <v>0</v>
      </c>
      <c r="BD26">
        <f ca="1">IF(Table1[[#This Row],[area]]="nunavet",1,0)</f>
        <v>0</v>
      </c>
      <c r="BE26">
        <f ca="1">IF(Table1[[#This Row],[area]]="sasketchwan",1,0)</f>
        <v>1</v>
      </c>
      <c r="BF26">
        <f ca="1">IF(Table1[[#This Row],[area]]="newbruncwick",1,0)</f>
        <v>0</v>
      </c>
      <c r="BG26">
        <f ca="1">IF(Table1[[#This Row],[area]]="manitoba",1,0)</f>
        <v>0</v>
      </c>
      <c r="BH26">
        <f ca="1">IF(Table1[[#This Row],[area]]="prince edward island",1,0)</f>
        <v>0</v>
      </c>
      <c r="BI26">
        <f ca="1">IF(Table1[[#This Row],[area]]="quebec",1,0)</f>
        <v>0</v>
      </c>
      <c r="BJ26">
        <f ca="1">IF(Table1[[#This Row],[area]]="northwest tersesa",1,0)</f>
        <v>0</v>
      </c>
      <c r="BZ26" s="41">
        <f ca="1">Table1[[#This Row],[Cars Value]]/Table1[[#This Row],[no of cars]]</f>
        <v>66415.937458492932</v>
      </c>
      <c r="CB26" s="5">
        <f ca="1">IF(Table1[[#This Row],[Value of debts]]&gt;$CC$6,1,0)</f>
        <v>1</v>
      </c>
      <c r="CF26" s="6"/>
      <c r="CG26" s="43">
        <f ca="1">Table1[[#This Row],[Mortage left]]/Table1[[#This Row],[value of house]]</f>
        <v>0.88573601355666787</v>
      </c>
      <c r="CH26">
        <f t="shared" ca="1" si="23"/>
        <v>0</v>
      </c>
      <c r="CO26" s="5">
        <f ca="1">IF(Table1[[#This Row],[area]]="yukon",Table1[[#This Row],[income]],0)</f>
        <v>0</v>
      </c>
      <c r="CP26">
        <f ca="1">IF(Table1[[#This Row],[area]]="ontario",Table1[[#This Row],[income]],0)</f>
        <v>0</v>
      </c>
      <c r="CQ26">
        <f ca="1">IF(Table1[[#This Row],[area]]="newfounland",Table1[[#This Row],[income]],0)</f>
        <v>0</v>
      </c>
      <c r="CR26">
        <f ca="1">IF(Table1[[#This Row],[area]]="alberta",Table1[[#This Row],[income]],0)</f>
        <v>0</v>
      </c>
      <c r="CS26">
        <f ca="1">IF(Table1[[#This Row],[area]]="nunavet",Table1[[#This Row],[income]],0)</f>
        <v>0</v>
      </c>
      <c r="CT26">
        <f ca="1">IF(Table1[[#This Row],[area]]="prince edward island",Table1[[#This Row],[income]],0)</f>
        <v>0</v>
      </c>
      <c r="CU26">
        <f ca="1">IF(Table1[[#This Row],[area]]="northwest tersesa",Table1[[#This Row],[income]],0)</f>
        <v>0</v>
      </c>
      <c r="CV26">
        <f ca="1">IF(Table1[[#This Row],[area]]="quebec",Table1[[#This Row],[income]],0)</f>
        <v>0</v>
      </c>
      <c r="CW26">
        <f ca="1">IF(Table1[[#This Row],[area]]="manitoba",Table1[[#This Row],[income]],0)</f>
        <v>0</v>
      </c>
      <c r="CX26">
        <f ca="1">IF(Table1[[#This Row],[area]]="sasketchwan",Table1[[#This Row],[income]],0)</f>
        <v>75832</v>
      </c>
      <c r="CY26">
        <f ca="1">IF(Table1[[#This Row],[area]]="BC",Table1[[#This Row],[income]],0)</f>
        <v>0</v>
      </c>
      <c r="CZ26" s="6">
        <f ca="1">IF(Table1[[#This Row],[area]]="newbruncwick",Table1[[#This Row],[income]],0)</f>
        <v>0</v>
      </c>
      <c r="DB26" s="5">
        <f ca="1">IF(Table1[[#This Row],[field of work]]="health",Table1[[#This Row],[income]],0)</f>
        <v>0</v>
      </c>
      <c r="DC26">
        <f ca="1">IF(Table1[[#This Row],[field of work]]="teaching",Table1[[#This Row],[income]],0)</f>
        <v>0</v>
      </c>
      <c r="DD26">
        <f ca="1">IF(Table1[[#This Row],[field of work]]="agriculture",Table1[[#This Row],[income]],0)</f>
        <v>0</v>
      </c>
      <c r="DE26">
        <f ca="1">IF(Table1[[#This Row],[field of work]]="IT",Table1[[#This Row],[income]],0)</f>
        <v>75832</v>
      </c>
      <c r="DF26">
        <f ca="1">IF(Table1[[#This Row],[field of work]]="construction",Table1[[#This Row],[income]],0)</f>
        <v>0</v>
      </c>
      <c r="DG26" s="6">
        <f ca="1">IF(Table1[[#This Row],[field of work]]="general work",Table1[[#This Row],[income]],0)</f>
        <v>0</v>
      </c>
      <c r="DJ26" s="5">
        <f ca="1">IF(Table1[[#This Row],[Value of debts]]&gt;Table1[[#This Row],[income]],1,0)</f>
        <v>1</v>
      </c>
      <c r="DK26" s="6"/>
      <c r="DL26">
        <f ca="1">IF(Table1[[#This Row],[net worth of person($)]]&gt;$DM$6,Table1[[#This Row],[age]],0)</f>
        <v>42</v>
      </c>
    </row>
    <row r="27" spans="2:116" x14ac:dyDescent="0.3">
      <c r="B27">
        <f t="shared" ca="1" si="3"/>
        <v>2</v>
      </c>
      <c r="C27" s="1" t="str">
        <f t="shared" ca="1" si="4"/>
        <v>women</v>
      </c>
      <c r="D27">
        <f t="shared" ca="1" si="5"/>
        <v>36</v>
      </c>
      <c r="E27">
        <f t="shared" ca="1" si="6"/>
        <v>2</v>
      </c>
      <c r="F27" t="str">
        <f t="shared" ca="1" si="7"/>
        <v>construction</v>
      </c>
      <c r="G27">
        <f t="shared" ca="1" si="8"/>
        <v>3</v>
      </c>
      <c r="H27" t="str">
        <f t="shared" ca="1" si="9"/>
        <v>university</v>
      </c>
      <c r="I27">
        <f t="shared" ca="1" si="10"/>
        <v>2</v>
      </c>
      <c r="J27">
        <f t="shared" ca="1" si="0"/>
        <v>2</v>
      </c>
      <c r="K27">
        <f t="shared" ca="1" si="11"/>
        <v>65956</v>
      </c>
      <c r="L27">
        <f t="shared" ca="1" si="12"/>
        <v>8</v>
      </c>
      <c r="M27" t="str">
        <f t="shared" ca="1" si="13"/>
        <v>ontario</v>
      </c>
      <c r="N27">
        <f t="shared" ca="1" si="24"/>
        <v>395736</v>
      </c>
      <c r="O27">
        <f t="shared" ca="1" si="15"/>
        <v>388097.60995600198</v>
      </c>
      <c r="P27">
        <f t="shared" ca="1" si="25"/>
        <v>114909.79458547742</v>
      </c>
      <c r="Q27">
        <f t="shared" ca="1" si="17"/>
        <v>90319</v>
      </c>
      <c r="R27">
        <f t="shared" ca="1" si="26"/>
        <v>104463.46977295773</v>
      </c>
      <c r="S27">
        <f t="shared" ca="1" si="27"/>
        <v>49612.568028001879</v>
      </c>
      <c r="T27">
        <f t="shared" ca="1" si="28"/>
        <v>560258.36261347937</v>
      </c>
      <c r="U27">
        <f t="shared" ca="1" si="29"/>
        <v>582880.07972895971</v>
      </c>
      <c r="V27">
        <f t="shared" ca="1" si="30"/>
        <v>-22621.717115480336</v>
      </c>
      <c r="AF27" s="5">
        <f ca="1">IF(Table1[[#This Row],[Genders]]="men",1,0)</f>
        <v>0</v>
      </c>
      <c r="AG27">
        <f ca="1">IF(Table1[[#This Row],[Genders]]="women",1,0)</f>
        <v>1</v>
      </c>
      <c r="AJ27" s="6"/>
      <c r="AL27">
        <f ca="1">IF(Table1[[#This Row],[field of work]]="teaching",1,0)</f>
        <v>0</v>
      </c>
      <c r="AM27">
        <f ca="1">IF(Table1[[#This Row],[field of work]]="health",1,0)</f>
        <v>0</v>
      </c>
      <c r="AN27">
        <f ca="1">IF(Table1[[#This Row],[field of work]]="agriculture",1,0)</f>
        <v>0</v>
      </c>
      <c r="AO27">
        <f ca="1">IF(Table1[[#This Row],[field of work]]="IT",1,0)</f>
        <v>0</v>
      </c>
      <c r="AP27">
        <f ca="1">IF(Table1[[#This Row],[field of work]]="construction",1,0)</f>
        <v>1</v>
      </c>
      <c r="AQ27">
        <f ca="1">IF(Table1[[#This Row],[field of work]]="general work",1,0)</f>
        <v>0</v>
      </c>
      <c r="AY27" s="23">
        <f ca="1">IF(Table1[[#This Row],[area]]="ontario",1,0)</f>
        <v>1</v>
      </c>
      <c r="AZ27">
        <f ca="1">IF(Table1[[#This Row],[area]]="newfounland",1,0)</f>
        <v>0</v>
      </c>
      <c r="BA27">
        <f ca="1">IF(Table1[[#This Row],[area]]="alberta",1,0)</f>
        <v>0</v>
      </c>
      <c r="BB27">
        <f ca="1">IF(Table1[[#This Row],[area]]="BC",1,0)</f>
        <v>0</v>
      </c>
      <c r="BC27">
        <f ca="1">IF(Table1[[#This Row],[area]]="yukon",1,0)</f>
        <v>0</v>
      </c>
      <c r="BD27">
        <f ca="1">IF(Table1[[#This Row],[area]]="nunavet",1,0)</f>
        <v>0</v>
      </c>
      <c r="BE27">
        <f ca="1">IF(Table1[[#This Row],[area]]="sasketchwan",1,0)</f>
        <v>0</v>
      </c>
      <c r="BF27">
        <f ca="1">IF(Table1[[#This Row],[area]]="newbruncwick",1,0)</f>
        <v>0</v>
      </c>
      <c r="BG27">
        <f ca="1">IF(Table1[[#This Row],[area]]="manitoba",1,0)</f>
        <v>0</v>
      </c>
      <c r="BH27">
        <f ca="1">IF(Table1[[#This Row],[area]]="prince edward island",1,0)</f>
        <v>0</v>
      </c>
      <c r="BI27">
        <f ca="1">IF(Table1[[#This Row],[area]]="quebec",1,0)</f>
        <v>0</v>
      </c>
      <c r="BJ27">
        <f ca="1">IF(Table1[[#This Row],[area]]="northwest tersesa",1,0)</f>
        <v>0</v>
      </c>
      <c r="BZ27" s="41">
        <f ca="1">Table1[[#This Row],[Cars Value]]/Table1[[#This Row],[no of cars]]</f>
        <v>57454.897292738708</v>
      </c>
      <c r="CB27" s="5">
        <f ca="1">IF(Table1[[#This Row],[Value of debts]]&gt;$CC$6,1,0)</f>
        <v>1</v>
      </c>
      <c r="CF27" s="6"/>
      <c r="CG27" s="43">
        <f ca="1">Table1[[#This Row],[Mortage left]]/Table1[[#This Row],[value of house]]</f>
        <v>0.98069826843148455</v>
      </c>
      <c r="CH27">
        <f t="shared" ca="1" si="23"/>
        <v>0</v>
      </c>
      <c r="CO27" s="5">
        <f ca="1">IF(Table1[[#This Row],[area]]="yukon",Table1[[#This Row],[income]],0)</f>
        <v>0</v>
      </c>
      <c r="CP27">
        <f ca="1">IF(Table1[[#This Row],[area]]="ontario",Table1[[#This Row],[income]],0)</f>
        <v>65956</v>
      </c>
      <c r="CQ27">
        <f ca="1">IF(Table1[[#This Row],[area]]="newfounland",Table1[[#This Row],[income]],0)</f>
        <v>0</v>
      </c>
      <c r="CR27">
        <f ca="1">IF(Table1[[#This Row],[area]]="alberta",Table1[[#This Row],[income]],0)</f>
        <v>0</v>
      </c>
      <c r="CS27">
        <f ca="1">IF(Table1[[#This Row],[area]]="nunavet",Table1[[#This Row],[income]],0)</f>
        <v>0</v>
      </c>
      <c r="CT27">
        <f ca="1">IF(Table1[[#This Row],[area]]="prince edward island",Table1[[#This Row],[income]],0)</f>
        <v>0</v>
      </c>
      <c r="CU27">
        <f ca="1">IF(Table1[[#This Row],[area]]="northwest tersesa",Table1[[#This Row],[income]],0)</f>
        <v>0</v>
      </c>
      <c r="CV27">
        <f ca="1">IF(Table1[[#This Row],[area]]="quebec",Table1[[#This Row],[income]],0)</f>
        <v>0</v>
      </c>
      <c r="CW27">
        <f ca="1">IF(Table1[[#This Row],[area]]="manitoba",Table1[[#This Row],[income]],0)</f>
        <v>0</v>
      </c>
      <c r="CX27">
        <f ca="1">IF(Table1[[#This Row],[area]]="sasketchwan",Table1[[#This Row],[income]],0)</f>
        <v>0</v>
      </c>
      <c r="CY27">
        <f ca="1">IF(Table1[[#This Row],[area]]="BC",Table1[[#This Row],[income]],0)</f>
        <v>0</v>
      </c>
      <c r="CZ27" s="6">
        <f ca="1">IF(Table1[[#This Row],[area]]="newbruncwick",Table1[[#This Row],[income]],0)</f>
        <v>0</v>
      </c>
      <c r="DB27" s="5">
        <f ca="1">IF(Table1[[#This Row],[field of work]]="health",Table1[[#This Row],[income]],0)</f>
        <v>0</v>
      </c>
      <c r="DC27">
        <f ca="1">IF(Table1[[#This Row],[field of work]]="teaching",Table1[[#This Row],[income]],0)</f>
        <v>0</v>
      </c>
      <c r="DD27">
        <f ca="1">IF(Table1[[#This Row],[field of work]]="agriculture",Table1[[#This Row],[income]],0)</f>
        <v>0</v>
      </c>
      <c r="DE27">
        <f ca="1">IF(Table1[[#This Row],[field of work]]="IT",Table1[[#This Row],[income]],0)</f>
        <v>0</v>
      </c>
      <c r="DF27">
        <f ca="1">IF(Table1[[#This Row],[field of work]]="construction",Table1[[#This Row],[income]],0)</f>
        <v>65956</v>
      </c>
      <c r="DG27" s="6">
        <f ca="1">IF(Table1[[#This Row],[field of work]]="general work",Table1[[#This Row],[income]],0)</f>
        <v>0</v>
      </c>
      <c r="DJ27" s="5">
        <f ca="1">IF(Table1[[#This Row],[Value of debts]]&gt;Table1[[#This Row],[income]],1,0)</f>
        <v>1</v>
      </c>
      <c r="DK27" s="6"/>
      <c r="DL27">
        <f ca="1">IF(Table1[[#This Row],[net worth of person($)]]&gt;$DM$6,Table1[[#This Row],[age]],0)</f>
        <v>0</v>
      </c>
    </row>
    <row r="28" spans="2:116" x14ac:dyDescent="0.3">
      <c r="B28">
        <f t="shared" ca="1" si="3"/>
        <v>1</v>
      </c>
      <c r="C28" s="1" t="str">
        <f t="shared" ca="1" si="4"/>
        <v>men</v>
      </c>
      <c r="D28">
        <f t="shared" ca="1" si="5"/>
        <v>43</v>
      </c>
      <c r="E28">
        <f t="shared" ca="1" si="6"/>
        <v>3</v>
      </c>
      <c r="F28" t="str">
        <f t="shared" ca="1" si="7"/>
        <v>teaching</v>
      </c>
      <c r="G28">
        <f t="shared" ca="1" si="8"/>
        <v>2</v>
      </c>
      <c r="H28" t="str">
        <f t="shared" ca="1" si="9"/>
        <v>college</v>
      </c>
      <c r="I28">
        <f t="shared" ca="1" si="10"/>
        <v>1</v>
      </c>
      <c r="J28">
        <f t="shared" ca="1" si="0"/>
        <v>1</v>
      </c>
      <c r="K28">
        <f t="shared" ca="1" si="11"/>
        <v>78352</v>
      </c>
      <c r="L28">
        <f t="shared" ca="1" si="12"/>
        <v>8</v>
      </c>
      <c r="M28" t="str">
        <f t="shared" ca="1" si="13"/>
        <v>ontario</v>
      </c>
      <c r="N28">
        <f t="shared" ca="1" si="24"/>
        <v>391760</v>
      </c>
      <c r="O28">
        <f t="shared" ca="1" si="15"/>
        <v>298140.42342977662</v>
      </c>
      <c r="P28">
        <f t="shared" ca="1" si="25"/>
        <v>36272.40416322503</v>
      </c>
      <c r="Q28">
        <f t="shared" ca="1" si="17"/>
        <v>33577</v>
      </c>
      <c r="R28">
        <f t="shared" ca="1" si="26"/>
        <v>95845.17536314264</v>
      </c>
      <c r="S28">
        <f t="shared" ca="1" si="27"/>
        <v>104055.1890962543</v>
      </c>
      <c r="T28">
        <f t="shared" ca="1" si="28"/>
        <v>532087.59325947938</v>
      </c>
      <c r="U28">
        <f t="shared" ca="1" si="29"/>
        <v>427562.59879291925</v>
      </c>
      <c r="V28">
        <f t="shared" ca="1" si="30"/>
        <v>104524.99446656014</v>
      </c>
      <c r="AF28" s="5">
        <f ca="1">IF(Table1[[#This Row],[Genders]]="men",1,0)</f>
        <v>1</v>
      </c>
      <c r="AG28">
        <f ca="1">IF(Table1[[#This Row],[Genders]]="women",1,0)</f>
        <v>0</v>
      </c>
      <c r="AJ28" s="6"/>
      <c r="AL28">
        <f ca="1">IF(Table1[[#This Row],[field of work]]="teaching",1,0)</f>
        <v>1</v>
      </c>
      <c r="AM28">
        <f ca="1">IF(Table1[[#This Row],[field of work]]="health",1,0)</f>
        <v>0</v>
      </c>
      <c r="AN28">
        <f ca="1">IF(Table1[[#This Row],[field of work]]="agriculture",1,0)</f>
        <v>0</v>
      </c>
      <c r="AO28">
        <f ca="1">IF(Table1[[#This Row],[field of work]]="IT",1,0)</f>
        <v>0</v>
      </c>
      <c r="AP28">
        <f ca="1">IF(Table1[[#This Row],[field of work]]="construction",1,0)</f>
        <v>0</v>
      </c>
      <c r="AQ28">
        <f ca="1">IF(Table1[[#This Row],[field of work]]="general work",1,0)</f>
        <v>0</v>
      </c>
      <c r="AY28" s="23">
        <f ca="1">IF(Table1[[#This Row],[area]]="ontario",1,0)</f>
        <v>1</v>
      </c>
      <c r="AZ28">
        <f ca="1">IF(Table1[[#This Row],[area]]="newfounland",1,0)</f>
        <v>0</v>
      </c>
      <c r="BA28">
        <f ca="1">IF(Table1[[#This Row],[area]]="alberta",1,0)</f>
        <v>0</v>
      </c>
      <c r="BB28">
        <f ca="1">IF(Table1[[#This Row],[area]]="BC",1,0)</f>
        <v>0</v>
      </c>
      <c r="BC28">
        <f ca="1">IF(Table1[[#This Row],[area]]="yukon",1,0)</f>
        <v>0</v>
      </c>
      <c r="BD28">
        <f ca="1">IF(Table1[[#This Row],[area]]="nunavet",1,0)</f>
        <v>0</v>
      </c>
      <c r="BE28">
        <f ca="1">IF(Table1[[#This Row],[area]]="sasketchwan",1,0)</f>
        <v>0</v>
      </c>
      <c r="BF28">
        <f ca="1">IF(Table1[[#This Row],[area]]="newbruncwick",1,0)</f>
        <v>0</v>
      </c>
      <c r="BG28">
        <f ca="1">IF(Table1[[#This Row],[area]]="manitoba",1,0)</f>
        <v>0</v>
      </c>
      <c r="BH28">
        <f ca="1">IF(Table1[[#This Row],[area]]="prince edward island",1,0)</f>
        <v>0</v>
      </c>
      <c r="BI28">
        <f ca="1">IF(Table1[[#This Row],[area]]="quebec",1,0)</f>
        <v>0</v>
      </c>
      <c r="BJ28">
        <f ca="1">IF(Table1[[#This Row],[area]]="northwest tersesa",1,0)</f>
        <v>0</v>
      </c>
      <c r="BZ28" s="41">
        <f ca="1">Table1[[#This Row],[Cars Value]]/Table1[[#This Row],[no of cars]]</f>
        <v>36272.40416322503</v>
      </c>
      <c r="CB28" s="5">
        <f ca="1">IF(Table1[[#This Row],[Value of debts]]&gt;$CC$6,1,0)</f>
        <v>1</v>
      </c>
      <c r="CF28" s="6"/>
      <c r="CG28" s="43">
        <f ca="1">Table1[[#This Row],[Mortage left]]/Table1[[#This Row],[value of house]]</f>
        <v>0.76102824032513938</v>
      </c>
      <c r="CH28">
        <f t="shared" ca="1" si="23"/>
        <v>0</v>
      </c>
      <c r="CO28" s="5">
        <f ca="1">IF(Table1[[#This Row],[area]]="yukon",Table1[[#This Row],[income]],0)</f>
        <v>0</v>
      </c>
      <c r="CP28">
        <f ca="1">IF(Table1[[#This Row],[area]]="ontario",Table1[[#This Row],[income]],0)</f>
        <v>78352</v>
      </c>
      <c r="CQ28">
        <f ca="1">IF(Table1[[#This Row],[area]]="newfounland",Table1[[#This Row],[income]],0)</f>
        <v>0</v>
      </c>
      <c r="CR28">
        <f ca="1">IF(Table1[[#This Row],[area]]="alberta",Table1[[#This Row],[income]],0)</f>
        <v>0</v>
      </c>
      <c r="CS28">
        <f ca="1">IF(Table1[[#This Row],[area]]="nunavet",Table1[[#This Row],[income]],0)</f>
        <v>0</v>
      </c>
      <c r="CT28">
        <f ca="1">IF(Table1[[#This Row],[area]]="prince edward island",Table1[[#This Row],[income]],0)</f>
        <v>0</v>
      </c>
      <c r="CU28">
        <f ca="1">IF(Table1[[#This Row],[area]]="northwest tersesa",Table1[[#This Row],[income]],0)</f>
        <v>0</v>
      </c>
      <c r="CV28">
        <f ca="1">IF(Table1[[#This Row],[area]]="quebec",Table1[[#This Row],[income]],0)</f>
        <v>0</v>
      </c>
      <c r="CW28">
        <f ca="1">IF(Table1[[#This Row],[area]]="manitoba",Table1[[#This Row],[income]],0)</f>
        <v>0</v>
      </c>
      <c r="CX28">
        <f ca="1">IF(Table1[[#This Row],[area]]="sasketchwan",Table1[[#This Row],[income]],0)</f>
        <v>0</v>
      </c>
      <c r="CY28">
        <f ca="1">IF(Table1[[#This Row],[area]]="BC",Table1[[#This Row],[income]],0)</f>
        <v>0</v>
      </c>
      <c r="CZ28" s="6">
        <f ca="1">IF(Table1[[#This Row],[area]]="newbruncwick",Table1[[#This Row],[income]],0)</f>
        <v>0</v>
      </c>
      <c r="DB28" s="5">
        <f ca="1">IF(Table1[[#This Row],[field of work]]="health",Table1[[#This Row],[income]],0)</f>
        <v>0</v>
      </c>
      <c r="DC28">
        <f ca="1">IF(Table1[[#This Row],[field of work]]="teaching",Table1[[#This Row],[income]],0)</f>
        <v>78352</v>
      </c>
      <c r="DD28">
        <f ca="1">IF(Table1[[#This Row],[field of work]]="agriculture",Table1[[#This Row],[income]],0)</f>
        <v>0</v>
      </c>
      <c r="DE28">
        <f ca="1">IF(Table1[[#This Row],[field of work]]="IT",Table1[[#This Row],[income]],0)</f>
        <v>0</v>
      </c>
      <c r="DF28">
        <f ca="1">IF(Table1[[#This Row],[field of work]]="construction",Table1[[#This Row],[income]],0)</f>
        <v>0</v>
      </c>
      <c r="DG28" s="6">
        <f ca="1">IF(Table1[[#This Row],[field of work]]="general work",Table1[[#This Row],[income]],0)</f>
        <v>0</v>
      </c>
      <c r="DJ28" s="5">
        <f ca="1">IF(Table1[[#This Row],[Value of debts]]&gt;Table1[[#This Row],[income]],1,0)</f>
        <v>1</v>
      </c>
      <c r="DK28" s="6"/>
      <c r="DL28">
        <f ca="1">IF(Table1[[#This Row],[net worth of person($)]]&gt;$DM$6,Table1[[#This Row],[age]],0)</f>
        <v>43</v>
      </c>
    </row>
    <row r="29" spans="2:116" x14ac:dyDescent="0.3">
      <c r="B29">
        <f t="shared" ca="1" si="3"/>
        <v>1</v>
      </c>
      <c r="C29" s="1" t="str">
        <f t="shared" ca="1" si="4"/>
        <v>men</v>
      </c>
      <c r="D29">
        <f t="shared" ca="1" si="5"/>
        <v>40</v>
      </c>
      <c r="E29">
        <f t="shared" ca="1" si="6"/>
        <v>2</v>
      </c>
      <c r="F29" t="str">
        <f t="shared" ca="1" si="7"/>
        <v>construction</v>
      </c>
      <c r="G29">
        <f t="shared" ca="1" si="8"/>
        <v>2</v>
      </c>
      <c r="H29" t="str">
        <f t="shared" ca="1" si="9"/>
        <v>college</v>
      </c>
      <c r="I29">
        <f t="shared" ca="1" si="10"/>
        <v>4</v>
      </c>
      <c r="J29">
        <f t="shared" ca="1" si="0"/>
        <v>3</v>
      </c>
      <c r="K29">
        <f t="shared" ca="1" si="11"/>
        <v>45722</v>
      </c>
      <c r="L29">
        <f t="shared" ca="1" si="12"/>
        <v>4</v>
      </c>
      <c r="M29" t="str">
        <f t="shared" ca="1" si="13"/>
        <v>alberta</v>
      </c>
      <c r="N29">
        <f t="shared" ca="1" si="24"/>
        <v>274332</v>
      </c>
      <c r="O29">
        <f t="shared" ca="1" si="15"/>
        <v>180466.06808852608</v>
      </c>
      <c r="P29">
        <f t="shared" ca="1" si="25"/>
        <v>77857.104306043533</v>
      </c>
      <c r="Q29">
        <f t="shared" ca="1" si="17"/>
        <v>55822</v>
      </c>
      <c r="R29">
        <f t="shared" ca="1" si="26"/>
        <v>67879.934054629382</v>
      </c>
      <c r="S29">
        <f t="shared" ca="1" si="27"/>
        <v>9140.2689410760722</v>
      </c>
      <c r="T29">
        <f t="shared" ca="1" si="28"/>
        <v>361329.3732471196</v>
      </c>
      <c r="U29">
        <f t="shared" ca="1" si="29"/>
        <v>304168.00214315543</v>
      </c>
      <c r="V29">
        <f t="shared" ca="1" si="30"/>
        <v>57161.371103964164</v>
      </c>
      <c r="AF29" s="5">
        <f ca="1">IF(Table1[[#This Row],[Genders]]="men",1,0)</f>
        <v>1</v>
      </c>
      <c r="AG29">
        <f ca="1">IF(Table1[[#This Row],[Genders]]="women",1,0)</f>
        <v>0</v>
      </c>
      <c r="AJ29" s="6"/>
      <c r="AL29">
        <f ca="1">IF(Table1[[#This Row],[field of work]]="teaching",1,0)</f>
        <v>0</v>
      </c>
      <c r="AM29">
        <f ca="1">IF(Table1[[#This Row],[field of work]]="health",1,0)</f>
        <v>0</v>
      </c>
      <c r="AN29">
        <f ca="1">IF(Table1[[#This Row],[field of work]]="agriculture",1,0)</f>
        <v>0</v>
      </c>
      <c r="AO29">
        <f ca="1">IF(Table1[[#This Row],[field of work]]="IT",1,0)</f>
        <v>0</v>
      </c>
      <c r="AP29">
        <f ca="1">IF(Table1[[#This Row],[field of work]]="construction",1,0)</f>
        <v>1</v>
      </c>
      <c r="AQ29">
        <f ca="1">IF(Table1[[#This Row],[field of work]]="general work",1,0)</f>
        <v>0</v>
      </c>
      <c r="AY29" s="23">
        <f ca="1">IF(Table1[[#This Row],[area]]="ontario",1,0)</f>
        <v>0</v>
      </c>
      <c r="AZ29">
        <f ca="1">IF(Table1[[#This Row],[area]]="newfounland",1,0)</f>
        <v>0</v>
      </c>
      <c r="BA29">
        <f ca="1">IF(Table1[[#This Row],[area]]="alberta",1,0)</f>
        <v>1</v>
      </c>
      <c r="BB29">
        <f ca="1">IF(Table1[[#This Row],[area]]="BC",1,0)</f>
        <v>0</v>
      </c>
      <c r="BC29">
        <f ca="1">IF(Table1[[#This Row],[area]]="yukon",1,0)</f>
        <v>0</v>
      </c>
      <c r="BD29">
        <f ca="1">IF(Table1[[#This Row],[area]]="nunavet",1,0)</f>
        <v>0</v>
      </c>
      <c r="BE29">
        <f ca="1">IF(Table1[[#This Row],[area]]="sasketchwan",1,0)</f>
        <v>0</v>
      </c>
      <c r="BF29">
        <f ca="1">IF(Table1[[#This Row],[area]]="newbruncwick",1,0)</f>
        <v>0</v>
      </c>
      <c r="BG29">
        <f ca="1">IF(Table1[[#This Row],[area]]="manitoba",1,0)</f>
        <v>0</v>
      </c>
      <c r="BH29">
        <f ca="1">IF(Table1[[#This Row],[area]]="prince edward island",1,0)</f>
        <v>0</v>
      </c>
      <c r="BI29">
        <f ca="1">IF(Table1[[#This Row],[area]]="quebec",1,0)</f>
        <v>0</v>
      </c>
      <c r="BJ29">
        <f ca="1">IF(Table1[[#This Row],[area]]="northwest tersesa",1,0)</f>
        <v>0</v>
      </c>
      <c r="BZ29" s="41">
        <f ca="1">Table1[[#This Row],[Cars Value]]/Table1[[#This Row],[no of cars]]</f>
        <v>25952.368102014512</v>
      </c>
      <c r="CB29" s="5">
        <f ca="1">IF(Table1[[#This Row],[Value of debts]]&gt;$CC$6,1,0)</f>
        <v>1</v>
      </c>
      <c r="CF29" s="6"/>
      <c r="CG29" s="43">
        <f ca="1">Table1[[#This Row],[Mortage left]]/Table1[[#This Row],[value of house]]</f>
        <v>0.65783819637711272</v>
      </c>
      <c r="CH29">
        <f t="shared" ca="1" si="23"/>
        <v>0</v>
      </c>
      <c r="CO29" s="5">
        <f ca="1">IF(Table1[[#This Row],[area]]="yukon",Table1[[#This Row],[income]],0)</f>
        <v>0</v>
      </c>
      <c r="CP29">
        <f ca="1">IF(Table1[[#This Row],[area]]="ontario",Table1[[#This Row],[income]],0)</f>
        <v>0</v>
      </c>
      <c r="CQ29">
        <f ca="1">IF(Table1[[#This Row],[area]]="newfounland",Table1[[#This Row],[income]],0)</f>
        <v>0</v>
      </c>
      <c r="CR29">
        <f ca="1">IF(Table1[[#This Row],[area]]="alberta",Table1[[#This Row],[income]],0)</f>
        <v>45722</v>
      </c>
      <c r="CS29">
        <f ca="1">IF(Table1[[#This Row],[area]]="nunavet",Table1[[#This Row],[income]],0)</f>
        <v>0</v>
      </c>
      <c r="CT29">
        <f ca="1">IF(Table1[[#This Row],[area]]="prince edward island",Table1[[#This Row],[income]],0)</f>
        <v>0</v>
      </c>
      <c r="CU29">
        <f ca="1">IF(Table1[[#This Row],[area]]="northwest tersesa",Table1[[#This Row],[income]],0)</f>
        <v>0</v>
      </c>
      <c r="CV29">
        <f ca="1">IF(Table1[[#This Row],[area]]="quebec",Table1[[#This Row],[income]],0)</f>
        <v>0</v>
      </c>
      <c r="CW29">
        <f ca="1">IF(Table1[[#This Row],[area]]="manitoba",Table1[[#This Row],[income]],0)</f>
        <v>0</v>
      </c>
      <c r="CX29">
        <f ca="1">IF(Table1[[#This Row],[area]]="sasketchwan",Table1[[#This Row],[income]],0)</f>
        <v>0</v>
      </c>
      <c r="CY29">
        <f ca="1">IF(Table1[[#This Row],[area]]="BC",Table1[[#This Row],[income]],0)</f>
        <v>0</v>
      </c>
      <c r="CZ29" s="6">
        <f ca="1">IF(Table1[[#This Row],[area]]="newbruncwick",Table1[[#This Row],[income]],0)</f>
        <v>0</v>
      </c>
      <c r="DB29" s="5">
        <f ca="1">IF(Table1[[#This Row],[field of work]]="health",Table1[[#This Row],[income]],0)</f>
        <v>0</v>
      </c>
      <c r="DC29">
        <f ca="1">IF(Table1[[#This Row],[field of work]]="teaching",Table1[[#This Row],[income]],0)</f>
        <v>0</v>
      </c>
      <c r="DD29">
        <f ca="1">IF(Table1[[#This Row],[field of work]]="agriculture",Table1[[#This Row],[income]],0)</f>
        <v>0</v>
      </c>
      <c r="DE29">
        <f ca="1">IF(Table1[[#This Row],[field of work]]="IT",Table1[[#This Row],[income]],0)</f>
        <v>0</v>
      </c>
      <c r="DF29">
        <f ca="1">IF(Table1[[#This Row],[field of work]]="construction",Table1[[#This Row],[income]],0)</f>
        <v>45722</v>
      </c>
      <c r="DG29" s="6">
        <f ca="1">IF(Table1[[#This Row],[field of work]]="general work",Table1[[#This Row],[income]],0)</f>
        <v>0</v>
      </c>
      <c r="DJ29" s="5">
        <f ca="1">IF(Table1[[#This Row],[Value of debts]]&gt;Table1[[#This Row],[income]],1,0)</f>
        <v>1</v>
      </c>
      <c r="DK29" s="6"/>
      <c r="DL29">
        <f ca="1">IF(Table1[[#This Row],[net worth of person($)]]&gt;$DM$6,Table1[[#This Row],[age]],0)</f>
        <v>40</v>
      </c>
    </row>
    <row r="30" spans="2:116" x14ac:dyDescent="0.3">
      <c r="B30">
        <f t="shared" ca="1" si="3"/>
        <v>1</v>
      </c>
      <c r="C30" s="1" t="str">
        <f t="shared" ca="1" si="4"/>
        <v>men</v>
      </c>
      <c r="D30">
        <f t="shared" ca="1" si="5"/>
        <v>39</v>
      </c>
      <c r="E30">
        <f t="shared" ca="1" si="6"/>
        <v>6</v>
      </c>
      <c r="F30" t="str">
        <f t="shared" ca="1" si="7"/>
        <v>agriculture</v>
      </c>
      <c r="G30">
        <f t="shared" ca="1" si="8"/>
        <v>5</v>
      </c>
      <c r="H30" t="str">
        <f t="shared" ca="1" si="9"/>
        <v>other</v>
      </c>
      <c r="I30">
        <f t="shared" ca="1" si="10"/>
        <v>2</v>
      </c>
      <c r="J30">
        <f t="shared" ca="1" si="0"/>
        <v>1</v>
      </c>
      <c r="K30">
        <f t="shared" ca="1" si="11"/>
        <v>31156</v>
      </c>
      <c r="L30">
        <f t="shared" ca="1" si="12"/>
        <v>8</v>
      </c>
      <c r="M30" t="str">
        <f t="shared" ca="1" si="13"/>
        <v>ontario</v>
      </c>
      <c r="N30">
        <f t="shared" ca="1" si="24"/>
        <v>186936</v>
      </c>
      <c r="O30">
        <f t="shared" ca="1" si="15"/>
        <v>10358.577430786459</v>
      </c>
      <c r="P30">
        <f t="shared" ca="1" si="25"/>
        <v>13974.735028676227</v>
      </c>
      <c r="Q30">
        <f t="shared" ca="1" si="17"/>
        <v>3403</v>
      </c>
      <c r="R30">
        <f t="shared" ca="1" si="26"/>
        <v>52017.682047385257</v>
      </c>
      <c r="S30">
        <f t="shared" ca="1" si="27"/>
        <v>43472.202851459369</v>
      </c>
      <c r="T30">
        <f t="shared" ca="1" si="28"/>
        <v>244382.93788013561</v>
      </c>
      <c r="U30">
        <f t="shared" ca="1" si="29"/>
        <v>65779.25947817172</v>
      </c>
      <c r="V30">
        <f t="shared" ca="1" si="30"/>
        <v>178603.6784019639</v>
      </c>
      <c r="AF30" s="5">
        <f ca="1">IF(Table1[[#This Row],[Genders]]="men",1,0)</f>
        <v>1</v>
      </c>
      <c r="AG30">
        <f ca="1">IF(Table1[[#This Row],[Genders]]="women",1,0)</f>
        <v>0</v>
      </c>
      <c r="AJ30" s="6"/>
      <c r="AL30">
        <f ca="1">IF(Table1[[#This Row],[field of work]]="teaching",1,0)</f>
        <v>0</v>
      </c>
      <c r="AM30">
        <f ca="1">IF(Table1[[#This Row],[field of work]]="health",1,0)</f>
        <v>0</v>
      </c>
      <c r="AN30">
        <f ca="1">IF(Table1[[#This Row],[field of work]]="agriculture",1,0)</f>
        <v>1</v>
      </c>
      <c r="AO30">
        <f ca="1">IF(Table1[[#This Row],[field of work]]="IT",1,0)</f>
        <v>0</v>
      </c>
      <c r="AP30">
        <f ca="1">IF(Table1[[#This Row],[field of work]]="construction",1,0)</f>
        <v>0</v>
      </c>
      <c r="AQ30">
        <f ca="1">IF(Table1[[#This Row],[field of work]]="general work",1,0)</f>
        <v>0</v>
      </c>
      <c r="AY30" s="23">
        <f ca="1">IF(Table1[[#This Row],[area]]="ontario",1,0)</f>
        <v>1</v>
      </c>
      <c r="AZ30">
        <f ca="1">IF(Table1[[#This Row],[area]]="newfounland",1,0)</f>
        <v>0</v>
      </c>
      <c r="BA30">
        <f ca="1">IF(Table1[[#This Row],[area]]="alberta",1,0)</f>
        <v>0</v>
      </c>
      <c r="BB30">
        <f ca="1">IF(Table1[[#This Row],[area]]="BC",1,0)</f>
        <v>0</v>
      </c>
      <c r="BC30">
        <f ca="1">IF(Table1[[#This Row],[area]]="yukon",1,0)</f>
        <v>0</v>
      </c>
      <c r="BD30">
        <f ca="1">IF(Table1[[#This Row],[area]]="nunavet",1,0)</f>
        <v>0</v>
      </c>
      <c r="BE30">
        <f ca="1">IF(Table1[[#This Row],[area]]="sasketchwan",1,0)</f>
        <v>0</v>
      </c>
      <c r="BF30">
        <f ca="1">IF(Table1[[#This Row],[area]]="newbruncwick",1,0)</f>
        <v>0</v>
      </c>
      <c r="BG30">
        <f ca="1">IF(Table1[[#This Row],[area]]="manitoba",1,0)</f>
        <v>0</v>
      </c>
      <c r="BH30">
        <f ca="1">IF(Table1[[#This Row],[area]]="prince edward island",1,0)</f>
        <v>0</v>
      </c>
      <c r="BI30">
        <f ca="1">IF(Table1[[#This Row],[area]]="quebec",1,0)</f>
        <v>0</v>
      </c>
      <c r="BJ30">
        <f ca="1">IF(Table1[[#This Row],[area]]="northwest tersesa",1,0)</f>
        <v>0</v>
      </c>
      <c r="BZ30" s="41">
        <f ca="1">Table1[[#This Row],[Cars Value]]/Table1[[#This Row],[no of cars]]</f>
        <v>13974.735028676227</v>
      </c>
      <c r="CB30" s="5">
        <f ca="1">IF(Table1[[#This Row],[Value of debts]]&gt;$CC$6,1,0)</f>
        <v>0</v>
      </c>
      <c r="CF30" s="6"/>
      <c r="CG30" s="43">
        <f ca="1">Table1[[#This Row],[Mortage left]]/Table1[[#This Row],[value of house]]</f>
        <v>5.5412426877575534E-2</v>
      </c>
      <c r="CH30">
        <f t="shared" ca="1" si="23"/>
        <v>1</v>
      </c>
      <c r="CO30" s="5">
        <f ca="1">IF(Table1[[#This Row],[area]]="yukon",Table1[[#This Row],[income]],0)</f>
        <v>0</v>
      </c>
      <c r="CP30">
        <f ca="1">IF(Table1[[#This Row],[area]]="ontario",Table1[[#This Row],[income]],0)</f>
        <v>31156</v>
      </c>
      <c r="CQ30">
        <f ca="1">IF(Table1[[#This Row],[area]]="newfounland",Table1[[#This Row],[income]],0)</f>
        <v>0</v>
      </c>
      <c r="CR30">
        <f ca="1">IF(Table1[[#This Row],[area]]="alberta",Table1[[#This Row],[income]],0)</f>
        <v>0</v>
      </c>
      <c r="CS30">
        <f ca="1">IF(Table1[[#This Row],[area]]="nunavet",Table1[[#This Row],[income]],0)</f>
        <v>0</v>
      </c>
      <c r="CT30">
        <f ca="1">IF(Table1[[#This Row],[area]]="prince edward island",Table1[[#This Row],[income]],0)</f>
        <v>0</v>
      </c>
      <c r="CU30">
        <f ca="1">IF(Table1[[#This Row],[area]]="northwest tersesa",Table1[[#This Row],[income]],0)</f>
        <v>0</v>
      </c>
      <c r="CV30">
        <f ca="1">IF(Table1[[#This Row],[area]]="quebec",Table1[[#This Row],[income]],0)</f>
        <v>0</v>
      </c>
      <c r="CW30">
        <f ca="1">IF(Table1[[#This Row],[area]]="manitoba",Table1[[#This Row],[income]],0)</f>
        <v>0</v>
      </c>
      <c r="CX30">
        <f ca="1">IF(Table1[[#This Row],[area]]="sasketchwan",Table1[[#This Row],[income]],0)</f>
        <v>0</v>
      </c>
      <c r="CY30">
        <f ca="1">IF(Table1[[#This Row],[area]]="BC",Table1[[#This Row],[income]],0)</f>
        <v>0</v>
      </c>
      <c r="CZ30" s="6">
        <f ca="1">IF(Table1[[#This Row],[area]]="newbruncwick",Table1[[#This Row],[income]],0)</f>
        <v>0</v>
      </c>
      <c r="DB30" s="5">
        <f ca="1">IF(Table1[[#This Row],[field of work]]="health",Table1[[#This Row],[income]],0)</f>
        <v>0</v>
      </c>
      <c r="DC30">
        <f ca="1">IF(Table1[[#This Row],[field of work]]="teaching",Table1[[#This Row],[income]],0)</f>
        <v>0</v>
      </c>
      <c r="DD30">
        <f ca="1">IF(Table1[[#This Row],[field of work]]="agriculture",Table1[[#This Row],[income]],0)</f>
        <v>31156</v>
      </c>
      <c r="DE30">
        <f ca="1">IF(Table1[[#This Row],[field of work]]="IT",Table1[[#This Row],[income]],0)</f>
        <v>0</v>
      </c>
      <c r="DF30">
        <f ca="1">IF(Table1[[#This Row],[field of work]]="construction",Table1[[#This Row],[income]],0)</f>
        <v>0</v>
      </c>
      <c r="DG30" s="6">
        <f ca="1">IF(Table1[[#This Row],[field of work]]="general work",Table1[[#This Row],[income]],0)</f>
        <v>0</v>
      </c>
      <c r="DJ30" s="5">
        <f ca="1">IF(Table1[[#This Row],[Value of debts]]&gt;Table1[[#This Row],[income]],1,0)</f>
        <v>1</v>
      </c>
      <c r="DK30" s="6"/>
      <c r="DL30">
        <f ca="1">IF(Table1[[#This Row],[net worth of person($)]]&gt;$DM$6,Table1[[#This Row],[age]],0)</f>
        <v>39</v>
      </c>
    </row>
    <row r="31" spans="2:116" x14ac:dyDescent="0.3">
      <c r="B31">
        <f t="shared" ca="1" si="3"/>
        <v>2</v>
      </c>
      <c r="C31" s="1" t="str">
        <f t="shared" ca="1" si="4"/>
        <v>women</v>
      </c>
      <c r="D31">
        <f t="shared" ca="1" si="5"/>
        <v>27</v>
      </c>
      <c r="E31">
        <f t="shared" ca="1" si="6"/>
        <v>5</v>
      </c>
      <c r="F31" t="str">
        <f t="shared" ca="1" si="7"/>
        <v>general work</v>
      </c>
      <c r="G31">
        <f t="shared" ca="1" si="8"/>
        <v>5</v>
      </c>
      <c r="H31" t="str">
        <f t="shared" ca="1" si="9"/>
        <v>other</v>
      </c>
      <c r="I31">
        <f t="shared" ca="1" si="10"/>
        <v>1</v>
      </c>
      <c r="J31">
        <f t="shared" ca="1" si="0"/>
        <v>1</v>
      </c>
      <c r="K31">
        <f t="shared" ca="1" si="11"/>
        <v>77303</v>
      </c>
      <c r="L31">
        <f t="shared" ca="1" si="12"/>
        <v>10</v>
      </c>
      <c r="M31" t="str">
        <f t="shared" ca="1" si="13"/>
        <v>newfounland</v>
      </c>
      <c r="N31">
        <f t="shared" ca="1" si="24"/>
        <v>231909</v>
      </c>
      <c r="O31">
        <f t="shared" ca="1" si="15"/>
        <v>100392.74884329646</v>
      </c>
      <c r="P31">
        <f t="shared" ca="1" si="25"/>
        <v>33092.36928625204</v>
      </c>
      <c r="Q31">
        <f t="shared" ca="1" si="17"/>
        <v>32491</v>
      </c>
      <c r="R31">
        <f t="shared" ca="1" si="26"/>
        <v>85093.596815734694</v>
      </c>
      <c r="S31">
        <f t="shared" ca="1" si="27"/>
        <v>12288.441909537336</v>
      </c>
      <c r="T31">
        <f t="shared" ca="1" si="28"/>
        <v>277289.81119578943</v>
      </c>
      <c r="U31">
        <f t="shared" ca="1" si="29"/>
        <v>217977.34565903115</v>
      </c>
      <c r="V31">
        <f t="shared" ca="1" si="30"/>
        <v>59312.465536758275</v>
      </c>
      <c r="AF31" s="5">
        <f ca="1">IF(Table1[[#This Row],[Genders]]="men",1,0)</f>
        <v>0</v>
      </c>
      <c r="AG31">
        <f ca="1">IF(Table1[[#This Row],[Genders]]="women",1,0)</f>
        <v>1</v>
      </c>
      <c r="AJ31" s="6"/>
      <c r="AL31">
        <f ca="1">IF(Table1[[#This Row],[field of work]]="teaching",1,0)</f>
        <v>0</v>
      </c>
      <c r="AM31">
        <f ca="1">IF(Table1[[#This Row],[field of work]]="health",1,0)</f>
        <v>0</v>
      </c>
      <c r="AN31">
        <f ca="1">IF(Table1[[#This Row],[field of work]]="agriculture",1,0)</f>
        <v>0</v>
      </c>
      <c r="AO31">
        <f ca="1">IF(Table1[[#This Row],[field of work]]="IT",1,0)</f>
        <v>0</v>
      </c>
      <c r="AP31">
        <f ca="1">IF(Table1[[#This Row],[field of work]]="construction",1,0)</f>
        <v>0</v>
      </c>
      <c r="AQ31">
        <f ca="1">IF(Table1[[#This Row],[field of work]]="general work",1,0)</f>
        <v>1</v>
      </c>
      <c r="AY31" s="23">
        <f ca="1">IF(Table1[[#This Row],[area]]="ontario",1,0)</f>
        <v>0</v>
      </c>
      <c r="AZ31">
        <f ca="1">IF(Table1[[#This Row],[area]]="newfounland",1,0)</f>
        <v>1</v>
      </c>
      <c r="BA31">
        <f ca="1">IF(Table1[[#This Row],[area]]="alberta",1,0)</f>
        <v>0</v>
      </c>
      <c r="BB31">
        <f ca="1">IF(Table1[[#This Row],[area]]="BC",1,0)</f>
        <v>0</v>
      </c>
      <c r="BC31">
        <f ca="1">IF(Table1[[#This Row],[area]]="yukon",1,0)</f>
        <v>0</v>
      </c>
      <c r="BD31">
        <f ca="1">IF(Table1[[#This Row],[area]]="nunavet",1,0)</f>
        <v>0</v>
      </c>
      <c r="BE31">
        <f ca="1">IF(Table1[[#This Row],[area]]="sasketchwan",1,0)</f>
        <v>0</v>
      </c>
      <c r="BF31">
        <f ca="1">IF(Table1[[#This Row],[area]]="newbruncwick",1,0)</f>
        <v>0</v>
      </c>
      <c r="BG31">
        <f ca="1">IF(Table1[[#This Row],[area]]="manitoba",1,0)</f>
        <v>0</v>
      </c>
      <c r="BH31">
        <f ca="1">IF(Table1[[#This Row],[area]]="prince edward island",1,0)</f>
        <v>0</v>
      </c>
      <c r="BI31">
        <f ca="1">IF(Table1[[#This Row],[area]]="quebec",1,0)</f>
        <v>0</v>
      </c>
      <c r="BJ31">
        <f ca="1">IF(Table1[[#This Row],[area]]="northwest tersesa",1,0)</f>
        <v>0</v>
      </c>
      <c r="BZ31" s="41">
        <f ca="1">Table1[[#This Row],[Cars Value]]/Table1[[#This Row],[no of cars]]</f>
        <v>33092.36928625204</v>
      </c>
      <c r="CB31" s="5">
        <f ca="1">IF(Table1[[#This Row],[Value of debts]]&gt;$CC$6,1,0)</f>
        <v>1</v>
      </c>
      <c r="CF31" s="6"/>
      <c r="CG31" s="43">
        <f ca="1">Table1[[#This Row],[Mortage left]]/Table1[[#This Row],[value of house]]</f>
        <v>0.43289716588531046</v>
      </c>
      <c r="CH31">
        <f t="shared" ca="1" si="23"/>
        <v>0</v>
      </c>
      <c r="CO31" s="5">
        <f ca="1">IF(Table1[[#This Row],[area]]="yukon",Table1[[#This Row],[income]],0)</f>
        <v>0</v>
      </c>
      <c r="CP31">
        <f ca="1">IF(Table1[[#This Row],[area]]="ontario",Table1[[#This Row],[income]],0)</f>
        <v>0</v>
      </c>
      <c r="CQ31">
        <f ca="1">IF(Table1[[#This Row],[area]]="newfounland",Table1[[#This Row],[income]],0)</f>
        <v>77303</v>
      </c>
      <c r="CR31">
        <f ca="1">IF(Table1[[#This Row],[area]]="alberta",Table1[[#This Row],[income]],0)</f>
        <v>0</v>
      </c>
      <c r="CS31">
        <f ca="1">IF(Table1[[#This Row],[area]]="nunavet",Table1[[#This Row],[income]],0)</f>
        <v>0</v>
      </c>
      <c r="CT31">
        <f ca="1">IF(Table1[[#This Row],[area]]="prince edward island",Table1[[#This Row],[income]],0)</f>
        <v>0</v>
      </c>
      <c r="CU31">
        <f ca="1">IF(Table1[[#This Row],[area]]="northwest tersesa",Table1[[#This Row],[income]],0)</f>
        <v>0</v>
      </c>
      <c r="CV31">
        <f ca="1">IF(Table1[[#This Row],[area]]="quebec",Table1[[#This Row],[income]],0)</f>
        <v>0</v>
      </c>
      <c r="CW31">
        <f ca="1">IF(Table1[[#This Row],[area]]="manitoba",Table1[[#This Row],[income]],0)</f>
        <v>0</v>
      </c>
      <c r="CX31">
        <f ca="1">IF(Table1[[#This Row],[area]]="sasketchwan",Table1[[#This Row],[income]],0)</f>
        <v>0</v>
      </c>
      <c r="CY31">
        <f ca="1">IF(Table1[[#This Row],[area]]="BC",Table1[[#This Row],[income]],0)</f>
        <v>0</v>
      </c>
      <c r="CZ31" s="6">
        <f ca="1">IF(Table1[[#This Row],[area]]="newbruncwick",Table1[[#This Row],[income]],0)</f>
        <v>0</v>
      </c>
      <c r="DB31" s="5">
        <f ca="1">IF(Table1[[#This Row],[field of work]]="health",Table1[[#This Row],[income]],0)</f>
        <v>0</v>
      </c>
      <c r="DC31">
        <f ca="1">IF(Table1[[#This Row],[field of work]]="teaching",Table1[[#This Row],[income]],0)</f>
        <v>0</v>
      </c>
      <c r="DD31">
        <f ca="1">IF(Table1[[#This Row],[field of work]]="agriculture",Table1[[#This Row],[income]],0)</f>
        <v>0</v>
      </c>
      <c r="DE31">
        <f ca="1">IF(Table1[[#This Row],[field of work]]="IT",Table1[[#This Row],[income]],0)</f>
        <v>0</v>
      </c>
      <c r="DF31">
        <f ca="1">IF(Table1[[#This Row],[field of work]]="construction",Table1[[#This Row],[income]],0)</f>
        <v>0</v>
      </c>
      <c r="DG31" s="6">
        <f ca="1">IF(Table1[[#This Row],[field of work]]="general work",Table1[[#This Row],[income]],0)</f>
        <v>77303</v>
      </c>
      <c r="DJ31" s="5">
        <f ca="1">IF(Table1[[#This Row],[Value of debts]]&gt;Table1[[#This Row],[income]],1,0)</f>
        <v>1</v>
      </c>
      <c r="DK31" s="6"/>
      <c r="DL31">
        <f ca="1">IF(Table1[[#This Row],[net worth of person($)]]&gt;$DM$6,Table1[[#This Row],[age]],0)</f>
        <v>27</v>
      </c>
    </row>
    <row r="32" spans="2:116" x14ac:dyDescent="0.3">
      <c r="B32">
        <f t="shared" ca="1" si="3"/>
        <v>1</v>
      </c>
      <c r="C32" s="1" t="str">
        <f t="shared" ca="1" si="4"/>
        <v>men</v>
      </c>
      <c r="D32">
        <f t="shared" ca="1" si="5"/>
        <v>28</v>
      </c>
      <c r="E32">
        <f t="shared" ca="1" si="6"/>
        <v>5</v>
      </c>
      <c r="F32" t="str">
        <f t="shared" ca="1" si="7"/>
        <v>general work</v>
      </c>
      <c r="G32">
        <f t="shared" ca="1" si="8"/>
        <v>5</v>
      </c>
      <c r="H32" t="str">
        <f t="shared" ca="1" si="9"/>
        <v>other</v>
      </c>
      <c r="I32">
        <f t="shared" ca="1" si="10"/>
        <v>0</v>
      </c>
      <c r="J32">
        <f t="shared" ca="1" si="0"/>
        <v>2</v>
      </c>
      <c r="K32">
        <f t="shared" ca="1" si="11"/>
        <v>81485</v>
      </c>
      <c r="L32">
        <f t="shared" ca="1" si="12"/>
        <v>6</v>
      </c>
      <c r="M32" t="str">
        <f t="shared" ca="1" si="13"/>
        <v>sasketchwan</v>
      </c>
      <c r="N32">
        <f t="shared" ca="1" si="24"/>
        <v>244455</v>
      </c>
      <c r="O32">
        <f t="shared" ca="1" si="15"/>
        <v>30949.568457634374</v>
      </c>
      <c r="P32">
        <f t="shared" ca="1" si="25"/>
        <v>126138.64689538021</v>
      </c>
      <c r="Q32">
        <f t="shared" ca="1" si="17"/>
        <v>30639</v>
      </c>
      <c r="R32">
        <f t="shared" ca="1" si="26"/>
        <v>22168.626226080887</v>
      </c>
      <c r="S32">
        <f t="shared" ca="1" si="27"/>
        <v>117533.33426477955</v>
      </c>
      <c r="T32">
        <f t="shared" ca="1" si="28"/>
        <v>488126.9811601598</v>
      </c>
      <c r="U32">
        <f t="shared" ca="1" si="29"/>
        <v>83757.194683715265</v>
      </c>
      <c r="V32">
        <f t="shared" ca="1" si="30"/>
        <v>404369.78647644457</v>
      </c>
      <c r="AF32" s="5">
        <f ca="1">IF(Table1[[#This Row],[Genders]]="men",1,0)</f>
        <v>1</v>
      </c>
      <c r="AG32">
        <f ca="1">IF(Table1[[#This Row],[Genders]]="women",1,0)</f>
        <v>0</v>
      </c>
      <c r="AJ32" s="6"/>
      <c r="AL32">
        <f ca="1">IF(Table1[[#This Row],[field of work]]="teaching",1,0)</f>
        <v>0</v>
      </c>
      <c r="AM32">
        <f ca="1">IF(Table1[[#This Row],[field of work]]="health",1,0)</f>
        <v>0</v>
      </c>
      <c r="AN32">
        <f ca="1">IF(Table1[[#This Row],[field of work]]="agriculture",1,0)</f>
        <v>0</v>
      </c>
      <c r="AO32">
        <f ca="1">IF(Table1[[#This Row],[field of work]]="IT",1,0)</f>
        <v>0</v>
      </c>
      <c r="AP32">
        <f ca="1">IF(Table1[[#This Row],[field of work]]="construction",1,0)</f>
        <v>0</v>
      </c>
      <c r="AQ32">
        <f ca="1">IF(Table1[[#This Row],[field of work]]="general work",1,0)</f>
        <v>1</v>
      </c>
      <c r="AY32" s="23">
        <f ca="1">IF(Table1[[#This Row],[area]]="ontario",1,0)</f>
        <v>0</v>
      </c>
      <c r="AZ32">
        <f ca="1">IF(Table1[[#This Row],[area]]="newfounland",1,0)</f>
        <v>0</v>
      </c>
      <c r="BA32">
        <f ca="1">IF(Table1[[#This Row],[area]]="alberta",1,0)</f>
        <v>0</v>
      </c>
      <c r="BB32">
        <f ca="1">IF(Table1[[#This Row],[area]]="BC",1,0)</f>
        <v>0</v>
      </c>
      <c r="BC32">
        <f ca="1">IF(Table1[[#This Row],[area]]="yukon",1,0)</f>
        <v>0</v>
      </c>
      <c r="BD32">
        <f ca="1">IF(Table1[[#This Row],[area]]="nunavet",1,0)</f>
        <v>0</v>
      </c>
      <c r="BE32">
        <f ca="1">IF(Table1[[#This Row],[area]]="sasketchwan",1,0)</f>
        <v>1</v>
      </c>
      <c r="BF32">
        <f ca="1">IF(Table1[[#This Row],[area]]="newbruncwick",1,0)</f>
        <v>0</v>
      </c>
      <c r="BG32">
        <f ca="1">IF(Table1[[#This Row],[area]]="manitoba",1,0)</f>
        <v>0</v>
      </c>
      <c r="BH32">
        <f ca="1">IF(Table1[[#This Row],[area]]="prince edward island",1,0)</f>
        <v>0</v>
      </c>
      <c r="BI32">
        <f ca="1">IF(Table1[[#This Row],[area]]="quebec",1,0)</f>
        <v>0</v>
      </c>
      <c r="BJ32">
        <f ca="1">IF(Table1[[#This Row],[area]]="northwest tersesa",1,0)</f>
        <v>0</v>
      </c>
      <c r="BZ32" s="41">
        <f ca="1">Table1[[#This Row],[Cars Value]]/Table1[[#This Row],[no of cars]]</f>
        <v>63069.323447690105</v>
      </c>
      <c r="CB32" s="5">
        <f ca="1">IF(Table1[[#This Row],[Value of debts]]&gt;$CC$6,1,0)</f>
        <v>0</v>
      </c>
      <c r="CF32" s="6"/>
      <c r="CG32" s="43">
        <f ca="1">Table1[[#This Row],[Mortage left]]/Table1[[#This Row],[value of house]]</f>
        <v>0.12660640386833721</v>
      </c>
      <c r="CH32">
        <f t="shared" ca="1" si="23"/>
        <v>1</v>
      </c>
      <c r="CO32" s="5">
        <f ca="1">IF(Table1[[#This Row],[area]]="yukon",Table1[[#This Row],[income]],0)</f>
        <v>0</v>
      </c>
      <c r="CP32">
        <f ca="1">IF(Table1[[#This Row],[area]]="ontario",Table1[[#This Row],[income]],0)</f>
        <v>0</v>
      </c>
      <c r="CQ32">
        <f ca="1">IF(Table1[[#This Row],[area]]="newfounland",Table1[[#This Row],[income]],0)</f>
        <v>0</v>
      </c>
      <c r="CR32">
        <f ca="1">IF(Table1[[#This Row],[area]]="alberta",Table1[[#This Row],[income]],0)</f>
        <v>0</v>
      </c>
      <c r="CS32">
        <f ca="1">IF(Table1[[#This Row],[area]]="nunavet",Table1[[#This Row],[income]],0)</f>
        <v>0</v>
      </c>
      <c r="CT32">
        <f ca="1">IF(Table1[[#This Row],[area]]="prince edward island",Table1[[#This Row],[income]],0)</f>
        <v>0</v>
      </c>
      <c r="CU32">
        <f ca="1">IF(Table1[[#This Row],[area]]="northwest tersesa",Table1[[#This Row],[income]],0)</f>
        <v>0</v>
      </c>
      <c r="CV32">
        <f ca="1">IF(Table1[[#This Row],[area]]="quebec",Table1[[#This Row],[income]],0)</f>
        <v>0</v>
      </c>
      <c r="CW32">
        <f ca="1">IF(Table1[[#This Row],[area]]="manitoba",Table1[[#This Row],[income]],0)</f>
        <v>0</v>
      </c>
      <c r="CX32">
        <f ca="1">IF(Table1[[#This Row],[area]]="sasketchwan",Table1[[#This Row],[income]],0)</f>
        <v>81485</v>
      </c>
      <c r="CY32">
        <f ca="1">IF(Table1[[#This Row],[area]]="BC",Table1[[#This Row],[income]],0)</f>
        <v>0</v>
      </c>
      <c r="CZ32" s="6">
        <f ca="1">IF(Table1[[#This Row],[area]]="newbruncwick",Table1[[#This Row],[income]],0)</f>
        <v>0</v>
      </c>
      <c r="DB32" s="5">
        <f ca="1">IF(Table1[[#This Row],[field of work]]="health",Table1[[#This Row],[income]],0)</f>
        <v>0</v>
      </c>
      <c r="DC32">
        <f ca="1">IF(Table1[[#This Row],[field of work]]="teaching",Table1[[#This Row],[income]],0)</f>
        <v>0</v>
      </c>
      <c r="DD32">
        <f ca="1">IF(Table1[[#This Row],[field of work]]="agriculture",Table1[[#This Row],[income]],0)</f>
        <v>0</v>
      </c>
      <c r="DE32">
        <f ca="1">IF(Table1[[#This Row],[field of work]]="IT",Table1[[#This Row],[income]],0)</f>
        <v>0</v>
      </c>
      <c r="DF32">
        <f ca="1">IF(Table1[[#This Row],[field of work]]="construction",Table1[[#This Row],[income]],0)</f>
        <v>0</v>
      </c>
      <c r="DG32" s="6">
        <f ca="1">IF(Table1[[#This Row],[field of work]]="general work",Table1[[#This Row],[income]],0)</f>
        <v>81485</v>
      </c>
      <c r="DJ32" s="5">
        <f ca="1">IF(Table1[[#This Row],[Value of debts]]&gt;Table1[[#This Row],[income]],1,0)</f>
        <v>1</v>
      </c>
      <c r="DK32" s="6"/>
      <c r="DL32">
        <f ca="1">IF(Table1[[#This Row],[net worth of person($)]]&gt;$DM$6,Table1[[#This Row],[age]],0)</f>
        <v>28</v>
      </c>
    </row>
    <row r="33" spans="2:116" x14ac:dyDescent="0.3">
      <c r="B33">
        <f t="shared" ca="1" si="3"/>
        <v>2</v>
      </c>
      <c r="C33" s="1" t="str">
        <f t="shared" ca="1" si="4"/>
        <v>women</v>
      </c>
      <c r="D33">
        <f t="shared" ca="1" si="5"/>
        <v>34</v>
      </c>
      <c r="E33">
        <f t="shared" ca="1" si="6"/>
        <v>6</v>
      </c>
      <c r="F33" t="str">
        <f t="shared" ca="1" si="7"/>
        <v>agriculture</v>
      </c>
      <c r="G33">
        <f t="shared" ca="1" si="8"/>
        <v>3</v>
      </c>
      <c r="H33" t="str">
        <f t="shared" ca="1" si="9"/>
        <v>university</v>
      </c>
      <c r="I33">
        <f t="shared" ca="1" si="10"/>
        <v>1</v>
      </c>
      <c r="J33">
        <f t="shared" ca="1" si="0"/>
        <v>3</v>
      </c>
      <c r="K33">
        <f t="shared" ca="1" si="11"/>
        <v>48744</v>
      </c>
      <c r="L33">
        <f t="shared" ca="1" si="12"/>
        <v>4</v>
      </c>
      <c r="M33" t="str">
        <f t="shared" ca="1" si="13"/>
        <v>alberta</v>
      </c>
      <c r="N33">
        <f t="shared" ca="1" si="24"/>
        <v>292464</v>
      </c>
      <c r="O33">
        <f t="shared" ca="1" si="15"/>
        <v>12004.865951765343</v>
      </c>
      <c r="P33">
        <f t="shared" ca="1" si="25"/>
        <v>30333.285194973934</v>
      </c>
      <c r="Q33">
        <f t="shared" ca="1" si="17"/>
        <v>14613</v>
      </c>
      <c r="R33">
        <f t="shared" ca="1" si="26"/>
        <v>10643.178074388039</v>
      </c>
      <c r="S33">
        <f t="shared" ca="1" si="27"/>
        <v>59464.602709608982</v>
      </c>
      <c r="T33">
        <f t="shared" ca="1" si="28"/>
        <v>382261.88790458289</v>
      </c>
      <c r="U33">
        <f t="shared" ca="1" si="29"/>
        <v>37261.04402615338</v>
      </c>
      <c r="V33">
        <f t="shared" ca="1" si="30"/>
        <v>345000.8438784295</v>
      </c>
      <c r="AF33" s="5">
        <f ca="1">IF(Table1[[#This Row],[Genders]]="men",1,0)</f>
        <v>0</v>
      </c>
      <c r="AG33">
        <f ca="1">IF(Table1[[#This Row],[Genders]]="women",1,0)</f>
        <v>1</v>
      </c>
      <c r="AJ33" s="6"/>
      <c r="AL33">
        <f ca="1">IF(Table1[[#This Row],[field of work]]="teaching",1,0)</f>
        <v>0</v>
      </c>
      <c r="AM33">
        <f ca="1">IF(Table1[[#This Row],[field of work]]="health",1,0)</f>
        <v>0</v>
      </c>
      <c r="AN33">
        <f ca="1">IF(Table1[[#This Row],[field of work]]="agriculture",1,0)</f>
        <v>1</v>
      </c>
      <c r="AO33">
        <f ca="1">IF(Table1[[#This Row],[field of work]]="IT",1,0)</f>
        <v>0</v>
      </c>
      <c r="AP33">
        <f ca="1">IF(Table1[[#This Row],[field of work]]="construction",1,0)</f>
        <v>0</v>
      </c>
      <c r="AQ33">
        <f ca="1">IF(Table1[[#This Row],[field of work]]="general work",1,0)</f>
        <v>0</v>
      </c>
      <c r="AY33" s="23">
        <f ca="1">IF(Table1[[#This Row],[area]]="ontario",1,0)</f>
        <v>0</v>
      </c>
      <c r="AZ33">
        <f ca="1">IF(Table1[[#This Row],[area]]="newfounland",1,0)</f>
        <v>0</v>
      </c>
      <c r="BA33">
        <f ca="1">IF(Table1[[#This Row],[area]]="alberta",1,0)</f>
        <v>1</v>
      </c>
      <c r="BB33">
        <f ca="1">IF(Table1[[#This Row],[area]]="BC",1,0)</f>
        <v>0</v>
      </c>
      <c r="BC33">
        <f ca="1">IF(Table1[[#This Row],[area]]="yukon",1,0)</f>
        <v>0</v>
      </c>
      <c r="BD33">
        <f ca="1">IF(Table1[[#This Row],[area]]="nunavet",1,0)</f>
        <v>0</v>
      </c>
      <c r="BE33">
        <f ca="1">IF(Table1[[#This Row],[area]]="sasketchwan",1,0)</f>
        <v>0</v>
      </c>
      <c r="BF33">
        <f ca="1">IF(Table1[[#This Row],[area]]="newbruncwick",1,0)</f>
        <v>0</v>
      </c>
      <c r="BG33">
        <f ca="1">IF(Table1[[#This Row],[area]]="manitoba",1,0)</f>
        <v>0</v>
      </c>
      <c r="BH33">
        <f ca="1">IF(Table1[[#This Row],[area]]="prince edward island",1,0)</f>
        <v>0</v>
      </c>
      <c r="BI33">
        <f ca="1">IF(Table1[[#This Row],[area]]="quebec",1,0)</f>
        <v>0</v>
      </c>
      <c r="BJ33">
        <f ca="1">IF(Table1[[#This Row],[area]]="northwest tersesa",1,0)</f>
        <v>0</v>
      </c>
      <c r="BZ33" s="41">
        <f ca="1">Table1[[#This Row],[Cars Value]]/Table1[[#This Row],[no of cars]]</f>
        <v>10111.095064991312</v>
      </c>
      <c r="CB33" s="5">
        <f ca="1">IF(Table1[[#This Row],[Value of debts]]&gt;$CC$6,1,0)</f>
        <v>0</v>
      </c>
      <c r="CF33" s="6"/>
      <c r="CG33" s="43">
        <f ca="1">Table1[[#This Row],[Mortage left]]/Table1[[#This Row],[value of house]]</f>
        <v>4.1047328737093602E-2</v>
      </c>
      <c r="CH33">
        <f t="shared" ca="1" si="23"/>
        <v>1</v>
      </c>
      <c r="CO33" s="5">
        <f ca="1">IF(Table1[[#This Row],[area]]="yukon",Table1[[#This Row],[income]],0)</f>
        <v>0</v>
      </c>
      <c r="CP33">
        <f ca="1">IF(Table1[[#This Row],[area]]="ontario",Table1[[#This Row],[income]],0)</f>
        <v>0</v>
      </c>
      <c r="CQ33">
        <f ca="1">IF(Table1[[#This Row],[area]]="newfounland",Table1[[#This Row],[income]],0)</f>
        <v>0</v>
      </c>
      <c r="CR33">
        <f ca="1">IF(Table1[[#This Row],[area]]="alberta",Table1[[#This Row],[income]],0)</f>
        <v>48744</v>
      </c>
      <c r="CS33">
        <f ca="1">IF(Table1[[#This Row],[area]]="nunavet",Table1[[#This Row],[income]],0)</f>
        <v>0</v>
      </c>
      <c r="CT33">
        <f ca="1">IF(Table1[[#This Row],[area]]="prince edward island",Table1[[#This Row],[income]],0)</f>
        <v>0</v>
      </c>
      <c r="CU33">
        <f ca="1">IF(Table1[[#This Row],[area]]="northwest tersesa",Table1[[#This Row],[income]],0)</f>
        <v>0</v>
      </c>
      <c r="CV33">
        <f ca="1">IF(Table1[[#This Row],[area]]="quebec",Table1[[#This Row],[income]],0)</f>
        <v>0</v>
      </c>
      <c r="CW33">
        <f ca="1">IF(Table1[[#This Row],[area]]="manitoba",Table1[[#This Row],[income]],0)</f>
        <v>0</v>
      </c>
      <c r="CX33">
        <f ca="1">IF(Table1[[#This Row],[area]]="sasketchwan",Table1[[#This Row],[income]],0)</f>
        <v>0</v>
      </c>
      <c r="CY33">
        <f ca="1">IF(Table1[[#This Row],[area]]="BC",Table1[[#This Row],[income]],0)</f>
        <v>0</v>
      </c>
      <c r="CZ33" s="6">
        <f ca="1">IF(Table1[[#This Row],[area]]="newbruncwick",Table1[[#This Row],[income]],0)</f>
        <v>0</v>
      </c>
      <c r="DB33" s="5">
        <f ca="1">IF(Table1[[#This Row],[field of work]]="health",Table1[[#This Row],[income]],0)</f>
        <v>0</v>
      </c>
      <c r="DC33">
        <f ca="1">IF(Table1[[#This Row],[field of work]]="teaching",Table1[[#This Row],[income]],0)</f>
        <v>0</v>
      </c>
      <c r="DD33">
        <f ca="1">IF(Table1[[#This Row],[field of work]]="agriculture",Table1[[#This Row],[income]],0)</f>
        <v>48744</v>
      </c>
      <c r="DE33">
        <f ca="1">IF(Table1[[#This Row],[field of work]]="IT",Table1[[#This Row],[income]],0)</f>
        <v>0</v>
      </c>
      <c r="DF33">
        <f ca="1">IF(Table1[[#This Row],[field of work]]="construction",Table1[[#This Row],[income]],0)</f>
        <v>0</v>
      </c>
      <c r="DG33" s="6">
        <f ca="1">IF(Table1[[#This Row],[field of work]]="general work",Table1[[#This Row],[income]],0)</f>
        <v>0</v>
      </c>
      <c r="DJ33" s="5">
        <f ca="1">IF(Table1[[#This Row],[Value of debts]]&gt;Table1[[#This Row],[income]],1,0)</f>
        <v>0</v>
      </c>
      <c r="DK33" s="6"/>
      <c r="DL33">
        <f ca="1">IF(Table1[[#This Row],[net worth of person($)]]&gt;$DM$6,Table1[[#This Row],[age]],0)</f>
        <v>34</v>
      </c>
    </row>
    <row r="34" spans="2:116" x14ac:dyDescent="0.3">
      <c r="B34">
        <f t="shared" ca="1" si="3"/>
        <v>1</v>
      </c>
      <c r="C34" s="1" t="str">
        <f t="shared" ca="1" si="4"/>
        <v>men</v>
      </c>
      <c r="D34">
        <f t="shared" ca="1" si="5"/>
        <v>33</v>
      </c>
      <c r="E34">
        <f t="shared" ca="1" si="6"/>
        <v>6</v>
      </c>
      <c r="F34" t="str">
        <f t="shared" ca="1" si="7"/>
        <v>agriculture</v>
      </c>
      <c r="G34">
        <f t="shared" ca="1" si="8"/>
        <v>1</v>
      </c>
      <c r="H34" t="str">
        <f t="shared" ca="1" si="9"/>
        <v>high school</v>
      </c>
      <c r="I34">
        <f t="shared" ca="1" si="10"/>
        <v>1</v>
      </c>
      <c r="J34">
        <f t="shared" ca="1" si="0"/>
        <v>1</v>
      </c>
      <c r="K34">
        <f t="shared" ca="1" si="11"/>
        <v>26435</v>
      </c>
      <c r="L34">
        <f t="shared" ca="1" si="12"/>
        <v>5</v>
      </c>
      <c r="M34" t="str">
        <f t="shared" ca="1" si="13"/>
        <v>nunavet</v>
      </c>
      <c r="N34">
        <f t="shared" ca="1" si="24"/>
        <v>158610</v>
      </c>
      <c r="O34">
        <f t="shared" ca="1" si="15"/>
        <v>118524.66943719688</v>
      </c>
      <c r="P34">
        <f t="shared" ca="1" si="25"/>
        <v>22871.110792845026</v>
      </c>
      <c r="Q34">
        <f t="shared" ca="1" si="17"/>
        <v>559</v>
      </c>
      <c r="R34">
        <f t="shared" ca="1" si="26"/>
        <v>17016.304589173778</v>
      </c>
      <c r="S34">
        <f t="shared" ca="1" si="27"/>
        <v>23324.746774411684</v>
      </c>
      <c r="T34">
        <f t="shared" ca="1" si="28"/>
        <v>204805.85756725669</v>
      </c>
      <c r="U34">
        <f t="shared" ca="1" si="29"/>
        <v>136099.97402637065</v>
      </c>
      <c r="V34">
        <f t="shared" ca="1" si="30"/>
        <v>68705.883540886047</v>
      </c>
      <c r="AF34" s="5">
        <f ca="1">IF(Table1[[#This Row],[Genders]]="men",1,0)</f>
        <v>1</v>
      </c>
      <c r="AG34">
        <f ca="1">IF(Table1[[#This Row],[Genders]]="women",1,0)</f>
        <v>0</v>
      </c>
      <c r="AJ34" s="6"/>
      <c r="AL34">
        <f ca="1">IF(Table1[[#This Row],[field of work]]="teaching",1,0)</f>
        <v>0</v>
      </c>
      <c r="AM34">
        <f ca="1">IF(Table1[[#This Row],[field of work]]="health",1,0)</f>
        <v>0</v>
      </c>
      <c r="AN34">
        <f ca="1">IF(Table1[[#This Row],[field of work]]="agriculture",1,0)</f>
        <v>1</v>
      </c>
      <c r="AO34">
        <f ca="1">IF(Table1[[#This Row],[field of work]]="IT",1,0)</f>
        <v>0</v>
      </c>
      <c r="AP34">
        <f ca="1">IF(Table1[[#This Row],[field of work]]="construction",1,0)</f>
        <v>0</v>
      </c>
      <c r="AQ34">
        <f ca="1">IF(Table1[[#This Row],[field of work]]="general work",1,0)</f>
        <v>0</v>
      </c>
      <c r="AY34" s="23">
        <f ca="1">IF(Table1[[#This Row],[area]]="ontario",1,0)</f>
        <v>0</v>
      </c>
      <c r="AZ34">
        <f ca="1">IF(Table1[[#This Row],[area]]="newfounland",1,0)</f>
        <v>0</v>
      </c>
      <c r="BA34">
        <f ca="1">IF(Table1[[#This Row],[area]]="alberta",1,0)</f>
        <v>0</v>
      </c>
      <c r="BB34">
        <f ca="1">IF(Table1[[#This Row],[area]]="BC",1,0)</f>
        <v>0</v>
      </c>
      <c r="BC34">
        <f ca="1">IF(Table1[[#This Row],[area]]="yukon",1,0)</f>
        <v>0</v>
      </c>
      <c r="BD34">
        <f ca="1">IF(Table1[[#This Row],[area]]="nunavet",1,0)</f>
        <v>1</v>
      </c>
      <c r="BE34">
        <f ca="1">IF(Table1[[#This Row],[area]]="sasketchwan",1,0)</f>
        <v>0</v>
      </c>
      <c r="BF34">
        <f ca="1">IF(Table1[[#This Row],[area]]="newbruncwick",1,0)</f>
        <v>0</v>
      </c>
      <c r="BG34">
        <f ca="1">IF(Table1[[#This Row],[area]]="manitoba",1,0)</f>
        <v>0</v>
      </c>
      <c r="BH34">
        <f ca="1">IF(Table1[[#This Row],[area]]="prince edward island",1,0)</f>
        <v>0</v>
      </c>
      <c r="BI34">
        <f ca="1">IF(Table1[[#This Row],[area]]="quebec",1,0)</f>
        <v>0</v>
      </c>
      <c r="BJ34">
        <f ca="1">IF(Table1[[#This Row],[area]]="northwest tersesa",1,0)</f>
        <v>0</v>
      </c>
      <c r="BZ34" s="41">
        <f ca="1">Table1[[#This Row],[Cars Value]]/Table1[[#This Row],[no of cars]]</f>
        <v>22871.110792845026</v>
      </c>
      <c r="CB34" s="5">
        <f ca="1">IF(Table1[[#This Row],[Value of debts]]&gt;$CC$6,1,0)</f>
        <v>1</v>
      </c>
      <c r="CF34" s="6"/>
      <c r="CG34" s="43">
        <f ca="1">Table1[[#This Row],[Mortage left]]/Table1[[#This Row],[value of house]]</f>
        <v>0.74727110167831079</v>
      </c>
      <c r="CH34">
        <f t="shared" ca="1" si="23"/>
        <v>0</v>
      </c>
      <c r="CO34" s="5">
        <f ca="1">IF(Table1[[#This Row],[area]]="yukon",Table1[[#This Row],[income]],0)</f>
        <v>0</v>
      </c>
      <c r="CP34">
        <f ca="1">IF(Table1[[#This Row],[area]]="ontario",Table1[[#This Row],[income]],0)</f>
        <v>0</v>
      </c>
      <c r="CQ34">
        <f ca="1">IF(Table1[[#This Row],[area]]="newfounland",Table1[[#This Row],[income]],0)</f>
        <v>0</v>
      </c>
      <c r="CR34">
        <f ca="1">IF(Table1[[#This Row],[area]]="alberta",Table1[[#This Row],[income]],0)</f>
        <v>0</v>
      </c>
      <c r="CS34">
        <f ca="1">IF(Table1[[#This Row],[area]]="nunavet",Table1[[#This Row],[income]],0)</f>
        <v>26435</v>
      </c>
      <c r="CT34">
        <f ca="1">IF(Table1[[#This Row],[area]]="prince edward island",Table1[[#This Row],[income]],0)</f>
        <v>0</v>
      </c>
      <c r="CU34">
        <f ca="1">IF(Table1[[#This Row],[area]]="northwest tersesa",Table1[[#This Row],[income]],0)</f>
        <v>0</v>
      </c>
      <c r="CV34">
        <f ca="1">IF(Table1[[#This Row],[area]]="quebec",Table1[[#This Row],[income]],0)</f>
        <v>0</v>
      </c>
      <c r="CW34">
        <f ca="1">IF(Table1[[#This Row],[area]]="manitoba",Table1[[#This Row],[income]],0)</f>
        <v>0</v>
      </c>
      <c r="CX34">
        <f ca="1">IF(Table1[[#This Row],[area]]="sasketchwan",Table1[[#This Row],[income]],0)</f>
        <v>0</v>
      </c>
      <c r="CY34">
        <f ca="1">IF(Table1[[#This Row],[area]]="BC",Table1[[#This Row],[income]],0)</f>
        <v>0</v>
      </c>
      <c r="CZ34" s="6">
        <f ca="1">IF(Table1[[#This Row],[area]]="newbruncwick",Table1[[#This Row],[income]],0)</f>
        <v>0</v>
      </c>
      <c r="DB34" s="5">
        <f ca="1">IF(Table1[[#This Row],[field of work]]="health",Table1[[#This Row],[income]],0)</f>
        <v>0</v>
      </c>
      <c r="DC34">
        <f ca="1">IF(Table1[[#This Row],[field of work]]="teaching",Table1[[#This Row],[income]],0)</f>
        <v>0</v>
      </c>
      <c r="DD34">
        <f ca="1">IF(Table1[[#This Row],[field of work]]="agriculture",Table1[[#This Row],[income]],0)</f>
        <v>26435</v>
      </c>
      <c r="DE34">
        <f ca="1">IF(Table1[[#This Row],[field of work]]="IT",Table1[[#This Row],[income]],0)</f>
        <v>0</v>
      </c>
      <c r="DF34">
        <f ca="1">IF(Table1[[#This Row],[field of work]]="construction",Table1[[#This Row],[income]],0)</f>
        <v>0</v>
      </c>
      <c r="DG34" s="6">
        <f ca="1">IF(Table1[[#This Row],[field of work]]="general work",Table1[[#This Row],[income]],0)</f>
        <v>0</v>
      </c>
      <c r="DJ34" s="5">
        <f ca="1">IF(Table1[[#This Row],[Value of debts]]&gt;Table1[[#This Row],[income]],1,0)</f>
        <v>1</v>
      </c>
      <c r="DK34" s="6"/>
      <c r="DL34">
        <f ca="1">IF(Table1[[#This Row],[net worth of person($)]]&gt;$DM$6,Table1[[#This Row],[age]],0)</f>
        <v>33</v>
      </c>
    </row>
    <row r="35" spans="2:116" x14ac:dyDescent="0.3">
      <c r="B35">
        <f t="shared" ca="1" si="3"/>
        <v>2</v>
      </c>
      <c r="C35" s="1" t="str">
        <f t="shared" ca="1" si="4"/>
        <v>women</v>
      </c>
      <c r="D35">
        <f t="shared" ca="1" si="5"/>
        <v>32</v>
      </c>
      <c r="E35">
        <f t="shared" ca="1" si="6"/>
        <v>2</v>
      </c>
      <c r="F35" t="str">
        <f t="shared" ca="1" si="7"/>
        <v>construction</v>
      </c>
      <c r="G35">
        <f t="shared" ca="1" si="8"/>
        <v>2</v>
      </c>
      <c r="H35" t="str">
        <f t="shared" ca="1" si="9"/>
        <v>college</v>
      </c>
      <c r="I35">
        <f t="shared" ca="1" si="10"/>
        <v>2</v>
      </c>
      <c r="J35">
        <f t="shared" ca="1" si="0"/>
        <v>2</v>
      </c>
      <c r="K35">
        <f t="shared" ca="1" si="11"/>
        <v>88751</v>
      </c>
      <c r="L35">
        <f t="shared" ca="1" si="12"/>
        <v>7</v>
      </c>
      <c r="M35" t="str">
        <f t="shared" ca="1" si="13"/>
        <v>manitoba</v>
      </c>
      <c r="N35">
        <f t="shared" ca="1" si="24"/>
        <v>443755</v>
      </c>
      <c r="O35">
        <f t="shared" ca="1" si="15"/>
        <v>209765.4299511929</v>
      </c>
      <c r="P35">
        <f t="shared" ca="1" si="25"/>
        <v>67845.174685772567</v>
      </c>
      <c r="Q35">
        <f t="shared" ca="1" si="17"/>
        <v>27495</v>
      </c>
      <c r="R35">
        <f t="shared" ca="1" si="26"/>
        <v>102363.54666643662</v>
      </c>
      <c r="S35">
        <f t="shared" ca="1" si="27"/>
        <v>61287.018215833523</v>
      </c>
      <c r="T35">
        <f t="shared" ca="1" si="28"/>
        <v>572887.19290160609</v>
      </c>
      <c r="U35">
        <f t="shared" ca="1" si="29"/>
        <v>339623.97661762952</v>
      </c>
      <c r="V35">
        <f t="shared" ca="1" si="30"/>
        <v>233263.21628397657</v>
      </c>
      <c r="AF35" s="5">
        <f ca="1">IF(Table1[[#This Row],[Genders]]="men",1,0)</f>
        <v>0</v>
      </c>
      <c r="AG35">
        <f ca="1">IF(Table1[[#This Row],[Genders]]="women",1,0)</f>
        <v>1</v>
      </c>
      <c r="AJ35" s="6"/>
      <c r="AL35">
        <f ca="1">IF(Table1[[#This Row],[field of work]]="teaching",1,0)</f>
        <v>0</v>
      </c>
      <c r="AM35">
        <f ca="1">IF(Table1[[#This Row],[field of work]]="health",1,0)</f>
        <v>0</v>
      </c>
      <c r="AN35">
        <f ca="1">IF(Table1[[#This Row],[field of work]]="agriculture",1,0)</f>
        <v>0</v>
      </c>
      <c r="AO35">
        <f ca="1">IF(Table1[[#This Row],[field of work]]="IT",1,0)</f>
        <v>0</v>
      </c>
      <c r="AP35">
        <f ca="1">IF(Table1[[#This Row],[field of work]]="construction",1,0)</f>
        <v>1</v>
      </c>
      <c r="AQ35">
        <f ca="1">IF(Table1[[#This Row],[field of work]]="general work",1,0)</f>
        <v>0</v>
      </c>
      <c r="AY35" s="23">
        <f ca="1">IF(Table1[[#This Row],[area]]="ontario",1,0)</f>
        <v>0</v>
      </c>
      <c r="AZ35">
        <f ca="1">IF(Table1[[#This Row],[area]]="newfounland",1,0)</f>
        <v>0</v>
      </c>
      <c r="BA35">
        <f ca="1">IF(Table1[[#This Row],[area]]="alberta",1,0)</f>
        <v>0</v>
      </c>
      <c r="BB35">
        <f ca="1">IF(Table1[[#This Row],[area]]="BC",1,0)</f>
        <v>0</v>
      </c>
      <c r="BC35">
        <f ca="1">IF(Table1[[#This Row],[area]]="yukon",1,0)</f>
        <v>0</v>
      </c>
      <c r="BD35">
        <f ca="1">IF(Table1[[#This Row],[area]]="nunavet",1,0)</f>
        <v>0</v>
      </c>
      <c r="BE35">
        <f ca="1">IF(Table1[[#This Row],[area]]="sasketchwan",1,0)</f>
        <v>0</v>
      </c>
      <c r="BF35">
        <f ca="1">IF(Table1[[#This Row],[area]]="newbruncwick",1,0)</f>
        <v>0</v>
      </c>
      <c r="BG35">
        <f ca="1">IF(Table1[[#This Row],[area]]="manitoba",1,0)</f>
        <v>1</v>
      </c>
      <c r="BH35">
        <f ca="1">IF(Table1[[#This Row],[area]]="prince edward island",1,0)</f>
        <v>0</v>
      </c>
      <c r="BI35">
        <f ca="1">IF(Table1[[#This Row],[area]]="quebec",1,0)</f>
        <v>0</v>
      </c>
      <c r="BJ35">
        <f ca="1">IF(Table1[[#This Row],[area]]="northwest tersesa",1,0)</f>
        <v>0</v>
      </c>
      <c r="BZ35" s="41">
        <f ca="1">Table1[[#This Row],[Cars Value]]/Table1[[#This Row],[no of cars]]</f>
        <v>33922.587342886283</v>
      </c>
      <c r="CB35" s="5">
        <f ca="1">IF(Table1[[#This Row],[Value of debts]]&gt;$CC$6,1,0)</f>
        <v>1</v>
      </c>
      <c r="CF35" s="6"/>
      <c r="CG35" s="43">
        <f ca="1">Table1[[#This Row],[Mortage left]]/Table1[[#This Row],[value of house]]</f>
        <v>0.47270550179985105</v>
      </c>
      <c r="CH35">
        <f t="shared" ca="1" si="23"/>
        <v>0</v>
      </c>
      <c r="CO35" s="5">
        <f ca="1">IF(Table1[[#This Row],[area]]="yukon",Table1[[#This Row],[income]],0)</f>
        <v>0</v>
      </c>
      <c r="CP35">
        <f ca="1">IF(Table1[[#This Row],[area]]="ontario",Table1[[#This Row],[income]],0)</f>
        <v>0</v>
      </c>
      <c r="CQ35">
        <f ca="1">IF(Table1[[#This Row],[area]]="newfounland",Table1[[#This Row],[income]],0)</f>
        <v>0</v>
      </c>
      <c r="CR35">
        <f ca="1">IF(Table1[[#This Row],[area]]="alberta",Table1[[#This Row],[income]],0)</f>
        <v>0</v>
      </c>
      <c r="CS35">
        <f ca="1">IF(Table1[[#This Row],[area]]="nunavet",Table1[[#This Row],[income]],0)</f>
        <v>0</v>
      </c>
      <c r="CT35">
        <f ca="1">IF(Table1[[#This Row],[area]]="prince edward island",Table1[[#This Row],[income]],0)</f>
        <v>0</v>
      </c>
      <c r="CU35">
        <f ca="1">IF(Table1[[#This Row],[area]]="northwest tersesa",Table1[[#This Row],[income]],0)</f>
        <v>0</v>
      </c>
      <c r="CV35">
        <f ca="1">IF(Table1[[#This Row],[area]]="quebec",Table1[[#This Row],[income]],0)</f>
        <v>0</v>
      </c>
      <c r="CW35">
        <f ca="1">IF(Table1[[#This Row],[area]]="manitoba",Table1[[#This Row],[income]],0)</f>
        <v>88751</v>
      </c>
      <c r="CX35">
        <f ca="1">IF(Table1[[#This Row],[area]]="sasketchwan",Table1[[#This Row],[income]],0)</f>
        <v>0</v>
      </c>
      <c r="CY35">
        <f ca="1">IF(Table1[[#This Row],[area]]="BC",Table1[[#This Row],[income]],0)</f>
        <v>0</v>
      </c>
      <c r="CZ35" s="6">
        <f ca="1">IF(Table1[[#This Row],[area]]="newbruncwick",Table1[[#This Row],[income]],0)</f>
        <v>0</v>
      </c>
      <c r="DB35" s="5">
        <f ca="1">IF(Table1[[#This Row],[field of work]]="health",Table1[[#This Row],[income]],0)</f>
        <v>0</v>
      </c>
      <c r="DC35">
        <f ca="1">IF(Table1[[#This Row],[field of work]]="teaching",Table1[[#This Row],[income]],0)</f>
        <v>0</v>
      </c>
      <c r="DD35">
        <f ca="1">IF(Table1[[#This Row],[field of work]]="agriculture",Table1[[#This Row],[income]],0)</f>
        <v>0</v>
      </c>
      <c r="DE35">
        <f ca="1">IF(Table1[[#This Row],[field of work]]="IT",Table1[[#This Row],[income]],0)</f>
        <v>0</v>
      </c>
      <c r="DF35">
        <f ca="1">IF(Table1[[#This Row],[field of work]]="construction",Table1[[#This Row],[income]],0)</f>
        <v>88751</v>
      </c>
      <c r="DG35" s="6">
        <f ca="1">IF(Table1[[#This Row],[field of work]]="general work",Table1[[#This Row],[income]],0)</f>
        <v>0</v>
      </c>
      <c r="DJ35" s="5">
        <f ca="1">IF(Table1[[#This Row],[Value of debts]]&gt;Table1[[#This Row],[income]],1,0)</f>
        <v>1</v>
      </c>
      <c r="DK35" s="6"/>
      <c r="DL35">
        <f ca="1">IF(Table1[[#This Row],[net worth of person($)]]&gt;$DM$6,Table1[[#This Row],[age]],0)</f>
        <v>32</v>
      </c>
    </row>
    <row r="36" spans="2:116" x14ac:dyDescent="0.3">
      <c r="B36">
        <f t="shared" ca="1" si="3"/>
        <v>2</v>
      </c>
      <c r="C36" s="1" t="str">
        <f t="shared" ca="1" si="4"/>
        <v>women</v>
      </c>
      <c r="D36">
        <f t="shared" ca="1" si="5"/>
        <v>30</v>
      </c>
      <c r="E36">
        <f t="shared" ca="1" si="6"/>
        <v>5</v>
      </c>
      <c r="F36" t="str">
        <f t="shared" ca="1" si="7"/>
        <v>general work</v>
      </c>
      <c r="G36">
        <f t="shared" ca="1" si="8"/>
        <v>2</v>
      </c>
      <c r="H36" t="str">
        <f t="shared" ca="1" si="9"/>
        <v>college</v>
      </c>
      <c r="I36">
        <f t="shared" ca="1" si="10"/>
        <v>2</v>
      </c>
      <c r="J36">
        <f t="shared" ca="1" si="0"/>
        <v>3</v>
      </c>
      <c r="K36">
        <f t="shared" ca="1" si="11"/>
        <v>81724</v>
      </c>
      <c r="L36">
        <f t="shared" ca="1" si="12"/>
        <v>9</v>
      </c>
      <c r="M36" t="str">
        <f t="shared" ca="1" si="13"/>
        <v>quebec</v>
      </c>
      <c r="N36">
        <f t="shared" ca="1" si="24"/>
        <v>326896</v>
      </c>
      <c r="O36">
        <f t="shared" ca="1" si="15"/>
        <v>1963.8120288859061</v>
      </c>
      <c r="P36">
        <f t="shared" ca="1" si="25"/>
        <v>201810.39560766911</v>
      </c>
      <c r="Q36">
        <f t="shared" ca="1" si="17"/>
        <v>150091</v>
      </c>
      <c r="R36">
        <f t="shared" ca="1" si="26"/>
        <v>160217.13195520843</v>
      </c>
      <c r="S36">
        <f t="shared" ca="1" si="27"/>
        <v>32113.467191704411</v>
      </c>
      <c r="T36">
        <f t="shared" ca="1" si="28"/>
        <v>560819.86279937357</v>
      </c>
      <c r="U36">
        <f t="shared" ca="1" si="29"/>
        <v>312271.94398409431</v>
      </c>
      <c r="V36">
        <f t="shared" ca="1" si="30"/>
        <v>248547.91881527926</v>
      </c>
      <c r="AF36" s="5">
        <f ca="1">IF(Table1[[#This Row],[Genders]]="men",1,0)</f>
        <v>0</v>
      </c>
      <c r="AG36">
        <f ca="1">IF(Table1[[#This Row],[Genders]]="women",1,0)</f>
        <v>1</v>
      </c>
      <c r="AJ36" s="6"/>
      <c r="AL36">
        <f ca="1">IF(Table1[[#This Row],[field of work]]="teaching",1,0)</f>
        <v>0</v>
      </c>
      <c r="AM36">
        <f ca="1">IF(Table1[[#This Row],[field of work]]="health",1,0)</f>
        <v>0</v>
      </c>
      <c r="AN36">
        <f ca="1">IF(Table1[[#This Row],[field of work]]="agriculture",1,0)</f>
        <v>0</v>
      </c>
      <c r="AO36">
        <f ca="1">IF(Table1[[#This Row],[field of work]]="IT",1,0)</f>
        <v>0</v>
      </c>
      <c r="AP36">
        <f ca="1">IF(Table1[[#This Row],[field of work]]="construction",1,0)</f>
        <v>0</v>
      </c>
      <c r="AQ36">
        <f ca="1">IF(Table1[[#This Row],[field of work]]="general work",1,0)</f>
        <v>1</v>
      </c>
      <c r="AY36" s="23">
        <f ca="1">IF(Table1[[#This Row],[area]]="ontario",1,0)</f>
        <v>0</v>
      </c>
      <c r="AZ36">
        <f ca="1">IF(Table1[[#This Row],[area]]="newfounland",1,0)</f>
        <v>0</v>
      </c>
      <c r="BA36">
        <f ca="1">IF(Table1[[#This Row],[area]]="alberta",1,0)</f>
        <v>0</v>
      </c>
      <c r="BB36">
        <f ca="1">IF(Table1[[#This Row],[area]]="BC",1,0)</f>
        <v>0</v>
      </c>
      <c r="BC36">
        <f ca="1">IF(Table1[[#This Row],[area]]="yukon",1,0)</f>
        <v>0</v>
      </c>
      <c r="BD36">
        <f ca="1">IF(Table1[[#This Row],[area]]="nunavet",1,0)</f>
        <v>0</v>
      </c>
      <c r="BE36">
        <f ca="1">IF(Table1[[#This Row],[area]]="sasketchwan",1,0)</f>
        <v>0</v>
      </c>
      <c r="BF36">
        <f ca="1">IF(Table1[[#This Row],[area]]="newbruncwick",1,0)</f>
        <v>0</v>
      </c>
      <c r="BG36">
        <f ca="1">IF(Table1[[#This Row],[area]]="manitoba",1,0)</f>
        <v>0</v>
      </c>
      <c r="BH36">
        <f ca="1">IF(Table1[[#This Row],[area]]="prince edward island",1,0)</f>
        <v>0</v>
      </c>
      <c r="BI36">
        <f ca="1">IF(Table1[[#This Row],[area]]="quebec",1,0)</f>
        <v>1</v>
      </c>
      <c r="BJ36">
        <f ca="1">IF(Table1[[#This Row],[area]]="northwest tersesa",1,0)</f>
        <v>0</v>
      </c>
      <c r="BZ36" s="41">
        <f ca="1">Table1[[#This Row],[Cars Value]]/Table1[[#This Row],[no of cars]]</f>
        <v>67270.131869223042</v>
      </c>
      <c r="CB36" s="5">
        <f ca="1">IF(Table1[[#This Row],[Value of debts]]&gt;$CC$6,1,0)</f>
        <v>1</v>
      </c>
      <c r="CF36" s="6"/>
      <c r="CG36" s="43">
        <f ca="1">Table1[[#This Row],[Mortage left]]/Table1[[#This Row],[value of house]]</f>
        <v>6.0074519996754505E-3</v>
      </c>
      <c r="CH36">
        <f t="shared" ca="1" si="23"/>
        <v>1</v>
      </c>
      <c r="CO36" s="5">
        <f ca="1">IF(Table1[[#This Row],[area]]="yukon",Table1[[#This Row],[income]],0)</f>
        <v>0</v>
      </c>
      <c r="CP36">
        <f ca="1">IF(Table1[[#This Row],[area]]="ontario",Table1[[#This Row],[income]],0)</f>
        <v>0</v>
      </c>
      <c r="CQ36">
        <f ca="1">IF(Table1[[#This Row],[area]]="newfounland",Table1[[#This Row],[income]],0)</f>
        <v>0</v>
      </c>
      <c r="CR36">
        <f ca="1">IF(Table1[[#This Row],[area]]="alberta",Table1[[#This Row],[income]],0)</f>
        <v>0</v>
      </c>
      <c r="CS36">
        <f ca="1">IF(Table1[[#This Row],[area]]="nunavet",Table1[[#This Row],[income]],0)</f>
        <v>0</v>
      </c>
      <c r="CT36">
        <f ca="1">IF(Table1[[#This Row],[area]]="prince edward island",Table1[[#This Row],[income]],0)</f>
        <v>0</v>
      </c>
      <c r="CU36">
        <f ca="1">IF(Table1[[#This Row],[area]]="northwest tersesa",Table1[[#This Row],[income]],0)</f>
        <v>0</v>
      </c>
      <c r="CV36">
        <f ca="1">IF(Table1[[#This Row],[area]]="quebec",Table1[[#This Row],[income]],0)</f>
        <v>81724</v>
      </c>
      <c r="CW36">
        <f ca="1">IF(Table1[[#This Row],[area]]="manitoba",Table1[[#This Row],[income]],0)</f>
        <v>0</v>
      </c>
      <c r="CX36">
        <f ca="1">IF(Table1[[#This Row],[area]]="sasketchwan",Table1[[#This Row],[income]],0)</f>
        <v>0</v>
      </c>
      <c r="CY36">
        <f ca="1">IF(Table1[[#This Row],[area]]="BC",Table1[[#This Row],[income]],0)</f>
        <v>0</v>
      </c>
      <c r="CZ36" s="6">
        <f ca="1">IF(Table1[[#This Row],[area]]="newbruncwick",Table1[[#This Row],[income]],0)</f>
        <v>0</v>
      </c>
      <c r="DB36" s="5">
        <f ca="1">IF(Table1[[#This Row],[field of work]]="health",Table1[[#This Row],[income]],0)</f>
        <v>0</v>
      </c>
      <c r="DC36">
        <f ca="1">IF(Table1[[#This Row],[field of work]]="teaching",Table1[[#This Row],[income]],0)</f>
        <v>0</v>
      </c>
      <c r="DD36">
        <f ca="1">IF(Table1[[#This Row],[field of work]]="agriculture",Table1[[#This Row],[income]],0)</f>
        <v>0</v>
      </c>
      <c r="DE36">
        <f ca="1">IF(Table1[[#This Row],[field of work]]="IT",Table1[[#This Row],[income]],0)</f>
        <v>0</v>
      </c>
      <c r="DF36">
        <f ca="1">IF(Table1[[#This Row],[field of work]]="construction",Table1[[#This Row],[income]],0)</f>
        <v>0</v>
      </c>
      <c r="DG36" s="6">
        <f ca="1">IF(Table1[[#This Row],[field of work]]="general work",Table1[[#This Row],[income]],0)</f>
        <v>81724</v>
      </c>
      <c r="DJ36" s="5">
        <f ca="1">IF(Table1[[#This Row],[Value of debts]]&gt;Table1[[#This Row],[income]],1,0)</f>
        <v>1</v>
      </c>
      <c r="DK36" s="6"/>
      <c r="DL36">
        <f ca="1">IF(Table1[[#This Row],[net worth of person($)]]&gt;$DM$6,Table1[[#This Row],[age]],0)</f>
        <v>30</v>
      </c>
    </row>
    <row r="37" spans="2:116" x14ac:dyDescent="0.3">
      <c r="B37">
        <f t="shared" ca="1" si="3"/>
        <v>1</v>
      </c>
      <c r="C37" s="1" t="str">
        <f t="shared" ca="1" si="4"/>
        <v>men</v>
      </c>
      <c r="D37">
        <f t="shared" ca="1" si="5"/>
        <v>25</v>
      </c>
      <c r="E37">
        <f t="shared" ca="1" si="6"/>
        <v>1</v>
      </c>
      <c r="F37" t="str">
        <f t="shared" ca="1" si="7"/>
        <v>health</v>
      </c>
      <c r="G37">
        <f t="shared" ca="1" si="8"/>
        <v>1</v>
      </c>
      <c r="H37" t="str">
        <f t="shared" ca="1" si="9"/>
        <v>high school</v>
      </c>
      <c r="I37">
        <f t="shared" ca="1" si="10"/>
        <v>2</v>
      </c>
      <c r="J37">
        <f t="shared" ca="1" si="0"/>
        <v>2</v>
      </c>
      <c r="K37">
        <f t="shared" ca="1" si="11"/>
        <v>35117</v>
      </c>
      <c r="L37">
        <f t="shared" ca="1" si="12"/>
        <v>8</v>
      </c>
      <c r="M37" t="str">
        <f t="shared" ca="1" si="13"/>
        <v>ontario</v>
      </c>
      <c r="N37">
        <f t="shared" ca="1" si="24"/>
        <v>105351</v>
      </c>
      <c r="O37">
        <f t="shared" ca="1" si="15"/>
        <v>10781.935700408867</v>
      </c>
      <c r="P37">
        <f t="shared" ca="1" si="25"/>
        <v>30331.428675618889</v>
      </c>
      <c r="Q37">
        <f t="shared" ca="1" si="17"/>
        <v>24945</v>
      </c>
      <c r="R37">
        <f t="shared" ca="1" si="26"/>
        <v>49409.492636775431</v>
      </c>
      <c r="S37">
        <f t="shared" ca="1" si="27"/>
        <v>26621.219209699713</v>
      </c>
      <c r="T37">
        <f t="shared" ca="1" si="28"/>
        <v>162303.64788531861</v>
      </c>
      <c r="U37">
        <f t="shared" ca="1" si="29"/>
        <v>85136.428337184305</v>
      </c>
      <c r="V37">
        <f t="shared" ca="1" si="30"/>
        <v>77167.219548134308</v>
      </c>
      <c r="AF37" s="5">
        <f ca="1">IF(Table1[[#This Row],[Genders]]="men",1,0)</f>
        <v>1</v>
      </c>
      <c r="AG37">
        <f ca="1">IF(Table1[[#This Row],[Genders]]="women",1,0)</f>
        <v>0</v>
      </c>
      <c r="AJ37" s="6"/>
      <c r="AL37">
        <f ca="1">IF(Table1[[#This Row],[field of work]]="teaching",1,0)</f>
        <v>0</v>
      </c>
      <c r="AM37">
        <f ca="1">IF(Table1[[#This Row],[field of work]]="health",1,0)</f>
        <v>1</v>
      </c>
      <c r="AN37">
        <f ca="1">IF(Table1[[#This Row],[field of work]]="agriculture",1,0)</f>
        <v>0</v>
      </c>
      <c r="AO37">
        <f ca="1">IF(Table1[[#This Row],[field of work]]="IT",1,0)</f>
        <v>0</v>
      </c>
      <c r="AP37">
        <f ca="1">IF(Table1[[#This Row],[field of work]]="construction",1,0)</f>
        <v>0</v>
      </c>
      <c r="AQ37">
        <f ca="1">IF(Table1[[#This Row],[field of work]]="general work",1,0)</f>
        <v>0</v>
      </c>
      <c r="AY37" s="23">
        <f ca="1">IF(Table1[[#This Row],[area]]="ontario",1,0)</f>
        <v>1</v>
      </c>
      <c r="AZ37">
        <f ca="1">IF(Table1[[#This Row],[area]]="newfounland",1,0)</f>
        <v>0</v>
      </c>
      <c r="BA37">
        <f ca="1">IF(Table1[[#This Row],[area]]="alberta",1,0)</f>
        <v>0</v>
      </c>
      <c r="BB37">
        <f ca="1">IF(Table1[[#This Row],[area]]="BC",1,0)</f>
        <v>0</v>
      </c>
      <c r="BC37">
        <f ca="1">IF(Table1[[#This Row],[area]]="yukon",1,0)</f>
        <v>0</v>
      </c>
      <c r="BD37">
        <f ca="1">IF(Table1[[#This Row],[area]]="nunavet",1,0)</f>
        <v>0</v>
      </c>
      <c r="BE37">
        <f ca="1">IF(Table1[[#This Row],[area]]="sasketchwan",1,0)</f>
        <v>0</v>
      </c>
      <c r="BF37">
        <f ca="1">IF(Table1[[#This Row],[area]]="newbruncwick",1,0)</f>
        <v>0</v>
      </c>
      <c r="BG37">
        <f ca="1">IF(Table1[[#This Row],[area]]="manitoba",1,0)</f>
        <v>0</v>
      </c>
      <c r="BH37">
        <f ca="1">IF(Table1[[#This Row],[area]]="prince edward island",1,0)</f>
        <v>0</v>
      </c>
      <c r="BI37">
        <f ca="1">IF(Table1[[#This Row],[area]]="quebec",1,0)</f>
        <v>0</v>
      </c>
      <c r="BJ37">
        <f ca="1">IF(Table1[[#This Row],[area]]="northwest tersesa",1,0)</f>
        <v>0</v>
      </c>
      <c r="BZ37" s="41">
        <f ca="1">Table1[[#This Row],[Cars Value]]/Table1[[#This Row],[no of cars]]</f>
        <v>15165.714337809444</v>
      </c>
      <c r="CB37" s="5">
        <f ca="1">IF(Table1[[#This Row],[Value of debts]]&gt;$CC$6,1,0)</f>
        <v>0</v>
      </c>
      <c r="CF37" s="6"/>
      <c r="CG37" s="43">
        <f ca="1">Table1[[#This Row],[Mortage left]]/Table1[[#This Row],[value of house]]</f>
        <v>0.10234298393379149</v>
      </c>
      <c r="CH37">
        <f t="shared" ca="1" si="23"/>
        <v>1</v>
      </c>
      <c r="CO37" s="5">
        <f ca="1">IF(Table1[[#This Row],[area]]="yukon",Table1[[#This Row],[income]],0)</f>
        <v>0</v>
      </c>
      <c r="CP37">
        <f ca="1">IF(Table1[[#This Row],[area]]="ontario",Table1[[#This Row],[income]],0)</f>
        <v>35117</v>
      </c>
      <c r="CQ37">
        <f ca="1">IF(Table1[[#This Row],[area]]="newfounland",Table1[[#This Row],[income]],0)</f>
        <v>0</v>
      </c>
      <c r="CR37">
        <f ca="1">IF(Table1[[#This Row],[area]]="alberta",Table1[[#This Row],[income]],0)</f>
        <v>0</v>
      </c>
      <c r="CS37">
        <f ca="1">IF(Table1[[#This Row],[area]]="nunavet",Table1[[#This Row],[income]],0)</f>
        <v>0</v>
      </c>
      <c r="CT37">
        <f ca="1">IF(Table1[[#This Row],[area]]="prince edward island",Table1[[#This Row],[income]],0)</f>
        <v>0</v>
      </c>
      <c r="CU37">
        <f ca="1">IF(Table1[[#This Row],[area]]="northwest tersesa",Table1[[#This Row],[income]],0)</f>
        <v>0</v>
      </c>
      <c r="CV37">
        <f ca="1">IF(Table1[[#This Row],[area]]="quebec",Table1[[#This Row],[income]],0)</f>
        <v>0</v>
      </c>
      <c r="CW37">
        <f ca="1">IF(Table1[[#This Row],[area]]="manitoba",Table1[[#This Row],[income]],0)</f>
        <v>0</v>
      </c>
      <c r="CX37">
        <f ca="1">IF(Table1[[#This Row],[area]]="sasketchwan",Table1[[#This Row],[income]],0)</f>
        <v>0</v>
      </c>
      <c r="CY37">
        <f ca="1">IF(Table1[[#This Row],[area]]="BC",Table1[[#This Row],[income]],0)</f>
        <v>0</v>
      </c>
      <c r="CZ37" s="6">
        <f ca="1">IF(Table1[[#This Row],[area]]="newbruncwick",Table1[[#This Row],[income]],0)</f>
        <v>0</v>
      </c>
      <c r="DB37" s="5">
        <f ca="1">IF(Table1[[#This Row],[field of work]]="health",Table1[[#This Row],[income]],0)</f>
        <v>35117</v>
      </c>
      <c r="DC37">
        <f ca="1">IF(Table1[[#This Row],[field of work]]="teaching",Table1[[#This Row],[income]],0)</f>
        <v>0</v>
      </c>
      <c r="DD37">
        <f ca="1">IF(Table1[[#This Row],[field of work]]="agriculture",Table1[[#This Row],[income]],0)</f>
        <v>0</v>
      </c>
      <c r="DE37">
        <f ca="1">IF(Table1[[#This Row],[field of work]]="IT",Table1[[#This Row],[income]],0)</f>
        <v>0</v>
      </c>
      <c r="DF37">
        <f ca="1">IF(Table1[[#This Row],[field of work]]="construction",Table1[[#This Row],[income]],0)</f>
        <v>0</v>
      </c>
      <c r="DG37" s="6">
        <f ca="1">IF(Table1[[#This Row],[field of work]]="general work",Table1[[#This Row],[income]],0)</f>
        <v>0</v>
      </c>
      <c r="DJ37" s="5">
        <f ca="1">IF(Table1[[#This Row],[Value of debts]]&gt;Table1[[#This Row],[income]],1,0)</f>
        <v>1</v>
      </c>
      <c r="DK37" s="6"/>
      <c r="DL37">
        <f ca="1">IF(Table1[[#This Row],[net worth of person($)]]&gt;$DM$6,Table1[[#This Row],[age]],0)</f>
        <v>25</v>
      </c>
    </row>
    <row r="38" spans="2:116" x14ac:dyDescent="0.3">
      <c r="B38">
        <f t="shared" ca="1" si="3"/>
        <v>1</v>
      </c>
      <c r="C38" s="1" t="str">
        <f t="shared" ca="1" si="4"/>
        <v>men</v>
      </c>
      <c r="D38">
        <f t="shared" ca="1" si="5"/>
        <v>33</v>
      </c>
      <c r="E38">
        <f t="shared" ca="1" si="6"/>
        <v>1</v>
      </c>
      <c r="F38" t="str">
        <f t="shared" ca="1" si="7"/>
        <v>health</v>
      </c>
      <c r="G38">
        <f t="shared" ca="1" si="8"/>
        <v>1</v>
      </c>
      <c r="H38" t="str">
        <f t="shared" ca="1" si="9"/>
        <v>high school</v>
      </c>
      <c r="I38">
        <f t="shared" ca="1" si="10"/>
        <v>0</v>
      </c>
      <c r="J38">
        <f t="shared" ca="1" si="0"/>
        <v>1</v>
      </c>
      <c r="K38">
        <f t="shared" ca="1" si="11"/>
        <v>62666</v>
      </c>
      <c r="L38">
        <f t="shared" ca="1" si="12"/>
        <v>1</v>
      </c>
      <c r="M38" t="str">
        <f t="shared" ca="1" si="13"/>
        <v>yukon</v>
      </c>
      <c r="N38">
        <f t="shared" ca="1" si="24"/>
        <v>250664</v>
      </c>
      <c r="O38">
        <f t="shared" ca="1" si="15"/>
        <v>71971.161687860003</v>
      </c>
      <c r="P38">
        <f t="shared" ca="1" si="25"/>
        <v>5235.8563609711182</v>
      </c>
      <c r="Q38">
        <f t="shared" ca="1" si="17"/>
        <v>481</v>
      </c>
      <c r="R38">
        <f t="shared" ca="1" si="26"/>
        <v>38125.061824205921</v>
      </c>
      <c r="S38">
        <f t="shared" ca="1" si="27"/>
        <v>59864.328624462796</v>
      </c>
      <c r="T38">
        <f t="shared" ca="1" si="28"/>
        <v>315764.18498543394</v>
      </c>
      <c r="U38">
        <f t="shared" ca="1" si="29"/>
        <v>110577.22351206592</v>
      </c>
      <c r="V38">
        <f t="shared" ca="1" si="30"/>
        <v>205186.96147336802</v>
      </c>
      <c r="AF38" s="5">
        <f ca="1">IF(Table1[[#This Row],[Genders]]="men",1,0)</f>
        <v>1</v>
      </c>
      <c r="AG38">
        <f ca="1">IF(Table1[[#This Row],[Genders]]="women",1,0)</f>
        <v>0</v>
      </c>
      <c r="AJ38" s="6"/>
      <c r="AL38">
        <f ca="1">IF(Table1[[#This Row],[field of work]]="teaching",1,0)</f>
        <v>0</v>
      </c>
      <c r="AM38">
        <f ca="1">IF(Table1[[#This Row],[field of work]]="health",1,0)</f>
        <v>1</v>
      </c>
      <c r="AN38">
        <f ca="1">IF(Table1[[#This Row],[field of work]]="agriculture",1,0)</f>
        <v>0</v>
      </c>
      <c r="AO38">
        <f ca="1">IF(Table1[[#This Row],[field of work]]="IT",1,0)</f>
        <v>0</v>
      </c>
      <c r="AP38">
        <f ca="1">IF(Table1[[#This Row],[field of work]]="construction",1,0)</f>
        <v>0</v>
      </c>
      <c r="AQ38">
        <f ca="1">IF(Table1[[#This Row],[field of work]]="general work",1,0)</f>
        <v>0</v>
      </c>
      <c r="AY38" s="23">
        <f ca="1">IF(Table1[[#This Row],[area]]="ontario",1,0)</f>
        <v>0</v>
      </c>
      <c r="AZ38">
        <f ca="1">IF(Table1[[#This Row],[area]]="newfounland",1,0)</f>
        <v>0</v>
      </c>
      <c r="BA38">
        <f ca="1">IF(Table1[[#This Row],[area]]="alberta",1,0)</f>
        <v>0</v>
      </c>
      <c r="BB38">
        <f ca="1">IF(Table1[[#This Row],[area]]="BC",1,0)</f>
        <v>0</v>
      </c>
      <c r="BC38">
        <f ca="1">IF(Table1[[#This Row],[area]]="yukon",1,0)</f>
        <v>1</v>
      </c>
      <c r="BD38">
        <f ca="1">IF(Table1[[#This Row],[area]]="nunavet",1,0)</f>
        <v>0</v>
      </c>
      <c r="BE38">
        <f ca="1">IF(Table1[[#This Row],[area]]="sasketchwan",1,0)</f>
        <v>0</v>
      </c>
      <c r="BF38">
        <f ca="1">IF(Table1[[#This Row],[area]]="newbruncwick",1,0)</f>
        <v>0</v>
      </c>
      <c r="BG38">
        <f ca="1">IF(Table1[[#This Row],[area]]="manitoba",1,0)</f>
        <v>0</v>
      </c>
      <c r="BH38">
        <f ca="1">IF(Table1[[#This Row],[area]]="prince edward island",1,0)</f>
        <v>0</v>
      </c>
      <c r="BI38">
        <f ca="1">IF(Table1[[#This Row],[area]]="quebec",1,0)</f>
        <v>0</v>
      </c>
      <c r="BJ38">
        <f ca="1">IF(Table1[[#This Row],[area]]="northwest tersesa",1,0)</f>
        <v>0</v>
      </c>
      <c r="BZ38" s="41">
        <f ca="1">Table1[[#This Row],[Cars Value]]/Table1[[#This Row],[no of cars]]</f>
        <v>5235.8563609711182</v>
      </c>
      <c r="CB38" s="5">
        <f ca="1">IF(Table1[[#This Row],[Value of debts]]&gt;$CC$6,1,0)</f>
        <v>1</v>
      </c>
      <c r="CF38" s="6"/>
      <c r="CG38" s="43">
        <f ca="1">Table1[[#This Row],[Mortage left]]/Table1[[#This Row],[value of house]]</f>
        <v>0.28712205058508605</v>
      </c>
      <c r="CH38">
        <f t="shared" ca="1" si="23"/>
        <v>0</v>
      </c>
      <c r="CO38" s="5">
        <f ca="1">IF(Table1[[#This Row],[area]]="yukon",Table1[[#This Row],[income]],0)</f>
        <v>62666</v>
      </c>
      <c r="CP38">
        <f ca="1">IF(Table1[[#This Row],[area]]="ontario",Table1[[#This Row],[income]],0)</f>
        <v>0</v>
      </c>
      <c r="CQ38">
        <f ca="1">IF(Table1[[#This Row],[area]]="newfounland",Table1[[#This Row],[income]],0)</f>
        <v>0</v>
      </c>
      <c r="CR38">
        <f ca="1">IF(Table1[[#This Row],[area]]="alberta",Table1[[#This Row],[income]],0)</f>
        <v>0</v>
      </c>
      <c r="CS38">
        <f ca="1">IF(Table1[[#This Row],[area]]="nunavet",Table1[[#This Row],[income]],0)</f>
        <v>0</v>
      </c>
      <c r="CT38">
        <f ca="1">IF(Table1[[#This Row],[area]]="prince edward island",Table1[[#This Row],[income]],0)</f>
        <v>0</v>
      </c>
      <c r="CU38">
        <f ca="1">IF(Table1[[#This Row],[area]]="northwest tersesa",Table1[[#This Row],[income]],0)</f>
        <v>0</v>
      </c>
      <c r="CV38">
        <f ca="1">IF(Table1[[#This Row],[area]]="quebec",Table1[[#This Row],[income]],0)</f>
        <v>0</v>
      </c>
      <c r="CW38">
        <f ca="1">IF(Table1[[#This Row],[area]]="manitoba",Table1[[#This Row],[income]],0)</f>
        <v>0</v>
      </c>
      <c r="CX38">
        <f ca="1">IF(Table1[[#This Row],[area]]="sasketchwan",Table1[[#This Row],[income]],0)</f>
        <v>0</v>
      </c>
      <c r="CY38">
        <f ca="1">IF(Table1[[#This Row],[area]]="BC",Table1[[#This Row],[income]],0)</f>
        <v>0</v>
      </c>
      <c r="CZ38" s="6">
        <f ca="1">IF(Table1[[#This Row],[area]]="newbruncwick",Table1[[#This Row],[income]],0)</f>
        <v>0</v>
      </c>
      <c r="DB38" s="5">
        <f ca="1">IF(Table1[[#This Row],[field of work]]="health",Table1[[#This Row],[income]],0)</f>
        <v>62666</v>
      </c>
      <c r="DC38">
        <f ca="1">IF(Table1[[#This Row],[field of work]]="teaching",Table1[[#This Row],[income]],0)</f>
        <v>0</v>
      </c>
      <c r="DD38">
        <f ca="1">IF(Table1[[#This Row],[field of work]]="agriculture",Table1[[#This Row],[income]],0)</f>
        <v>0</v>
      </c>
      <c r="DE38">
        <f ca="1">IF(Table1[[#This Row],[field of work]]="IT",Table1[[#This Row],[income]],0)</f>
        <v>0</v>
      </c>
      <c r="DF38">
        <f ca="1">IF(Table1[[#This Row],[field of work]]="construction",Table1[[#This Row],[income]],0)</f>
        <v>0</v>
      </c>
      <c r="DG38" s="6">
        <f ca="1">IF(Table1[[#This Row],[field of work]]="general work",Table1[[#This Row],[income]],0)</f>
        <v>0</v>
      </c>
      <c r="DJ38" s="5">
        <f ca="1">IF(Table1[[#This Row],[Value of debts]]&gt;Table1[[#This Row],[income]],1,0)</f>
        <v>1</v>
      </c>
      <c r="DK38" s="6"/>
      <c r="DL38">
        <f ca="1">IF(Table1[[#This Row],[net worth of person($)]]&gt;$DM$6,Table1[[#This Row],[age]],0)</f>
        <v>33</v>
      </c>
    </row>
    <row r="39" spans="2:116" x14ac:dyDescent="0.3">
      <c r="B39">
        <f t="shared" ca="1" si="3"/>
        <v>1</v>
      </c>
      <c r="C39" s="1" t="str">
        <f t="shared" ca="1" si="4"/>
        <v>men</v>
      </c>
      <c r="D39">
        <f t="shared" ca="1" si="5"/>
        <v>33</v>
      </c>
      <c r="E39">
        <f t="shared" ca="1" si="6"/>
        <v>4</v>
      </c>
      <c r="F39" t="str">
        <f t="shared" ca="1" si="7"/>
        <v>IT</v>
      </c>
      <c r="G39">
        <f t="shared" ca="1" si="8"/>
        <v>4</v>
      </c>
      <c r="H39" t="str">
        <f t="shared" ca="1" si="9"/>
        <v>technical;</v>
      </c>
      <c r="I39">
        <f t="shared" ca="1" si="10"/>
        <v>3</v>
      </c>
      <c r="J39">
        <f t="shared" ca="1" si="0"/>
        <v>2</v>
      </c>
      <c r="K39">
        <f t="shared" ca="1" si="11"/>
        <v>35756</v>
      </c>
      <c r="L39">
        <f t="shared" ca="1" si="12"/>
        <v>1</v>
      </c>
      <c r="M39" t="str">
        <f t="shared" ca="1" si="13"/>
        <v>yukon</v>
      </c>
      <c r="N39">
        <f t="shared" ca="1" si="24"/>
        <v>107268</v>
      </c>
      <c r="O39">
        <f t="shared" ca="1" si="15"/>
        <v>65536.043453135338</v>
      </c>
      <c r="P39">
        <f t="shared" ca="1" si="25"/>
        <v>32535.965986737283</v>
      </c>
      <c r="Q39">
        <f t="shared" ca="1" si="17"/>
        <v>29587</v>
      </c>
      <c r="R39">
        <f t="shared" ca="1" si="26"/>
        <v>67831.573795646022</v>
      </c>
      <c r="S39">
        <f t="shared" ca="1" si="27"/>
        <v>20654.054495552868</v>
      </c>
      <c r="T39">
        <f t="shared" ca="1" si="28"/>
        <v>160458.02048229016</v>
      </c>
      <c r="U39">
        <f t="shared" ca="1" si="29"/>
        <v>162954.61724878137</v>
      </c>
      <c r="V39">
        <f t="shared" ca="1" si="30"/>
        <v>-2496.5967664912168</v>
      </c>
      <c r="AF39" s="5">
        <f ca="1">IF(Table1[[#This Row],[Genders]]="men",1,0)</f>
        <v>1</v>
      </c>
      <c r="AG39">
        <f ca="1">IF(Table1[[#This Row],[Genders]]="women",1,0)</f>
        <v>0</v>
      </c>
      <c r="AJ39" s="6"/>
      <c r="AL39">
        <f ca="1">IF(Table1[[#This Row],[field of work]]="teaching",1,0)</f>
        <v>0</v>
      </c>
      <c r="AM39">
        <f ca="1">IF(Table1[[#This Row],[field of work]]="health",1,0)</f>
        <v>0</v>
      </c>
      <c r="AN39">
        <f ca="1">IF(Table1[[#This Row],[field of work]]="agriculture",1,0)</f>
        <v>0</v>
      </c>
      <c r="AO39">
        <f ca="1">IF(Table1[[#This Row],[field of work]]="IT",1,0)</f>
        <v>1</v>
      </c>
      <c r="AP39">
        <f ca="1">IF(Table1[[#This Row],[field of work]]="construction",1,0)</f>
        <v>0</v>
      </c>
      <c r="AQ39">
        <f ca="1">IF(Table1[[#This Row],[field of work]]="general work",1,0)</f>
        <v>0</v>
      </c>
      <c r="AY39" s="23">
        <f ca="1">IF(Table1[[#This Row],[area]]="ontario",1,0)</f>
        <v>0</v>
      </c>
      <c r="AZ39">
        <f ca="1">IF(Table1[[#This Row],[area]]="newfounland",1,0)</f>
        <v>0</v>
      </c>
      <c r="BA39">
        <f ca="1">IF(Table1[[#This Row],[area]]="alberta",1,0)</f>
        <v>0</v>
      </c>
      <c r="BB39">
        <f ca="1">IF(Table1[[#This Row],[area]]="BC",1,0)</f>
        <v>0</v>
      </c>
      <c r="BC39">
        <f ca="1">IF(Table1[[#This Row],[area]]="yukon",1,0)</f>
        <v>1</v>
      </c>
      <c r="BD39">
        <f ca="1">IF(Table1[[#This Row],[area]]="nunavet",1,0)</f>
        <v>0</v>
      </c>
      <c r="BE39">
        <f ca="1">IF(Table1[[#This Row],[area]]="sasketchwan",1,0)</f>
        <v>0</v>
      </c>
      <c r="BF39">
        <f ca="1">IF(Table1[[#This Row],[area]]="newbruncwick",1,0)</f>
        <v>0</v>
      </c>
      <c r="BG39">
        <f ca="1">IF(Table1[[#This Row],[area]]="manitoba",1,0)</f>
        <v>0</v>
      </c>
      <c r="BH39">
        <f ca="1">IF(Table1[[#This Row],[area]]="prince edward island",1,0)</f>
        <v>0</v>
      </c>
      <c r="BI39">
        <f ca="1">IF(Table1[[#This Row],[area]]="quebec",1,0)</f>
        <v>0</v>
      </c>
      <c r="BJ39">
        <f ca="1">IF(Table1[[#This Row],[area]]="northwest tersesa",1,0)</f>
        <v>0</v>
      </c>
      <c r="BZ39" s="41">
        <f ca="1">Table1[[#This Row],[Cars Value]]/Table1[[#This Row],[no of cars]]</f>
        <v>16267.982993368641</v>
      </c>
      <c r="CB39" s="5">
        <f ca="1">IF(Table1[[#This Row],[Value of debts]]&gt;$CC$6,1,0)</f>
        <v>1</v>
      </c>
      <c r="CF39" s="6"/>
      <c r="CG39" s="43">
        <f ca="1">Table1[[#This Row],[Mortage left]]/Table1[[#This Row],[value of house]]</f>
        <v>0.61095614212193139</v>
      </c>
      <c r="CH39">
        <f t="shared" ca="1" si="23"/>
        <v>0</v>
      </c>
      <c r="CO39" s="5">
        <f ca="1">IF(Table1[[#This Row],[area]]="yukon",Table1[[#This Row],[income]],0)</f>
        <v>35756</v>
      </c>
      <c r="CP39">
        <f ca="1">IF(Table1[[#This Row],[area]]="ontario",Table1[[#This Row],[income]],0)</f>
        <v>0</v>
      </c>
      <c r="CQ39">
        <f ca="1">IF(Table1[[#This Row],[area]]="newfounland",Table1[[#This Row],[income]],0)</f>
        <v>0</v>
      </c>
      <c r="CR39">
        <f ca="1">IF(Table1[[#This Row],[area]]="alberta",Table1[[#This Row],[income]],0)</f>
        <v>0</v>
      </c>
      <c r="CS39">
        <f ca="1">IF(Table1[[#This Row],[area]]="nunavet",Table1[[#This Row],[income]],0)</f>
        <v>0</v>
      </c>
      <c r="CT39">
        <f ca="1">IF(Table1[[#This Row],[area]]="prince edward island",Table1[[#This Row],[income]],0)</f>
        <v>0</v>
      </c>
      <c r="CU39">
        <f ca="1">IF(Table1[[#This Row],[area]]="northwest tersesa",Table1[[#This Row],[income]],0)</f>
        <v>0</v>
      </c>
      <c r="CV39">
        <f ca="1">IF(Table1[[#This Row],[area]]="quebec",Table1[[#This Row],[income]],0)</f>
        <v>0</v>
      </c>
      <c r="CW39">
        <f ca="1">IF(Table1[[#This Row],[area]]="manitoba",Table1[[#This Row],[income]],0)</f>
        <v>0</v>
      </c>
      <c r="CX39">
        <f ca="1">IF(Table1[[#This Row],[area]]="sasketchwan",Table1[[#This Row],[income]],0)</f>
        <v>0</v>
      </c>
      <c r="CY39">
        <f ca="1">IF(Table1[[#This Row],[area]]="BC",Table1[[#This Row],[income]],0)</f>
        <v>0</v>
      </c>
      <c r="CZ39" s="6">
        <f ca="1">IF(Table1[[#This Row],[area]]="newbruncwick",Table1[[#This Row],[income]],0)</f>
        <v>0</v>
      </c>
      <c r="DB39" s="5">
        <f ca="1">IF(Table1[[#This Row],[field of work]]="health",Table1[[#This Row],[income]],0)</f>
        <v>0</v>
      </c>
      <c r="DC39">
        <f ca="1">IF(Table1[[#This Row],[field of work]]="teaching",Table1[[#This Row],[income]],0)</f>
        <v>0</v>
      </c>
      <c r="DD39">
        <f ca="1">IF(Table1[[#This Row],[field of work]]="agriculture",Table1[[#This Row],[income]],0)</f>
        <v>0</v>
      </c>
      <c r="DE39">
        <f ca="1">IF(Table1[[#This Row],[field of work]]="IT",Table1[[#This Row],[income]],0)</f>
        <v>35756</v>
      </c>
      <c r="DF39">
        <f ca="1">IF(Table1[[#This Row],[field of work]]="construction",Table1[[#This Row],[income]],0)</f>
        <v>0</v>
      </c>
      <c r="DG39" s="6">
        <f ca="1">IF(Table1[[#This Row],[field of work]]="general work",Table1[[#This Row],[income]],0)</f>
        <v>0</v>
      </c>
      <c r="DJ39" s="5">
        <f ca="1">IF(Table1[[#This Row],[Value of debts]]&gt;Table1[[#This Row],[income]],1,0)</f>
        <v>1</v>
      </c>
      <c r="DK39" s="6"/>
      <c r="DL39">
        <f ca="1">IF(Table1[[#This Row],[net worth of person($)]]&gt;$DM$6,Table1[[#This Row],[age]],0)</f>
        <v>0</v>
      </c>
    </row>
    <row r="40" spans="2:116" x14ac:dyDescent="0.3">
      <c r="B40">
        <f t="shared" ca="1" si="3"/>
        <v>2</v>
      </c>
      <c r="C40" s="1" t="str">
        <f t="shared" ca="1" si="4"/>
        <v>women</v>
      </c>
      <c r="D40">
        <f t="shared" ca="1" si="5"/>
        <v>29</v>
      </c>
      <c r="E40">
        <f t="shared" ca="1" si="6"/>
        <v>5</v>
      </c>
      <c r="F40" t="str">
        <f t="shared" ca="1" si="7"/>
        <v>general work</v>
      </c>
      <c r="G40">
        <f t="shared" ca="1" si="8"/>
        <v>1</v>
      </c>
      <c r="H40" t="str">
        <f t="shared" ca="1" si="9"/>
        <v>high school</v>
      </c>
      <c r="I40">
        <f t="shared" ca="1" si="10"/>
        <v>0</v>
      </c>
      <c r="J40">
        <f t="shared" ca="1" si="0"/>
        <v>1</v>
      </c>
      <c r="K40">
        <f t="shared" ca="1" si="11"/>
        <v>84746</v>
      </c>
      <c r="L40">
        <f t="shared" ca="1" si="12"/>
        <v>12</v>
      </c>
      <c r="M40" t="str">
        <f t="shared" ca="1" si="13"/>
        <v>prince edward island</v>
      </c>
      <c r="N40">
        <f t="shared" ca="1" si="24"/>
        <v>423730</v>
      </c>
      <c r="O40">
        <f t="shared" ca="1" si="15"/>
        <v>212448.61326124263</v>
      </c>
      <c r="P40">
        <f t="shared" ca="1" si="25"/>
        <v>84519.141942906062</v>
      </c>
      <c r="Q40">
        <f t="shared" ca="1" si="17"/>
        <v>28996</v>
      </c>
      <c r="R40">
        <f t="shared" ca="1" si="26"/>
        <v>122573.19243936815</v>
      </c>
      <c r="S40">
        <f t="shared" ca="1" si="27"/>
        <v>25564.424981035976</v>
      </c>
      <c r="T40">
        <f t="shared" ca="1" si="28"/>
        <v>533813.56692394207</v>
      </c>
      <c r="U40">
        <f t="shared" ca="1" si="29"/>
        <v>364017.8057006108</v>
      </c>
      <c r="V40">
        <f t="shared" ca="1" si="30"/>
        <v>169795.76122333127</v>
      </c>
      <c r="AF40" s="5">
        <f ca="1">IF(Table1[[#This Row],[Genders]]="men",1,0)</f>
        <v>0</v>
      </c>
      <c r="AG40">
        <f ca="1">IF(Table1[[#This Row],[Genders]]="women",1,0)</f>
        <v>1</v>
      </c>
      <c r="AJ40" s="6"/>
      <c r="AL40">
        <f ca="1">IF(Table1[[#This Row],[field of work]]="teaching",1,0)</f>
        <v>0</v>
      </c>
      <c r="AM40">
        <f ca="1">IF(Table1[[#This Row],[field of work]]="health",1,0)</f>
        <v>0</v>
      </c>
      <c r="AN40">
        <f ca="1">IF(Table1[[#This Row],[field of work]]="agriculture",1,0)</f>
        <v>0</v>
      </c>
      <c r="AO40">
        <f ca="1">IF(Table1[[#This Row],[field of work]]="IT",1,0)</f>
        <v>0</v>
      </c>
      <c r="AP40">
        <f ca="1">IF(Table1[[#This Row],[field of work]]="construction",1,0)</f>
        <v>0</v>
      </c>
      <c r="AQ40">
        <f ca="1">IF(Table1[[#This Row],[field of work]]="general work",1,0)</f>
        <v>1</v>
      </c>
      <c r="AY40" s="23">
        <f ca="1">IF(Table1[[#This Row],[area]]="ontario",1,0)</f>
        <v>0</v>
      </c>
      <c r="AZ40">
        <f ca="1">IF(Table1[[#This Row],[area]]="newfounland",1,0)</f>
        <v>0</v>
      </c>
      <c r="BA40">
        <f ca="1">IF(Table1[[#This Row],[area]]="alberta",1,0)</f>
        <v>0</v>
      </c>
      <c r="BB40">
        <f ca="1">IF(Table1[[#This Row],[area]]="BC",1,0)</f>
        <v>0</v>
      </c>
      <c r="BC40">
        <f ca="1">IF(Table1[[#This Row],[area]]="yukon",1,0)</f>
        <v>0</v>
      </c>
      <c r="BD40">
        <f ca="1">IF(Table1[[#This Row],[area]]="nunavet",1,0)</f>
        <v>0</v>
      </c>
      <c r="BE40">
        <f ca="1">IF(Table1[[#This Row],[area]]="sasketchwan",1,0)</f>
        <v>0</v>
      </c>
      <c r="BF40">
        <f ca="1">IF(Table1[[#This Row],[area]]="newbruncwick",1,0)</f>
        <v>0</v>
      </c>
      <c r="BG40">
        <f ca="1">IF(Table1[[#This Row],[area]]="manitoba",1,0)</f>
        <v>0</v>
      </c>
      <c r="BH40">
        <f ca="1">IF(Table1[[#This Row],[area]]="prince edward island",1,0)</f>
        <v>1</v>
      </c>
      <c r="BI40">
        <f ca="1">IF(Table1[[#This Row],[area]]="quebec",1,0)</f>
        <v>0</v>
      </c>
      <c r="BJ40">
        <f ca="1">IF(Table1[[#This Row],[area]]="northwest tersesa",1,0)</f>
        <v>0</v>
      </c>
      <c r="BZ40" s="41">
        <f ca="1">Table1[[#This Row],[Cars Value]]/Table1[[#This Row],[no of cars]]</f>
        <v>84519.141942906062</v>
      </c>
      <c r="CB40" s="5">
        <f ca="1">IF(Table1[[#This Row],[Value of debts]]&gt;$CC$6,1,0)</f>
        <v>1</v>
      </c>
      <c r="CF40" s="6"/>
      <c r="CG40" s="43">
        <f ca="1">Table1[[#This Row],[Mortage left]]/Table1[[#This Row],[value of house]]</f>
        <v>0.50137732344002695</v>
      </c>
      <c r="CH40">
        <f t="shared" ca="1" si="23"/>
        <v>0</v>
      </c>
      <c r="CO40" s="5">
        <f ca="1">IF(Table1[[#This Row],[area]]="yukon",Table1[[#This Row],[income]],0)</f>
        <v>0</v>
      </c>
      <c r="CP40">
        <f ca="1">IF(Table1[[#This Row],[area]]="ontario",Table1[[#This Row],[income]],0)</f>
        <v>0</v>
      </c>
      <c r="CQ40">
        <f ca="1">IF(Table1[[#This Row],[area]]="newfounland",Table1[[#This Row],[income]],0)</f>
        <v>0</v>
      </c>
      <c r="CR40">
        <f ca="1">IF(Table1[[#This Row],[area]]="alberta",Table1[[#This Row],[income]],0)</f>
        <v>0</v>
      </c>
      <c r="CS40">
        <f ca="1">IF(Table1[[#This Row],[area]]="nunavet",Table1[[#This Row],[income]],0)</f>
        <v>0</v>
      </c>
      <c r="CT40">
        <f ca="1">IF(Table1[[#This Row],[area]]="prince edward island",Table1[[#This Row],[income]],0)</f>
        <v>84746</v>
      </c>
      <c r="CU40">
        <f ca="1">IF(Table1[[#This Row],[area]]="northwest tersesa",Table1[[#This Row],[income]],0)</f>
        <v>0</v>
      </c>
      <c r="CV40">
        <f ca="1">IF(Table1[[#This Row],[area]]="quebec",Table1[[#This Row],[income]],0)</f>
        <v>0</v>
      </c>
      <c r="CW40">
        <f ca="1">IF(Table1[[#This Row],[area]]="manitoba",Table1[[#This Row],[income]],0)</f>
        <v>0</v>
      </c>
      <c r="CX40">
        <f ca="1">IF(Table1[[#This Row],[area]]="sasketchwan",Table1[[#This Row],[income]],0)</f>
        <v>0</v>
      </c>
      <c r="CY40">
        <f ca="1">IF(Table1[[#This Row],[area]]="BC",Table1[[#This Row],[income]],0)</f>
        <v>0</v>
      </c>
      <c r="CZ40" s="6">
        <f ca="1">IF(Table1[[#This Row],[area]]="newbruncwick",Table1[[#This Row],[income]],0)</f>
        <v>0</v>
      </c>
      <c r="DB40" s="5">
        <f ca="1">IF(Table1[[#This Row],[field of work]]="health",Table1[[#This Row],[income]],0)</f>
        <v>0</v>
      </c>
      <c r="DC40">
        <f ca="1">IF(Table1[[#This Row],[field of work]]="teaching",Table1[[#This Row],[income]],0)</f>
        <v>0</v>
      </c>
      <c r="DD40">
        <f ca="1">IF(Table1[[#This Row],[field of work]]="agriculture",Table1[[#This Row],[income]],0)</f>
        <v>0</v>
      </c>
      <c r="DE40">
        <f ca="1">IF(Table1[[#This Row],[field of work]]="IT",Table1[[#This Row],[income]],0)</f>
        <v>0</v>
      </c>
      <c r="DF40">
        <f ca="1">IF(Table1[[#This Row],[field of work]]="construction",Table1[[#This Row],[income]],0)</f>
        <v>0</v>
      </c>
      <c r="DG40" s="6">
        <f ca="1">IF(Table1[[#This Row],[field of work]]="general work",Table1[[#This Row],[income]],0)</f>
        <v>84746</v>
      </c>
      <c r="DJ40" s="5">
        <f ca="1">IF(Table1[[#This Row],[Value of debts]]&gt;Table1[[#This Row],[income]],1,0)</f>
        <v>1</v>
      </c>
      <c r="DK40" s="6"/>
      <c r="DL40">
        <f ca="1">IF(Table1[[#This Row],[net worth of person($)]]&gt;$DM$6,Table1[[#This Row],[age]],0)</f>
        <v>29</v>
      </c>
    </row>
    <row r="41" spans="2:116" x14ac:dyDescent="0.3">
      <c r="B41">
        <f t="shared" ca="1" si="3"/>
        <v>2</v>
      </c>
      <c r="C41" s="1" t="str">
        <f t="shared" ca="1" si="4"/>
        <v>women</v>
      </c>
      <c r="D41">
        <f t="shared" ca="1" si="5"/>
        <v>35</v>
      </c>
      <c r="E41">
        <f t="shared" ca="1" si="6"/>
        <v>3</v>
      </c>
      <c r="F41" t="str">
        <f t="shared" ca="1" si="7"/>
        <v>teaching</v>
      </c>
      <c r="G41">
        <f t="shared" ca="1" si="8"/>
        <v>5</v>
      </c>
      <c r="H41" t="str">
        <f t="shared" ca="1" si="9"/>
        <v>other</v>
      </c>
      <c r="I41">
        <f t="shared" ca="1" si="10"/>
        <v>3</v>
      </c>
      <c r="J41">
        <f t="shared" ca="1" si="0"/>
        <v>3</v>
      </c>
      <c r="K41">
        <f t="shared" ca="1" si="11"/>
        <v>84542</v>
      </c>
      <c r="L41">
        <f t="shared" ca="1" si="12"/>
        <v>4</v>
      </c>
      <c r="M41" t="str">
        <f t="shared" ca="1" si="13"/>
        <v>alberta</v>
      </c>
      <c r="N41">
        <f t="shared" ca="1" si="24"/>
        <v>422710</v>
      </c>
      <c r="O41">
        <f t="shared" ca="1" si="15"/>
        <v>345203.26265839481</v>
      </c>
      <c r="P41">
        <f t="shared" ca="1" si="25"/>
        <v>127077.00833869079</v>
      </c>
      <c r="Q41">
        <f t="shared" ca="1" si="17"/>
        <v>56140</v>
      </c>
      <c r="R41">
        <f t="shared" ca="1" si="26"/>
        <v>56529.913198928429</v>
      </c>
      <c r="S41">
        <f t="shared" ca="1" si="27"/>
        <v>125510.55257290564</v>
      </c>
      <c r="T41">
        <f t="shared" ca="1" si="28"/>
        <v>675297.5609115964</v>
      </c>
      <c r="U41">
        <f t="shared" ca="1" si="29"/>
        <v>457873.17585732322</v>
      </c>
      <c r="V41">
        <f t="shared" ca="1" si="30"/>
        <v>217424.38505427318</v>
      </c>
      <c r="AF41" s="5">
        <f ca="1">IF(Table1[[#This Row],[Genders]]="men",1,0)</f>
        <v>0</v>
      </c>
      <c r="AG41">
        <f ca="1">IF(Table1[[#This Row],[Genders]]="women",1,0)</f>
        <v>1</v>
      </c>
      <c r="AJ41" s="6"/>
      <c r="AL41">
        <f ca="1">IF(Table1[[#This Row],[field of work]]="teaching",1,0)</f>
        <v>1</v>
      </c>
      <c r="AM41">
        <f ca="1">IF(Table1[[#This Row],[field of work]]="health",1,0)</f>
        <v>0</v>
      </c>
      <c r="AN41">
        <f ca="1">IF(Table1[[#This Row],[field of work]]="agriculture",1,0)</f>
        <v>0</v>
      </c>
      <c r="AO41">
        <f ca="1">IF(Table1[[#This Row],[field of work]]="IT",1,0)</f>
        <v>0</v>
      </c>
      <c r="AP41">
        <f ca="1">IF(Table1[[#This Row],[field of work]]="construction",1,0)</f>
        <v>0</v>
      </c>
      <c r="AQ41">
        <f ca="1">IF(Table1[[#This Row],[field of work]]="general work",1,0)</f>
        <v>0</v>
      </c>
      <c r="AY41" s="23">
        <f ca="1">IF(Table1[[#This Row],[area]]="ontario",1,0)</f>
        <v>0</v>
      </c>
      <c r="AZ41">
        <f ca="1">IF(Table1[[#This Row],[area]]="newfounland",1,0)</f>
        <v>0</v>
      </c>
      <c r="BA41">
        <f ca="1">IF(Table1[[#This Row],[area]]="alberta",1,0)</f>
        <v>1</v>
      </c>
      <c r="BB41">
        <f ca="1">IF(Table1[[#This Row],[area]]="BC",1,0)</f>
        <v>0</v>
      </c>
      <c r="BC41">
        <f ca="1">IF(Table1[[#This Row],[area]]="yukon",1,0)</f>
        <v>0</v>
      </c>
      <c r="BD41">
        <f ca="1">IF(Table1[[#This Row],[area]]="nunavet",1,0)</f>
        <v>0</v>
      </c>
      <c r="BE41">
        <f ca="1">IF(Table1[[#This Row],[area]]="sasketchwan",1,0)</f>
        <v>0</v>
      </c>
      <c r="BF41">
        <f ca="1">IF(Table1[[#This Row],[area]]="newbruncwick",1,0)</f>
        <v>0</v>
      </c>
      <c r="BG41">
        <f ca="1">IF(Table1[[#This Row],[area]]="manitoba",1,0)</f>
        <v>0</v>
      </c>
      <c r="BH41">
        <f ca="1">IF(Table1[[#This Row],[area]]="prince edward island",1,0)</f>
        <v>0</v>
      </c>
      <c r="BI41">
        <f ca="1">IF(Table1[[#This Row],[area]]="quebec",1,0)</f>
        <v>0</v>
      </c>
      <c r="BJ41">
        <f ca="1">IF(Table1[[#This Row],[area]]="northwest tersesa",1,0)</f>
        <v>0</v>
      </c>
      <c r="BZ41" s="41">
        <f ca="1">Table1[[#This Row],[Cars Value]]/Table1[[#This Row],[no of cars]]</f>
        <v>42359.002779563598</v>
      </c>
      <c r="CB41" s="5">
        <f ca="1">IF(Table1[[#This Row],[Value of debts]]&gt;$CC$6,1,0)</f>
        <v>1</v>
      </c>
      <c r="CF41" s="6"/>
      <c r="CG41" s="43">
        <f ca="1">Table1[[#This Row],[Mortage left]]/Table1[[#This Row],[value of house]]</f>
        <v>0.81664323687254814</v>
      </c>
      <c r="CH41">
        <f t="shared" ca="1" si="23"/>
        <v>0</v>
      </c>
      <c r="CO41" s="5">
        <f ca="1">IF(Table1[[#This Row],[area]]="yukon",Table1[[#This Row],[income]],0)</f>
        <v>0</v>
      </c>
      <c r="CP41">
        <f ca="1">IF(Table1[[#This Row],[area]]="ontario",Table1[[#This Row],[income]],0)</f>
        <v>0</v>
      </c>
      <c r="CQ41">
        <f ca="1">IF(Table1[[#This Row],[area]]="newfounland",Table1[[#This Row],[income]],0)</f>
        <v>0</v>
      </c>
      <c r="CR41">
        <f ca="1">IF(Table1[[#This Row],[area]]="alberta",Table1[[#This Row],[income]],0)</f>
        <v>84542</v>
      </c>
      <c r="CS41">
        <f ca="1">IF(Table1[[#This Row],[area]]="nunavet",Table1[[#This Row],[income]],0)</f>
        <v>0</v>
      </c>
      <c r="CT41">
        <f ca="1">IF(Table1[[#This Row],[area]]="prince edward island",Table1[[#This Row],[income]],0)</f>
        <v>0</v>
      </c>
      <c r="CU41">
        <f ca="1">IF(Table1[[#This Row],[area]]="northwest tersesa",Table1[[#This Row],[income]],0)</f>
        <v>0</v>
      </c>
      <c r="CV41">
        <f ca="1">IF(Table1[[#This Row],[area]]="quebec",Table1[[#This Row],[income]],0)</f>
        <v>0</v>
      </c>
      <c r="CW41">
        <f ca="1">IF(Table1[[#This Row],[area]]="manitoba",Table1[[#This Row],[income]],0)</f>
        <v>0</v>
      </c>
      <c r="CX41">
        <f ca="1">IF(Table1[[#This Row],[area]]="sasketchwan",Table1[[#This Row],[income]],0)</f>
        <v>0</v>
      </c>
      <c r="CY41">
        <f ca="1">IF(Table1[[#This Row],[area]]="BC",Table1[[#This Row],[income]],0)</f>
        <v>0</v>
      </c>
      <c r="CZ41" s="6">
        <f ca="1">IF(Table1[[#This Row],[area]]="newbruncwick",Table1[[#This Row],[income]],0)</f>
        <v>0</v>
      </c>
      <c r="DB41" s="5">
        <f ca="1">IF(Table1[[#This Row],[field of work]]="health",Table1[[#This Row],[income]],0)</f>
        <v>0</v>
      </c>
      <c r="DC41">
        <f ca="1">IF(Table1[[#This Row],[field of work]]="teaching",Table1[[#This Row],[income]],0)</f>
        <v>84542</v>
      </c>
      <c r="DD41">
        <f ca="1">IF(Table1[[#This Row],[field of work]]="agriculture",Table1[[#This Row],[income]],0)</f>
        <v>0</v>
      </c>
      <c r="DE41">
        <f ca="1">IF(Table1[[#This Row],[field of work]]="IT",Table1[[#This Row],[income]],0)</f>
        <v>0</v>
      </c>
      <c r="DF41">
        <f ca="1">IF(Table1[[#This Row],[field of work]]="construction",Table1[[#This Row],[income]],0)</f>
        <v>0</v>
      </c>
      <c r="DG41" s="6">
        <f ca="1">IF(Table1[[#This Row],[field of work]]="general work",Table1[[#This Row],[income]],0)</f>
        <v>0</v>
      </c>
      <c r="DJ41" s="5">
        <f ca="1">IF(Table1[[#This Row],[Value of debts]]&gt;Table1[[#This Row],[income]],1,0)</f>
        <v>1</v>
      </c>
      <c r="DK41" s="6"/>
      <c r="DL41">
        <f ca="1">IF(Table1[[#This Row],[net worth of person($)]]&gt;$DM$6,Table1[[#This Row],[age]],0)</f>
        <v>35</v>
      </c>
    </row>
    <row r="42" spans="2:116" x14ac:dyDescent="0.3">
      <c r="B42">
        <f t="shared" ca="1" si="3"/>
        <v>1</v>
      </c>
      <c r="C42" s="1" t="str">
        <f t="shared" ca="1" si="4"/>
        <v>men</v>
      </c>
      <c r="D42">
        <f t="shared" ca="1" si="5"/>
        <v>39</v>
      </c>
      <c r="E42">
        <f t="shared" ca="1" si="6"/>
        <v>2</v>
      </c>
      <c r="F42" t="str">
        <f t="shared" ca="1" si="7"/>
        <v>construction</v>
      </c>
      <c r="G42">
        <f t="shared" ca="1" si="8"/>
        <v>1</v>
      </c>
      <c r="H42" t="str">
        <f t="shared" ca="1" si="9"/>
        <v>high school</v>
      </c>
      <c r="I42">
        <f t="shared" ca="1" si="10"/>
        <v>2</v>
      </c>
      <c r="J42">
        <f t="shared" ca="1" si="0"/>
        <v>1</v>
      </c>
      <c r="K42">
        <f t="shared" ca="1" si="11"/>
        <v>37217</v>
      </c>
      <c r="L42">
        <f t="shared" ca="1" si="12"/>
        <v>4</v>
      </c>
      <c r="M42" t="str">
        <f t="shared" ca="1" si="13"/>
        <v>alberta</v>
      </c>
      <c r="N42">
        <f t="shared" ca="1" si="24"/>
        <v>186085</v>
      </c>
      <c r="O42">
        <f t="shared" ca="1" si="15"/>
        <v>170085.48268249125</v>
      </c>
      <c r="P42">
        <f t="shared" ca="1" si="25"/>
        <v>22091.226563026063</v>
      </c>
      <c r="Q42">
        <f t="shared" ca="1" si="17"/>
        <v>16031</v>
      </c>
      <c r="R42">
        <f t="shared" ca="1" si="26"/>
        <v>2597.8582717132113</v>
      </c>
      <c r="S42">
        <f t="shared" ca="1" si="27"/>
        <v>32797.100785290357</v>
      </c>
      <c r="T42">
        <f t="shared" ca="1" si="28"/>
        <v>240973.32734831641</v>
      </c>
      <c r="U42">
        <f t="shared" ca="1" si="29"/>
        <v>188714.34095420447</v>
      </c>
      <c r="V42">
        <f t="shared" ca="1" si="30"/>
        <v>52258.98639411194</v>
      </c>
      <c r="AF42" s="5">
        <f ca="1">IF(Table1[[#This Row],[Genders]]="men",1,0)</f>
        <v>1</v>
      </c>
      <c r="AG42">
        <f ca="1">IF(Table1[[#This Row],[Genders]]="women",1,0)</f>
        <v>0</v>
      </c>
      <c r="AJ42" s="6"/>
      <c r="AL42">
        <f ca="1">IF(Table1[[#This Row],[field of work]]="teaching",1,0)</f>
        <v>0</v>
      </c>
      <c r="AM42">
        <f ca="1">IF(Table1[[#This Row],[field of work]]="health",1,0)</f>
        <v>0</v>
      </c>
      <c r="AN42">
        <f ca="1">IF(Table1[[#This Row],[field of work]]="agriculture",1,0)</f>
        <v>0</v>
      </c>
      <c r="AO42">
        <f ca="1">IF(Table1[[#This Row],[field of work]]="IT",1,0)</f>
        <v>0</v>
      </c>
      <c r="AP42">
        <f ca="1">IF(Table1[[#This Row],[field of work]]="construction",1,0)</f>
        <v>1</v>
      </c>
      <c r="AQ42">
        <f ca="1">IF(Table1[[#This Row],[field of work]]="general work",1,0)</f>
        <v>0</v>
      </c>
      <c r="AY42" s="23">
        <f ca="1">IF(Table1[[#This Row],[area]]="ontario",1,0)</f>
        <v>0</v>
      </c>
      <c r="AZ42">
        <f ca="1">IF(Table1[[#This Row],[area]]="newfounland",1,0)</f>
        <v>0</v>
      </c>
      <c r="BA42">
        <f ca="1">IF(Table1[[#This Row],[area]]="alberta",1,0)</f>
        <v>1</v>
      </c>
      <c r="BB42">
        <f ca="1">IF(Table1[[#This Row],[area]]="BC",1,0)</f>
        <v>0</v>
      </c>
      <c r="BC42">
        <f ca="1">IF(Table1[[#This Row],[area]]="yukon",1,0)</f>
        <v>0</v>
      </c>
      <c r="BD42">
        <f ca="1">IF(Table1[[#This Row],[area]]="nunavet",1,0)</f>
        <v>0</v>
      </c>
      <c r="BE42">
        <f ca="1">IF(Table1[[#This Row],[area]]="sasketchwan",1,0)</f>
        <v>0</v>
      </c>
      <c r="BF42">
        <f ca="1">IF(Table1[[#This Row],[area]]="newbruncwick",1,0)</f>
        <v>0</v>
      </c>
      <c r="BG42">
        <f ca="1">IF(Table1[[#This Row],[area]]="manitoba",1,0)</f>
        <v>0</v>
      </c>
      <c r="BH42">
        <f ca="1">IF(Table1[[#This Row],[area]]="prince edward island",1,0)</f>
        <v>0</v>
      </c>
      <c r="BI42">
        <f ca="1">IF(Table1[[#This Row],[area]]="quebec",1,0)</f>
        <v>0</v>
      </c>
      <c r="BJ42">
        <f ca="1">IF(Table1[[#This Row],[area]]="northwest tersesa",1,0)</f>
        <v>0</v>
      </c>
      <c r="BZ42" s="41">
        <f ca="1">Table1[[#This Row],[Cars Value]]/Table1[[#This Row],[no of cars]]</f>
        <v>22091.226563026063</v>
      </c>
      <c r="CB42" s="5">
        <f ca="1">IF(Table1[[#This Row],[Value of debts]]&gt;$CC$6,1,0)</f>
        <v>1</v>
      </c>
      <c r="CF42" s="6"/>
      <c r="CG42" s="43">
        <f ca="1">Table1[[#This Row],[Mortage left]]/Table1[[#This Row],[value of house]]</f>
        <v>0.91402038145197761</v>
      </c>
      <c r="CH42">
        <f t="shared" ca="1" si="23"/>
        <v>0</v>
      </c>
      <c r="CO42" s="5">
        <f ca="1">IF(Table1[[#This Row],[area]]="yukon",Table1[[#This Row],[income]],0)</f>
        <v>0</v>
      </c>
      <c r="CP42">
        <f ca="1">IF(Table1[[#This Row],[area]]="ontario",Table1[[#This Row],[income]],0)</f>
        <v>0</v>
      </c>
      <c r="CQ42">
        <f ca="1">IF(Table1[[#This Row],[area]]="newfounland",Table1[[#This Row],[income]],0)</f>
        <v>0</v>
      </c>
      <c r="CR42">
        <f ca="1">IF(Table1[[#This Row],[area]]="alberta",Table1[[#This Row],[income]],0)</f>
        <v>37217</v>
      </c>
      <c r="CS42">
        <f ca="1">IF(Table1[[#This Row],[area]]="nunavet",Table1[[#This Row],[income]],0)</f>
        <v>0</v>
      </c>
      <c r="CT42">
        <f ca="1">IF(Table1[[#This Row],[area]]="prince edward island",Table1[[#This Row],[income]],0)</f>
        <v>0</v>
      </c>
      <c r="CU42">
        <f ca="1">IF(Table1[[#This Row],[area]]="northwest tersesa",Table1[[#This Row],[income]],0)</f>
        <v>0</v>
      </c>
      <c r="CV42">
        <f ca="1">IF(Table1[[#This Row],[area]]="quebec",Table1[[#This Row],[income]],0)</f>
        <v>0</v>
      </c>
      <c r="CW42">
        <f ca="1">IF(Table1[[#This Row],[area]]="manitoba",Table1[[#This Row],[income]],0)</f>
        <v>0</v>
      </c>
      <c r="CX42">
        <f ca="1">IF(Table1[[#This Row],[area]]="sasketchwan",Table1[[#This Row],[income]],0)</f>
        <v>0</v>
      </c>
      <c r="CY42">
        <f ca="1">IF(Table1[[#This Row],[area]]="BC",Table1[[#This Row],[income]],0)</f>
        <v>0</v>
      </c>
      <c r="CZ42" s="6">
        <f ca="1">IF(Table1[[#This Row],[area]]="newbruncwick",Table1[[#This Row],[income]],0)</f>
        <v>0</v>
      </c>
      <c r="DB42" s="5">
        <f ca="1">IF(Table1[[#This Row],[field of work]]="health",Table1[[#This Row],[income]],0)</f>
        <v>0</v>
      </c>
      <c r="DC42">
        <f ca="1">IF(Table1[[#This Row],[field of work]]="teaching",Table1[[#This Row],[income]],0)</f>
        <v>0</v>
      </c>
      <c r="DD42">
        <f ca="1">IF(Table1[[#This Row],[field of work]]="agriculture",Table1[[#This Row],[income]],0)</f>
        <v>0</v>
      </c>
      <c r="DE42">
        <f ca="1">IF(Table1[[#This Row],[field of work]]="IT",Table1[[#This Row],[income]],0)</f>
        <v>0</v>
      </c>
      <c r="DF42">
        <f ca="1">IF(Table1[[#This Row],[field of work]]="construction",Table1[[#This Row],[income]],0)</f>
        <v>37217</v>
      </c>
      <c r="DG42" s="6">
        <f ca="1">IF(Table1[[#This Row],[field of work]]="general work",Table1[[#This Row],[income]],0)</f>
        <v>0</v>
      </c>
      <c r="DJ42" s="5">
        <f ca="1">IF(Table1[[#This Row],[Value of debts]]&gt;Table1[[#This Row],[income]],1,0)</f>
        <v>1</v>
      </c>
      <c r="DK42" s="6"/>
      <c r="DL42">
        <f ca="1">IF(Table1[[#This Row],[net worth of person($)]]&gt;$DM$6,Table1[[#This Row],[age]],0)</f>
        <v>39</v>
      </c>
    </row>
    <row r="43" spans="2:116" x14ac:dyDescent="0.3">
      <c r="B43">
        <f t="shared" ca="1" si="3"/>
        <v>1</v>
      </c>
      <c r="C43" s="1" t="str">
        <f t="shared" ca="1" si="4"/>
        <v>men</v>
      </c>
      <c r="D43">
        <f t="shared" ca="1" si="5"/>
        <v>30</v>
      </c>
      <c r="E43">
        <f t="shared" ca="1" si="6"/>
        <v>1</v>
      </c>
      <c r="F43" t="str">
        <f t="shared" ca="1" si="7"/>
        <v>health</v>
      </c>
      <c r="G43">
        <f t="shared" ca="1" si="8"/>
        <v>2</v>
      </c>
      <c r="H43" t="str">
        <f t="shared" ca="1" si="9"/>
        <v>college</v>
      </c>
      <c r="I43">
        <f t="shared" ca="1" si="10"/>
        <v>4</v>
      </c>
      <c r="J43">
        <f t="shared" ca="1" si="0"/>
        <v>2</v>
      </c>
      <c r="K43">
        <f t="shared" ca="1" si="11"/>
        <v>81465</v>
      </c>
      <c r="L43">
        <f t="shared" ca="1" si="12"/>
        <v>11</v>
      </c>
      <c r="M43" t="str">
        <f t="shared" ca="1" si="13"/>
        <v>newbruncwick</v>
      </c>
      <c r="N43">
        <f t="shared" ca="1" si="24"/>
        <v>407325</v>
      </c>
      <c r="O43">
        <f t="shared" ca="1" si="15"/>
        <v>181011.53570222296</v>
      </c>
      <c r="P43">
        <f t="shared" ca="1" si="25"/>
        <v>30012.958330207137</v>
      </c>
      <c r="Q43">
        <f t="shared" ca="1" si="17"/>
        <v>22612</v>
      </c>
      <c r="R43">
        <f t="shared" ca="1" si="26"/>
        <v>34444.335371071436</v>
      </c>
      <c r="S43">
        <f t="shared" ca="1" si="27"/>
        <v>82747.120617736291</v>
      </c>
      <c r="T43">
        <f t="shared" ca="1" si="28"/>
        <v>520085.07894794346</v>
      </c>
      <c r="U43">
        <f t="shared" ca="1" si="29"/>
        <v>238067.8710732944</v>
      </c>
      <c r="V43">
        <f t="shared" ca="1" si="30"/>
        <v>282017.20787464909</v>
      </c>
      <c r="AF43" s="5">
        <f ca="1">IF(Table1[[#This Row],[Genders]]="men",1,0)</f>
        <v>1</v>
      </c>
      <c r="AG43">
        <f ca="1">IF(Table1[[#This Row],[Genders]]="women",1,0)</f>
        <v>0</v>
      </c>
      <c r="AJ43" s="6"/>
      <c r="AL43">
        <f ca="1">IF(Table1[[#This Row],[field of work]]="teaching",1,0)</f>
        <v>0</v>
      </c>
      <c r="AM43">
        <f ca="1">IF(Table1[[#This Row],[field of work]]="health",1,0)</f>
        <v>1</v>
      </c>
      <c r="AN43">
        <f ca="1">IF(Table1[[#This Row],[field of work]]="agriculture",1,0)</f>
        <v>0</v>
      </c>
      <c r="AO43">
        <f ca="1">IF(Table1[[#This Row],[field of work]]="IT",1,0)</f>
        <v>0</v>
      </c>
      <c r="AP43">
        <f ca="1">IF(Table1[[#This Row],[field of work]]="construction",1,0)</f>
        <v>0</v>
      </c>
      <c r="AQ43">
        <f ca="1">IF(Table1[[#This Row],[field of work]]="general work",1,0)</f>
        <v>0</v>
      </c>
      <c r="AY43" s="23">
        <f ca="1">IF(Table1[[#This Row],[area]]="ontario",1,0)</f>
        <v>0</v>
      </c>
      <c r="AZ43">
        <f ca="1">IF(Table1[[#This Row],[area]]="newfounland",1,0)</f>
        <v>0</v>
      </c>
      <c r="BA43">
        <f ca="1">IF(Table1[[#This Row],[area]]="alberta",1,0)</f>
        <v>0</v>
      </c>
      <c r="BB43">
        <f ca="1">IF(Table1[[#This Row],[area]]="BC",1,0)</f>
        <v>0</v>
      </c>
      <c r="BC43">
        <f ca="1">IF(Table1[[#This Row],[area]]="yukon",1,0)</f>
        <v>0</v>
      </c>
      <c r="BD43">
        <f ca="1">IF(Table1[[#This Row],[area]]="nunavet",1,0)</f>
        <v>0</v>
      </c>
      <c r="BE43">
        <f ca="1">IF(Table1[[#This Row],[area]]="sasketchwan",1,0)</f>
        <v>0</v>
      </c>
      <c r="BF43">
        <f ca="1">IF(Table1[[#This Row],[area]]="newbruncwick",1,0)</f>
        <v>1</v>
      </c>
      <c r="BG43">
        <f ca="1">IF(Table1[[#This Row],[area]]="manitoba",1,0)</f>
        <v>0</v>
      </c>
      <c r="BH43">
        <f ca="1">IF(Table1[[#This Row],[area]]="prince edward island",1,0)</f>
        <v>0</v>
      </c>
      <c r="BI43">
        <f ca="1">IF(Table1[[#This Row],[area]]="quebec",1,0)</f>
        <v>0</v>
      </c>
      <c r="BJ43">
        <f ca="1">IF(Table1[[#This Row],[area]]="northwest tersesa",1,0)</f>
        <v>0</v>
      </c>
      <c r="BZ43" s="41">
        <f ca="1">Table1[[#This Row],[Cars Value]]/Table1[[#This Row],[no of cars]]</f>
        <v>15006.479165103568</v>
      </c>
      <c r="CB43" s="5">
        <f ca="1">IF(Table1[[#This Row],[Value of debts]]&gt;$CC$6,1,0)</f>
        <v>1</v>
      </c>
      <c r="CF43" s="6"/>
      <c r="CG43" s="43">
        <f ca="1">Table1[[#This Row],[Mortage left]]/Table1[[#This Row],[value of house]]</f>
        <v>0.44439093034363952</v>
      </c>
      <c r="CH43">
        <f t="shared" ca="1" si="23"/>
        <v>0</v>
      </c>
      <c r="CO43" s="5">
        <f ca="1">IF(Table1[[#This Row],[area]]="yukon",Table1[[#This Row],[income]],0)</f>
        <v>0</v>
      </c>
      <c r="CP43">
        <f ca="1">IF(Table1[[#This Row],[area]]="ontario",Table1[[#This Row],[income]],0)</f>
        <v>0</v>
      </c>
      <c r="CQ43">
        <f ca="1">IF(Table1[[#This Row],[area]]="newfounland",Table1[[#This Row],[income]],0)</f>
        <v>0</v>
      </c>
      <c r="CR43">
        <f ca="1">IF(Table1[[#This Row],[area]]="alberta",Table1[[#This Row],[income]],0)</f>
        <v>0</v>
      </c>
      <c r="CS43">
        <f ca="1">IF(Table1[[#This Row],[area]]="nunavet",Table1[[#This Row],[income]],0)</f>
        <v>0</v>
      </c>
      <c r="CT43">
        <f ca="1">IF(Table1[[#This Row],[area]]="prince edward island",Table1[[#This Row],[income]],0)</f>
        <v>0</v>
      </c>
      <c r="CU43">
        <f ca="1">IF(Table1[[#This Row],[area]]="northwest tersesa",Table1[[#This Row],[income]],0)</f>
        <v>0</v>
      </c>
      <c r="CV43">
        <f ca="1">IF(Table1[[#This Row],[area]]="quebec",Table1[[#This Row],[income]],0)</f>
        <v>0</v>
      </c>
      <c r="CW43">
        <f ca="1">IF(Table1[[#This Row],[area]]="manitoba",Table1[[#This Row],[income]],0)</f>
        <v>0</v>
      </c>
      <c r="CX43">
        <f ca="1">IF(Table1[[#This Row],[area]]="sasketchwan",Table1[[#This Row],[income]],0)</f>
        <v>0</v>
      </c>
      <c r="CY43">
        <f ca="1">IF(Table1[[#This Row],[area]]="BC",Table1[[#This Row],[income]],0)</f>
        <v>0</v>
      </c>
      <c r="CZ43" s="6">
        <f ca="1">IF(Table1[[#This Row],[area]]="newbruncwick",Table1[[#This Row],[income]],0)</f>
        <v>81465</v>
      </c>
      <c r="DB43" s="5">
        <f ca="1">IF(Table1[[#This Row],[field of work]]="health",Table1[[#This Row],[income]],0)</f>
        <v>81465</v>
      </c>
      <c r="DC43">
        <f ca="1">IF(Table1[[#This Row],[field of work]]="teaching",Table1[[#This Row],[income]],0)</f>
        <v>0</v>
      </c>
      <c r="DD43">
        <f ca="1">IF(Table1[[#This Row],[field of work]]="agriculture",Table1[[#This Row],[income]],0)</f>
        <v>0</v>
      </c>
      <c r="DE43">
        <f ca="1">IF(Table1[[#This Row],[field of work]]="IT",Table1[[#This Row],[income]],0)</f>
        <v>0</v>
      </c>
      <c r="DF43">
        <f ca="1">IF(Table1[[#This Row],[field of work]]="construction",Table1[[#This Row],[income]],0)</f>
        <v>0</v>
      </c>
      <c r="DG43" s="6">
        <f ca="1">IF(Table1[[#This Row],[field of work]]="general work",Table1[[#This Row],[income]],0)</f>
        <v>0</v>
      </c>
      <c r="DJ43" s="5">
        <f ca="1">IF(Table1[[#This Row],[Value of debts]]&gt;Table1[[#This Row],[income]],1,0)</f>
        <v>1</v>
      </c>
      <c r="DK43" s="6"/>
      <c r="DL43">
        <f ca="1">IF(Table1[[#This Row],[net worth of person($)]]&gt;$DM$6,Table1[[#This Row],[age]],0)</f>
        <v>30</v>
      </c>
    </row>
    <row r="44" spans="2:116" x14ac:dyDescent="0.3">
      <c r="B44">
        <f t="shared" ca="1" si="3"/>
        <v>1</v>
      </c>
      <c r="C44" s="1" t="str">
        <f t="shared" ca="1" si="4"/>
        <v>men</v>
      </c>
      <c r="D44">
        <f t="shared" ca="1" si="5"/>
        <v>35</v>
      </c>
      <c r="E44">
        <f t="shared" ca="1" si="6"/>
        <v>4</v>
      </c>
      <c r="F44" t="str">
        <f t="shared" ca="1" si="7"/>
        <v>IT</v>
      </c>
      <c r="G44">
        <f t="shared" ca="1" si="8"/>
        <v>4</v>
      </c>
      <c r="H44" t="str">
        <f t="shared" ca="1" si="9"/>
        <v>technical;</v>
      </c>
      <c r="I44">
        <f t="shared" ca="1" si="10"/>
        <v>3</v>
      </c>
      <c r="J44">
        <f t="shared" ca="1" si="0"/>
        <v>3</v>
      </c>
      <c r="K44">
        <f t="shared" ca="1" si="11"/>
        <v>64862</v>
      </c>
      <c r="L44">
        <f t="shared" ca="1" si="12"/>
        <v>1</v>
      </c>
      <c r="M44" t="str">
        <f t="shared" ca="1" si="13"/>
        <v>yukon</v>
      </c>
      <c r="N44">
        <f t="shared" ca="1" si="24"/>
        <v>259448</v>
      </c>
      <c r="O44">
        <f t="shared" ca="1" si="15"/>
        <v>148098.29843036048</v>
      </c>
      <c r="P44">
        <f t="shared" ca="1" si="25"/>
        <v>7321.5914019194279</v>
      </c>
      <c r="Q44">
        <f t="shared" ca="1" si="17"/>
        <v>5437</v>
      </c>
      <c r="R44">
        <f t="shared" ca="1" si="26"/>
        <v>64075.407767406316</v>
      </c>
      <c r="S44">
        <f t="shared" ca="1" si="27"/>
        <v>47747.204482695612</v>
      </c>
      <c r="T44">
        <f t="shared" ca="1" si="28"/>
        <v>314516.79588461504</v>
      </c>
      <c r="U44">
        <f t="shared" ca="1" si="29"/>
        <v>217610.70619776679</v>
      </c>
      <c r="V44">
        <f t="shared" ca="1" si="30"/>
        <v>96906.089686848252</v>
      </c>
      <c r="AF44" s="5">
        <f ca="1">IF(Table1[[#This Row],[Genders]]="men",1,0)</f>
        <v>1</v>
      </c>
      <c r="AG44">
        <f ca="1">IF(Table1[[#This Row],[Genders]]="women",1,0)</f>
        <v>0</v>
      </c>
      <c r="AJ44" s="6"/>
      <c r="AL44">
        <f ca="1">IF(Table1[[#This Row],[field of work]]="teaching",1,0)</f>
        <v>0</v>
      </c>
      <c r="AM44">
        <f ca="1">IF(Table1[[#This Row],[field of work]]="health",1,0)</f>
        <v>0</v>
      </c>
      <c r="AN44">
        <f ca="1">IF(Table1[[#This Row],[field of work]]="agriculture",1,0)</f>
        <v>0</v>
      </c>
      <c r="AO44">
        <f ca="1">IF(Table1[[#This Row],[field of work]]="IT",1,0)</f>
        <v>1</v>
      </c>
      <c r="AP44">
        <f ca="1">IF(Table1[[#This Row],[field of work]]="construction",1,0)</f>
        <v>0</v>
      </c>
      <c r="AQ44">
        <f ca="1">IF(Table1[[#This Row],[field of work]]="general work",1,0)</f>
        <v>0</v>
      </c>
      <c r="AY44" s="23">
        <f ca="1">IF(Table1[[#This Row],[area]]="ontario",1,0)</f>
        <v>0</v>
      </c>
      <c r="AZ44">
        <f ca="1">IF(Table1[[#This Row],[area]]="newfounland",1,0)</f>
        <v>0</v>
      </c>
      <c r="BA44">
        <f ca="1">IF(Table1[[#This Row],[area]]="alberta",1,0)</f>
        <v>0</v>
      </c>
      <c r="BB44">
        <f ca="1">IF(Table1[[#This Row],[area]]="BC",1,0)</f>
        <v>0</v>
      </c>
      <c r="BC44">
        <f ca="1">IF(Table1[[#This Row],[area]]="yukon",1,0)</f>
        <v>1</v>
      </c>
      <c r="BD44">
        <f ca="1">IF(Table1[[#This Row],[area]]="nunavet",1,0)</f>
        <v>0</v>
      </c>
      <c r="BE44">
        <f ca="1">IF(Table1[[#This Row],[area]]="sasketchwan",1,0)</f>
        <v>0</v>
      </c>
      <c r="BF44">
        <f ca="1">IF(Table1[[#This Row],[area]]="newbruncwick",1,0)</f>
        <v>0</v>
      </c>
      <c r="BG44">
        <f ca="1">IF(Table1[[#This Row],[area]]="manitoba",1,0)</f>
        <v>0</v>
      </c>
      <c r="BH44">
        <f ca="1">IF(Table1[[#This Row],[area]]="prince edward island",1,0)</f>
        <v>0</v>
      </c>
      <c r="BI44">
        <f ca="1">IF(Table1[[#This Row],[area]]="quebec",1,0)</f>
        <v>0</v>
      </c>
      <c r="BJ44">
        <f ca="1">IF(Table1[[#This Row],[area]]="northwest tersesa",1,0)</f>
        <v>0</v>
      </c>
      <c r="BZ44" s="41">
        <f ca="1">Table1[[#This Row],[Cars Value]]/Table1[[#This Row],[no of cars]]</f>
        <v>2440.5304673064761</v>
      </c>
      <c r="CB44" s="5">
        <f ca="1">IF(Table1[[#This Row],[Value of debts]]&gt;$CC$6,1,0)</f>
        <v>1</v>
      </c>
      <c r="CF44" s="6"/>
      <c r="CG44" s="43">
        <f ca="1">Table1[[#This Row],[Mortage left]]/Table1[[#This Row],[value of house]]</f>
        <v>0.5708207364495409</v>
      </c>
      <c r="CH44">
        <f t="shared" ca="1" si="23"/>
        <v>0</v>
      </c>
      <c r="CO44" s="5">
        <f ca="1">IF(Table1[[#This Row],[area]]="yukon",Table1[[#This Row],[income]],0)</f>
        <v>64862</v>
      </c>
      <c r="CP44">
        <f ca="1">IF(Table1[[#This Row],[area]]="ontario",Table1[[#This Row],[income]],0)</f>
        <v>0</v>
      </c>
      <c r="CQ44">
        <f ca="1">IF(Table1[[#This Row],[area]]="newfounland",Table1[[#This Row],[income]],0)</f>
        <v>0</v>
      </c>
      <c r="CR44">
        <f ca="1">IF(Table1[[#This Row],[area]]="alberta",Table1[[#This Row],[income]],0)</f>
        <v>0</v>
      </c>
      <c r="CS44">
        <f ca="1">IF(Table1[[#This Row],[area]]="nunavet",Table1[[#This Row],[income]],0)</f>
        <v>0</v>
      </c>
      <c r="CT44">
        <f ca="1">IF(Table1[[#This Row],[area]]="prince edward island",Table1[[#This Row],[income]],0)</f>
        <v>0</v>
      </c>
      <c r="CU44">
        <f ca="1">IF(Table1[[#This Row],[area]]="northwest tersesa",Table1[[#This Row],[income]],0)</f>
        <v>0</v>
      </c>
      <c r="CV44">
        <f ca="1">IF(Table1[[#This Row],[area]]="quebec",Table1[[#This Row],[income]],0)</f>
        <v>0</v>
      </c>
      <c r="CW44">
        <f ca="1">IF(Table1[[#This Row],[area]]="manitoba",Table1[[#This Row],[income]],0)</f>
        <v>0</v>
      </c>
      <c r="CX44">
        <f ca="1">IF(Table1[[#This Row],[area]]="sasketchwan",Table1[[#This Row],[income]],0)</f>
        <v>0</v>
      </c>
      <c r="CY44">
        <f ca="1">IF(Table1[[#This Row],[area]]="BC",Table1[[#This Row],[income]],0)</f>
        <v>0</v>
      </c>
      <c r="CZ44" s="6">
        <f ca="1">IF(Table1[[#This Row],[area]]="newbruncwick",Table1[[#This Row],[income]],0)</f>
        <v>0</v>
      </c>
      <c r="DB44" s="5">
        <f ca="1">IF(Table1[[#This Row],[field of work]]="health",Table1[[#This Row],[income]],0)</f>
        <v>0</v>
      </c>
      <c r="DC44">
        <f ca="1">IF(Table1[[#This Row],[field of work]]="teaching",Table1[[#This Row],[income]],0)</f>
        <v>0</v>
      </c>
      <c r="DD44">
        <f ca="1">IF(Table1[[#This Row],[field of work]]="agriculture",Table1[[#This Row],[income]],0)</f>
        <v>0</v>
      </c>
      <c r="DE44">
        <f ca="1">IF(Table1[[#This Row],[field of work]]="IT",Table1[[#This Row],[income]],0)</f>
        <v>64862</v>
      </c>
      <c r="DF44">
        <f ca="1">IF(Table1[[#This Row],[field of work]]="construction",Table1[[#This Row],[income]],0)</f>
        <v>0</v>
      </c>
      <c r="DG44" s="6">
        <f ca="1">IF(Table1[[#This Row],[field of work]]="general work",Table1[[#This Row],[income]],0)</f>
        <v>0</v>
      </c>
      <c r="DJ44" s="5">
        <f ca="1">IF(Table1[[#This Row],[Value of debts]]&gt;Table1[[#This Row],[income]],1,0)</f>
        <v>1</v>
      </c>
      <c r="DK44" s="6"/>
      <c r="DL44">
        <f ca="1">IF(Table1[[#This Row],[net worth of person($)]]&gt;$DM$6,Table1[[#This Row],[age]],0)</f>
        <v>35</v>
      </c>
    </row>
    <row r="45" spans="2:116" x14ac:dyDescent="0.3">
      <c r="B45">
        <f t="shared" ca="1" si="3"/>
        <v>2</v>
      </c>
      <c r="C45" s="1" t="str">
        <f t="shared" ca="1" si="4"/>
        <v>women</v>
      </c>
      <c r="D45">
        <f t="shared" ca="1" si="5"/>
        <v>41</v>
      </c>
      <c r="E45">
        <f t="shared" ca="1" si="6"/>
        <v>2</v>
      </c>
      <c r="F45" t="str">
        <f t="shared" ca="1" si="7"/>
        <v>construction</v>
      </c>
      <c r="G45">
        <f t="shared" ca="1" si="8"/>
        <v>4</v>
      </c>
      <c r="H45" t="str">
        <f t="shared" ca="1" si="9"/>
        <v>technical;</v>
      </c>
      <c r="I45">
        <f t="shared" ca="1" si="10"/>
        <v>2</v>
      </c>
      <c r="J45">
        <f t="shared" ca="1" si="0"/>
        <v>2</v>
      </c>
      <c r="K45">
        <f t="shared" ca="1" si="11"/>
        <v>46929</v>
      </c>
      <c r="L45">
        <f t="shared" ca="1" si="12"/>
        <v>9</v>
      </c>
      <c r="M45" t="str">
        <f t="shared" ca="1" si="13"/>
        <v>quebec</v>
      </c>
      <c r="N45">
        <f t="shared" ca="1" si="24"/>
        <v>234645</v>
      </c>
      <c r="O45">
        <f t="shared" ca="1" si="15"/>
        <v>205601.86589460802</v>
      </c>
      <c r="P45">
        <f t="shared" ca="1" si="25"/>
        <v>15881.156897413446</v>
      </c>
      <c r="Q45">
        <f t="shared" ca="1" si="17"/>
        <v>12358</v>
      </c>
      <c r="R45">
        <f t="shared" ca="1" si="26"/>
        <v>88993.316663720936</v>
      </c>
      <c r="S45">
        <f t="shared" ca="1" si="27"/>
        <v>60625.659374724855</v>
      </c>
      <c r="T45">
        <f t="shared" ca="1" si="28"/>
        <v>311151.81627213833</v>
      </c>
      <c r="U45">
        <f t="shared" ca="1" si="29"/>
        <v>306953.18255832896</v>
      </c>
      <c r="V45">
        <f t="shared" ca="1" si="30"/>
        <v>4198.6337138093659</v>
      </c>
      <c r="AF45" s="5">
        <f ca="1">IF(Table1[[#This Row],[Genders]]="men",1,0)</f>
        <v>0</v>
      </c>
      <c r="AG45">
        <f ca="1">IF(Table1[[#This Row],[Genders]]="women",1,0)</f>
        <v>1</v>
      </c>
      <c r="AJ45" s="6"/>
      <c r="AL45">
        <f ca="1">IF(Table1[[#This Row],[field of work]]="teaching",1,0)</f>
        <v>0</v>
      </c>
      <c r="AM45">
        <f ca="1">IF(Table1[[#This Row],[field of work]]="health",1,0)</f>
        <v>0</v>
      </c>
      <c r="AN45">
        <f ca="1">IF(Table1[[#This Row],[field of work]]="agriculture",1,0)</f>
        <v>0</v>
      </c>
      <c r="AO45">
        <f ca="1">IF(Table1[[#This Row],[field of work]]="IT",1,0)</f>
        <v>0</v>
      </c>
      <c r="AP45">
        <f ca="1">IF(Table1[[#This Row],[field of work]]="construction",1,0)</f>
        <v>1</v>
      </c>
      <c r="AQ45">
        <f ca="1">IF(Table1[[#This Row],[field of work]]="general work",1,0)</f>
        <v>0</v>
      </c>
      <c r="AY45" s="23">
        <f ca="1">IF(Table1[[#This Row],[area]]="ontario",1,0)</f>
        <v>0</v>
      </c>
      <c r="AZ45">
        <f ca="1">IF(Table1[[#This Row],[area]]="newfounland",1,0)</f>
        <v>0</v>
      </c>
      <c r="BA45">
        <f ca="1">IF(Table1[[#This Row],[area]]="alberta",1,0)</f>
        <v>0</v>
      </c>
      <c r="BB45">
        <f ca="1">IF(Table1[[#This Row],[area]]="BC",1,0)</f>
        <v>0</v>
      </c>
      <c r="BC45">
        <f ca="1">IF(Table1[[#This Row],[area]]="yukon",1,0)</f>
        <v>0</v>
      </c>
      <c r="BD45">
        <f ca="1">IF(Table1[[#This Row],[area]]="nunavet",1,0)</f>
        <v>0</v>
      </c>
      <c r="BE45">
        <f ca="1">IF(Table1[[#This Row],[area]]="sasketchwan",1,0)</f>
        <v>0</v>
      </c>
      <c r="BF45">
        <f ca="1">IF(Table1[[#This Row],[area]]="newbruncwick",1,0)</f>
        <v>0</v>
      </c>
      <c r="BG45">
        <f ca="1">IF(Table1[[#This Row],[area]]="manitoba",1,0)</f>
        <v>0</v>
      </c>
      <c r="BH45">
        <f ca="1">IF(Table1[[#This Row],[area]]="prince edward island",1,0)</f>
        <v>0</v>
      </c>
      <c r="BI45">
        <f ca="1">IF(Table1[[#This Row],[area]]="quebec",1,0)</f>
        <v>1</v>
      </c>
      <c r="BJ45">
        <f ca="1">IF(Table1[[#This Row],[area]]="northwest tersesa",1,0)</f>
        <v>0</v>
      </c>
      <c r="BZ45" s="41">
        <f ca="1">Table1[[#This Row],[Cars Value]]/Table1[[#This Row],[no of cars]]</f>
        <v>7940.5784487067231</v>
      </c>
      <c r="CB45" s="5">
        <f ca="1">IF(Table1[[#This Row],[Value of debts]]&gt;$CC$6,1,0)</f>
        <v>1</v>
      </c>
      <c r="CF45" s="6"/>
      <c r="CG45" s="43">
        <f ca="1">Table1[[#This Row],[Mortage left]]/Table1[[#This Row],[value of house]]</f>
        <v>0.87622521636773865</v>
      </c>
      <c r="CH45">
        <f t="shared" ca="1" si="23"/>
        <v>0</v>
      </c>
      <c r="CO45" s="5">
        <f ca="1">IF(Table1[[#This Row],[area]]="yukon",Table1[[#This Row],[income]],0)</f>
        <v>0</v>
      </c>
      <c r="CP45">
        <f ca="1">IF(Table1[[#This Row],[area]]="ontario",Table1[[#This Row],[income]],0)</f>
        <v>0</v>
      </c>
      <c r="CQ45">
        <f ca="1">IF(Table1[[#This Row],[area]]="newfounland",Table1[[#This Row],[income]],0)</f>
        <v>0</v>
      </c>
      <c r="CR45">
        <f ca="1">IF(Table1[[#This Row],[area]]="alberta",Table1[[#This Row],[income]],0)</f>
        <v>0</v>
      </c>
      <c r="CS45">
        <f ca="1">IF(Table1[[#This Row],[area]]="nunavet",Table1[[#This Row],[income]],0)</f>
        <v>0</v>
      </c>
      <c r="CT45">
        <f ca="1">IF(Table1[[#This Row],[area]]="prince edward island",Table1[[#This Row],[income]],0)</f>
        <v>0</v>
      </c>
      <c r="CU45">
        <f ca="1">IF(Table1[[#This Row],[area]]="northwest tersesa",Table1[[#This Row],[income]],0)</f>
        <v>0</v>
      </c>
      <c r="CV45">
        <f ca="1">IF(Table1[[#This Row],[area]]="quebec",Table1[[#This Row],[income]],0)</f>
        <v>46929</v>
      </c>
      <c r="CW45">
        <f ca="1">IF(Table1[[#This Row],[area]]="manitoba",Table1[[#This Row],[income]],0)</f>
        <v>0</v>
      </c>
      <c r="CX45">
        <f ca="1">IF(Table1[[#This Row],[area]]="sasketchwan",Table1[[#This Row],[income]],0)</f>
        <v>0</v>
      </c>
      <c r="CY45">
        <f ca="1">IF(Table1[[#This Row],[area]]="BC",Table1[[#This Row],[income]],0)</f>
        <v>0</v>
      </c>
      <c r="CZ45" s="6">
        <f ca="1">IF(Table1[[#This Row],[area]]="newbruncwick",Table1[[#This Row],[income]],0)</f>
        <v>0</v>
      </c>
      <c r="DB45" s="5">
        <f ca="1">IF(Table1[[#This Row],[field of work]]="health",Table1[[#This Row],[income]],0)</f>
        <v>0</v>
      </c>
      <c r="DC45">
        <f ca="1">IF(Table1[[#This Row],[field of work]]="teaching",Table1[[#This Row],[income]],0)</f>
        <v>0</v>
      </c>
      <c r="DD45">
        <f ca="1">IF(Table1[[#This Row],[field of work]]="agriculture",Table1[[#This Row],[income]],0)</f>
        <v>0</v>
      </c>
      <c r="DE45">
        <f ca="1">IF(Table1[[#This Row],[field of work]]="IT",Table1[[#This Row],[income]],0)</f>
        <v>0</v>
      </c>
      <c r="DF45">
        <f ca="1">IF(Table1[[#This Row],[field of work]]="construction",Table1[[#This Row],[income]],0)</f>
        <v>46929</v>
      </c>
      <c r="DG45" s="6">
        <f ca="1">IF(Table1[[#This Row],[field of work]]="general work",Table1[[#This Row],[income]],0)</f>
        <v>0</v>
      </c>
      <c r="DJ45" s="5">
        <f ca="1">IF(Table1[[#This Row],[Value of debts]]&gt;Table1[[#This Row],[income]],1,0)</f>
        <v>1</v>
      </c>
      <c r="DK45" s="6"/>
      <c r="DL45">
        <f ca="1">IF(Table1[[#This Row],[net worth of person($)]]&gt;$DM$6,Table1[[#This Row],[age]],0)</f>
        <v>0</v>
      </c>
    </row>
    <row r="46" spans="2:116" x14ac:dyDescent="0.3">
      <c r="B46">
        <f t="shared" ca="1" si="3"/>
        <v>2</v>
      </c>
      <c r="C46" s="1" t="str">
        <f t="shared" ca="1" si="4"/>
        <v>women</v>
      </c>
      <c r="D46">
        <f t="shared" ca="1" si="5"/>
        <v>34</v>
      </c>
      <c r="E46">
        <f t="shared" ca="1" si="6"/>
        <v>4</v>
      </c>
      <c r="F46" t="str">
        <f t="shared" ca="1" si="7"/>
        <v>IT</v>
      </c>
      <c r="G46">
        <f t="shared" ca="1" si="8"/>
        <v>3</v>
      </c>
      <c r="H46" t="str">
        <f t="shared" ca="1" si="9"/>
        <v>university</v>
      </c>
      <c r="I46">
        <f t="shared" ca="1" si="10"/>
        <v>3</v>
      </c>
      <c r="J46">
        <f t="shared" ca="1" si="0"/>
        <v>1</v>
      </c>
      <c r="K46">
        <f t="shared" ca="1" si="11"/>
        <v>37810</v>
      </c>
      <c r="L46">
        <f t="shared" ca="1" si="12"/>
        <v>9</v>
      </c>
      <c r="M46" t="str">
        <f t="shared" ca="1" si="13"/>
        <v>quebec</v>
      </c>
      <c r="N46">
        <f t="shared" ca="1" si="24"/>
        <v>226860</v>
      </c>
      <c r="O46">
        <f t="shared" ca="1" si="15"/>
        <v>58552.973488248143</v>
      </c>
      <c r="P46">
        <f t="shared" ca="1" si="25"/>
        <v>37064.350402879478</v>
      </c>
      <c r="Q46">
        <f t="shared" ca="1" si="17"/>
        <v>19886</v>
      </c>
      <c r="R46">
        <f t="shared" ca="1" si="26"/>
        <v>69441.192228679647</v>
      </c>
      <c r="S46">
        <f t="shared" ca="1" si="27"/>
        <v>3789.821444793487</v>
      </c>
      <c r="T46">
        <f t="shared" ca="1" si="28"/>
        <v>267714.17184767296</v>
      </c>
      <c r="U46">
        <f t="shared" ca="1" si="29"/>
        <v>147880.16571692779</v>
      </c>
      <c r="V46">
        <f t="shared" ca="1" si="30"/>
        <v>119834.00613074517</v>
      </c>
      <c r="AF46" s="5">
        <f ca="1">IF(Table1[[#This Row],[Genders]]="men",1,0)</f>
        <v>0</v>
      </c>
      <c r="AG46">
        <f ca="1">IF(Table1[[#This Row],[Genders]]="women",1,0)</f>
        <v>1</v>
      </c>
      <c r="AJ46" s="6"/>
      <c r="AL46">
        <f ca="1">IF(Table1[[#This Row],[field of work]]="teaching",1,0)</f>
        <v>0</v>
      </c>
      <c r="AM46">
        <f ca="1">IF(Table1[[#This Row],[field of work]]="health",1,0)</f>
        <v>0</v>
      </c>
      <c r="AN46">
        <f ca="1">IF(Table1[[#This Row],[field of work]]="agriculture",1,0)</f>
        <v>0</v>
      </c>
      <c r="AO46">
        <f ca="1">IF(Table1[[#This Row],[field of work]]="IT",1,0)</f>
        <v>1</v>
      </c>
      <c r="AP46">
        <f ca="1">IF(Table1[[#This Row],[field of work]]="construction",1,0)</f>
        <v>0</v>
      </c>
      <c r="AQ46">
        <f ca="1">IF(Table1[[#This Row],[field of work]]="general work",1,0)</f>
        <v>0</v>
      </c>
      <c r="AY46" s="23">
        <f ca="1">IF(Table1[[#This Row],[area]]="ontario",1,0)</f>
        <v>0</v>
      </c>
      <c r="AZ46">
        <f ca="1">IF(Table1[[#This Row],[area]]="newfounland",1,0)</f>
        <v>0</v>
      </c>
      <c r="BA46">
        <f ca="1">IF(Table1[[#This Row],[area]]="alberta",1,0)</f>
        <v>0</v>
      </c>
      <c r="BB46">
        <f ca="1">IF(Table1[[#This Row],[area]]="BC",1,0)</f>
        <v>0</v>
      </c>
      <c r="BC46">
        <f ca="1">IF(Table1[[#This Row],[area]]="yukon",1,0)</f>
        <v>0</v>
      </c>
      <c r="BD46">
        <f ca="1">IF(Table1[[#This Row],[area]]="nunavet",1,0)</f>
        <v>0</v>
      </c>
      <c r="BE46">
        <f ca="1">IF(Table1[[#This Row],[area]]="sasketchwan",1,0)</f>
        <v>0</v>
      </c>
      <c r="BF46">
        <f ca="1">IF(Table1[[#This Row],[area]]="newbruncwick",1,0)</f>
        <v>0</v>
      </c>
      <c r="BG46">
        <f ca="1">IF(Table1[[#This Row],[area]]="manitoba",1,0)</f>
        <v>0</v>
      </c>
      <c r="BH46">
        <f ca="1">IF(Table1[[#This Row],[area]]="prince edward island",1,0)</f>
        <v>0</v>
      </c>
      <c r="BI46">
        <f ca="1">IF(Table1[[#This Row],[area]]="quebec",1,0)</f>
        <v>1</v>
      </c>
      <c r="BJ46">
        <f ca="1">IF(Table1[[#This Row],[area]]="northwest tersesa",1,0)</f>
        <v>0</v>
      </c>
      <c r="BZ46" s="41">
        <f ca="1">Table1[[#This Row],[Cars Value]]/Table1[[#This Row],[no of cars]]</f>
        <v>37064.350402879478</v>
      </c>
      <c r="CB46" s="5">
        <f ca="1">IF(Table1[[#This Row],[Value of debts]]&gt;$CC$6,1,0)</f>
        <v>1</v>
      </c>
      <c r="CF46" s="6"/>
      <c r="CG46" s="43">
        <f ca="1">Table1[[#This Row],[Mortage left]]/Table1[[#This Row],[value of house]]</f>
        <v>0.25810179621020957</v>
      </c>
      <c r="CH46">
        <f t="shared" ca="1" si="23"/>
        <v>0</v>
      </c>
      <c r="CO46" s="5">
        <f ca="1">IF(Table1[[#This Row],[area]]="yukon",Table1[[#This Row],[income]],0)</f>
        <v>0</v>
      </c>
      <c r="CP46">
        <f ca="1">IF(Table1[[#This Row],[area]]="ontario",Table1[[#This Row],[income]],0)</f>
        <v>0</v>
      </c>
      <c r="CQ46">
        <f ca="1">IF(Table1[[#This Row],[area]]="newfounland",Table1[[#This Row],[income]],0)</f>
        <v>0</v>
      </c>
      <c r="CR46">
        <f ca="1">IF(Table1[[#This Row],[area]]="alberta",Table1[[#This Row],[income]],0)</f>
        <v>0</v>
      </c>
      <c r="CS46">
        <f ca="1">IF(Table1[[#This Row],[area]]="nunavet",Table1[[#This Row],[income]],0)</f>
        <v>0</v>
      </c>
      <c r="CT46">
        <f ca="1">IF(Table1[[#This Row],[area]]="prince edward island",Table1[[#This Row],[income]],0)</f>
        <v>0</v>
      </c>
      <c r="CU46">
        <f ca="1">IF(Table1[[#This Row],[area]]="northwest tersesa",Table1[[#This Row],[income]],0)</f>
        <v>0</v>
      </c>
      <c r="CV46">
        <f ca="1">IF(Table1[[#This Row],[area]]="quebec",Table1[[#This Row],[income]],0)</f>
        <v>37810</v>
      </c>
      <c r="CW46">
        <f ca="1">IF(Table1[[#This Row],[area]]="manitoba",Table1[[#This Row],[income]],0)</f>
        <v>0</v>
      </c>
      <c r="CX46">
        <f ca="1">IF(Table1[[#This Row],[area]]="sasketchwan",Table1[[#This Row],[income]],0)</f>
        <v>0</v>
      </c>
      <c r="CY46">
        <f ca="1">IF(Table1[[#This Row],[area]]="BC",Table1[[#This Row],[income]],0)</f>
        <v>0</v>
      </c>
      <c r="CZ46" s="6">
        <f ca="1">IF(Table1[[#This Row],[area]]="newbruncwick",Table1[[#This Row],[income]],0)</f>
        <v>0</v>
      </c>
      <c r="DB46" s="5">
        <f ca="1">IF(Table1[[#This Row],[field of work]]="health",Table1[[#This Row],[income]],0)</f>
        <v>0</v>
      </c>
      <c r="DC46">
        <f ca="1">IF(Table1[[#This Row],[field of work]]="teaching",Table1[[#This Row],[income]],0)</f>
        <v>0</v>
      </c>
      <c r="DD46">
        <f ca="1">IF(Table1[[#This Row],[field of work]]="agriculture",Table1[[#This Row],[income]],0)</f>
        <v>0</v>
      </c>
      <c r="DE46">
        <f ca="1">IF(Table1[[#This Row],[field of work]]="IT",Table1[[#This Row],[income]],0)</f>
        <v>37810</v>
      </c>
      <c r="DF46">
        <f ca="1">IF(Table1[[#This Row],[field of work]]="construction",Table1[[#This Row],[income]],0)</f>
        <v>0</v>
      </c>
      <c r="DG46" s="6">
        <f ca="1">IF(Table1[[#This Row],[field of work]]="general work",Table1[[#This Row],[income]],0)</f>
        <v>0</v>
      </c>
      <c r="DJ46" s="5">
        <f ca="1">IF(Table1[[#This Row],[Value of debts]]&gt;Table1[[#This Row],[income]],1,0)</f>
        <v>1</v>
      </c>
      <c r="DK46" s="6"/>
      <c r="DL46">
        <f ca="1">IF(Table1[[#This Row],[net worth of person($)]]&gt;$DM$6,Table1[[#This Row],[age]],0)</f>
        <v>34</v>
      </c>
    </row>
    <row r="47" spans="2:116" x14ac:dyDescent="0.3">
      <c r="B47">
        <f t="shared" ca="1" si="3"/>
        <v>1</v>
      </c>
      <c r="C47" s="1" t="str">
        <f t="shared" ca="1" si="4"/>
        <v>men</v>
      </c>
      <c r="D47">
        <f t="shared" ca="1" si="5"/>
        <v>33</v>
      </c>
      <c r="E47">
        <f t="shared" ca="1" si="6"/>
        <v>6</v>
      </c>
      <c r="F47" t="str">
        <f t="shared" ca="1" si="7"/>
        <v>agriculture</v>
      </c>
      <c r="G47">
        <f t="shared" ca="1" si="8"/>
        <v>5</v>
      </c>
      <c r="H47" t="str">
        <f t="shared" ca="1" si="9"/>
        <v>other</v>
      </c>
      <c r="I47">
        <f t="shared" ca="1" si="10"/>
        <v>0</v>
      </c>
      <c r="J47">
        <f t="shared" ca="1" si="0"/>
        <v>3</v>
      </c>
      <c r="K47">
        <f t="shared" ca="1" si="11"/>
        <v>60835</v>
      </c>
      <c r="L47">
        <f t="shared" ca="1" si="12"/>
        <v>1</v>
      </c>
      <c r="M47" t="str">
        <f t="shared" ca="1" si="13"/>
        <v>yukon</v>
      </c>
      <c r="N47">
        <f t="shared" ca="1" si="24"/>
        <v>304175</v>
      </c>
      <c r="O47">
        <f t="shared" ca="1" si="15"/>
        <v>259349.34821639745</v>
      </c>
      <c r="P47">
        <f t="shared" ca="1" si="25"/>
        <v>1389.1856159970434</v>
      </c>
      <c r="Q47">
        <f t="shared" ca="1" si="17"/>
        <v>921</v>
      </c>
      <c r="R47">
        <f t="shared" ca="1" si="26"/>
        <v>6172.1136105867172</v>
      </c>
      <c r="S47">
        <f t="shared" ca="1" si="27"/>
        <v>89720.500996766816</v>
      </c>
      <c r="T47">
        <f t="shared" ca="1" si="28"/>
        <v>395284.68661276391</v>
      </c>
      <c r="U47">
        <f t="shared" ca="1" si="29"/>
        <v>266442.46182698419</v>
      </c>
      <c r="V47">
        <f t="shared" ca="1" si="30"/>
        <v>128842.22478577972</v>
      </c>
      <c r="AF47" s="5">
        <f ca="1">IF(Table1[[#This Row],[Genders]]="men",1,0)</f>
        <v>1</v>
      </c>
      <c r="AG47">
        <f ca="1">IF(Table1[[#This Row],[Genders]]="women",1,0)</f>
        <v>0</v>
      </c>
      <c r="AJ47" s="6"/>
      <c r="AL47">
        <f ca="1">IF(Table1[[#This Row],[field of work]]="teaching",1,0)</f>
        <v>0</v>
      </c>
      <c r="AM47">
        <f ca="1">IF(Table1[[#This Row],[field of work]]="health",1,0)</f>
        <v>0</v>
      </c>
      <c r="AN47">
        <f ca="1">IF(Table1[[#This Row],[field of work]]="agriculture",1,0)</f>
        <v>1</v>
      </c>
      <c r="AO47">
        <f ca="1">IF(Table1[[#This Row],[field of work]]="IT",1,0)</f>
        <v>0</v>
      </c>
      <c r="AP47">
        <f ca="1">IF(Table1[[#This Row],[field of work]]="construction",1,0)</f>
        <v>0</v>
      </c>
      <c r="AQ47">
        <f ca="1">IF(Table1[[#This Row],[field of work]]="general work",1,0)</f>
        <v>0</v>
      </c>
      <c r="AY47" s="23">
        <f ca="1">IF(Table1[[#This Row],[area]]="ontario",1,0)</f>
        <v>0</v>
      </c>
      <c r="AZ47">
        <f ca="1">IF(Table1[[#This Row],[area]]="newfounland",1,0)</f>
        <v>0</v>
      </c>
      <c r="BA47">
        <f ca="1">IF(Table1[[#This Row],[area]]="alberta",1,0)</f>
        <v>0</v>
      </c>
      <c r="BB47">
        <f ca="1">IF(Table1[[#This Row],[area]]="BC",1,0)</f>
        <v>0</v>
      </c>
      <c r="BC47">
        <f ca="1">IF(Table1[[#This Row],[area]]="yukon",1,0)</f>
        <v>1</v>
      </c>
      <c r="BD47">
        <f ca="1">IF(Table1[[#This Row],[area]]="nunavet",1,0)</f>
        <v>0</v>
      </c>
      <c r="BE47">
        <f ca="1">IF(Table1[[#This Row],[area]]="sasketchwan",1,0)</f>
        <v>0</v>
      </c>
      <c r="BF47">
        <f ca="1">IF(Table1[[#This Row],[area]]="newbruncwick",1,0)</f>
        <v>0</v>
      </c>
      <c r="BG47">
        <f ca="1">IF(Table1[[#This Row],[area]]="manitoba",1,0)</f>
        <v>0</v>
      </c>
      <c r="BH47">
        <f ca="1">IF(Table1[[#This Row],[area]]="prince edward island",1,0)</f>
        <v>0</v>
      </c>
      <c r="BI47">
        <f ca="1">IF(Table1[[#This Row],[area]]="quebec",1,0)</f>
        <v>0</v>
      </c>
      <c r="BJ47">
        <f ca="1">IF(Table1[[#This Row],[area]]="northwest tersesa",1,0)</f>
        <v>0</v>
      </c>
      <c r="BZ47" s="41">
        <f ca="1">Table1[[#This Row],[Cars Value]]/Table1[[#This Row],[no of cars]]</f>
        <v>463.0618719990145</v>
      </c>
      <c r="CB47" s="5">
        <f ca="1">IF(Table1[[#This Row],[Value of debts]]&gt;$CC$6,1,0)</f>
        <v>1</v>
      </c>
      <c r="CF47" s="6"/>
      <c r="CG47" s="43">
        <f ca="1">Table1[[#This Row],[Mortage left]]/Table1[[#This Row],[value of house]]</f>
        <v>0.85263203161468715</v>
      </c>
      <c r="CH47">
        <f t="shared" ca="1" si="23"/>
        <v>0</v>
      </c>
      <c r="CO47" s="5">
        <f ca="1">IF(Table1[[#This Row],[area]]="yukon",Table1[[#This Row],[income]],0)</f>
        <v>60835</v>
      </c>
      <c r="CP47">
        <f ca="1">IF(Table1[[#This Row],[area]]="ontario",Table1[[#This Row],[income]],0)</f>
        <v>0</v>
      </c>
      <c r="CQ47">
        <f ca="1">IF(Table1[[#This Row],[area]]="newfounland",Table1[[#This Row],[income]],0)</f>
        <v>0</v>
      </c>
      <c r="CR47">
        <f ca="1">IF(Table1[[#This Row],[area]]="alberta",Table1[[#This Row],[income]],0)</f>
        <v>0</v>
      </c>
      <c r="CS47">
        <f ca="1">IF(Table1[[#This Row],[area]]="nunavet",Table1[[#This Row],[income]],0)</f>
        <v>0</v>
      </c>
      <c r="CT47">
        <f ca="1">IF(Table1[[#This Row],[area]]="prince edward island",Table1[[#This Row],[income]],0)</f>
        <v>0</v>
      </c>
      <c r="CU47">
        <f ca="1">IF(Table1[[#This Row],[area]]="northwest tersesa",Table1[[#This Row],[income]],0)</f>
        <v>0</v>
      </c>
      <c r="CV47">
        <f ca="1">IF(Table1[[#This Row],[area]]="quebec",Table1[[#This Row],[income]],0)</f>
        <v>0</v>
      </c>
      <c r="CW47">
        <f ca="1">IF(Table1[[#This Row],[area]]="manitoba",Table1[[#This Row],[income]],0)</f>
        <v>0</v>
      </c>
      <c r="CX47">
        <f ca="1">IF(Table1[[#This Row],[area]]="sasketchwan",Table1[[#This Row],[income]],0)</f>
        <v>0</v>
      </c>
      <c r="CY47">
        <f ca="1">IF(Table1[[#This Row],[area]]="BC",Table1[[#This Row],[income]],0)</f>
        <v>0</v>
      </c>
      <c r="CZ47" s="6">
        <f ca="1">IF(Table1[[#This Row],[area]]="newbruncwick",Table1[[#This Row],[income]],0)</f>
        <v>0</v>
      </c>
      <c r="DB47" s="5">
        <f ca="1">IF(Table1[[#This Row],[field of work]]="health",Table1[[#This Row],[income]],0)</f>
        <v>0</v>
      </c>
      <c r="DC47">
        <f ca="1">IF(Table1[[#This Row],[field of work]]="teaching",Table1[[#This Row],[income]],0)</f>
        <v>0</v>
      </c>
      <c r="DD47">
        <f ca="1">IF(Table1[[#This Row],[field of work]]="agriculture",Table1[[#This Row],[income]],0)</f>
        <v>60835</v>
      </c>
      <c r="DE47">
        <f ca="1">IF(Table1[[#This Row],[field of work]]="IT",Table1[[#This Row],[income]],0)</f>
        <v>0</v>
      </c>
      <c r="DF47">
        <f ca="1">IF(Table1[[#This Row],[field of work]]="construction",Table1[[#This Row],[income]],0)</f>
        <v>0</v>
      </c>
      <c r="DG47" s="6">
        <f ca="1">IF(Table1[[#This Row],[field of work]]="general work",Table1[[#This Row],[income]],0)</f>
        <v>0</v>
      </c>
      <c r="DJ47" s="5">
        <f ca="1">IF(Table1[[#This Row],[Value of debts]]&gt;Table1[[#This Row],[income]],1,0)</f>
        <v>1</v>
      </c>
      <c r="DK47" s="6"/>
      <c r="DL47">
        <f ca="1">IF(Table1[[#This Row],[net worth of person($)]]&gt;$DM$6,Table1[[#This Row],[age]],0)</f>
        <v>33</v>
      </c>
    </row>
    <row r="48" spans="2:116" x14ac:dyDescent="0.3">
      <c r="B48">
        <f t="shared" ca="1" si="3"/>
        <v>1</v>
      </c>
      <c r="C48" s="1" t="str">
        <f t="shared" ca="1" si="4"/>
        <v>men</v>
      </c>
      <c r="D48">
        <f t="shared" ca="1" si="5"/>
        <v>29</v>
      </c>
      <c r="E48">
        <f t="shared" ca="1" si="6"/>
        <v>6</v>
      </c>
      <c r="F48" t="str">
        <f t="shared" ca="1" si="7"/>
        <v>agriculture</v>
      </c>
      <c r="G48">
        <f t="shared" ca="1" si="8"/>
        <v>1</v>
      </c>
      <c r="H48" t="str">
        <f t="shared" ca="1" si="9"/>
        <v>high school</v>
      </c>
      <c r="I48">
        <f t="shared" ca="1" si="10"/>
        <v>1</v>
      </c>
      <c r="J48">
        <f t="shared" ca="1" si="0"/>
        <v>1</v>
      </c>
      <c r="K48">
        <f t="shared" ca="1" si="11"/>
        <v>62310</v>
      </c>
      <c r="L48">
        <f t="shared" ca="1" si="12"/>
        <v>11</v>
      </c>
      <c r="M48" t="str">
        <f t="shared" ca="1" si="13"/>
        <v>newbruncwick</v>
      </c>
      <c r="N48">
        <f t="shared" ca="1" si="24"/>
        <v>186930</v>
      </c>
      <c r="O48">
        <f t="shared" ca="1" si="15"/>
        <v>24633.380025874139</v>
      </c>
      <c r="P48">
        <f t="shared" ca="1" si="25"/>
        <v>5629.2599845479999</v>
      </c>
      <c r="Q48">
        <f t="shared" ca="1" si="17"/>
        <v>4403</v>
      </c>
      <c r="R48">
        <f t="shared" ca="1" si="26"/>
        <v>15551.172006928788</v>
      </c>
      <c r="S48">
        <f t="shared" ca="1" si="27"/>
        <v>65511.513518717118</v>
      </c>
      <c r="T48">
        <f t="shared" ca="1" si="28"/>
        <v>258070.77350326511</v>
      </c>
      <c r="U48">
        <f t="shared" ca="1" si="29"/>
        <v>44587.552032802923</v>
      </c>
      <c r="V48">
        <f t="shared" ca="1" si="30"/>
        <v>213483.22147046219</v>
      </c>
      <c r="AF48" s="5">
        <f ca="1">IF(Table1[[#This Row],[Genders]]="men",1,0)</f>
        <v>1</v>
      </c>
      <c r="AG48">
        <f ca="1">IF(Table1[[#This Row],[Genders]]="women",1,0)</f>
        <v>0</v>
      </c>
      <c r="AJ48" s="6"/>
      <c r="AL48">
        <f ca="1">IF(Table1[[#This Row],[field of work]]="teaching",1,0)</f>
        <v>0</v>
      </c>
      <c r="AM48">
        <f ca="1">IF(Table1[[#This Row],[field of work]]="health",1,0)</f>
        <v>0</v>
      </c>
      <c r="AN48">
        <f ca="1">IF(Table1[[#This Row],[field of work]]="agriculture",1,0)</f>
        <v>1</v>
      </c>
      <c r="AO48">
        <f ca="1">IF(Table1[[#This Row],[field of work]]="IT",1,0)</f>
        <v>0</v>
      </c>
      <c r="AP48">
        <f ca="1">IF(Table1[[#This Row],[field of work]]="construction",1,0)</f>
        <v>0</v>
      </c>
      <c r="AQ48">
        <f ca="1">IF(Table1[[#This Row],[field of work]]="general work",1,0)</f>
        <v>0</v>
      </c>
      <c r="AY48" s="23">
        <f ca="1">IF(Table1[[#This Row],[area]]="ontario",1,0)</f>
        <v>0</v>
      </c>
      <c r="AZ48">
        <f ca="1">IF(Table1[[#This Row],[area]]="newfounland",1,0)</f>
        <v>0</v>
      </c>
      <c r="BA48">
        <f ca="1">IF(Table1[[#This Row],[area]]="alberta",1,0)</f>
        <v>0</v>
      </c>
      <c r="BB48">
        <f ca="1">IF(Table1[[#This Row],[area]]="BC",1,0)</f>
        <v>0</v>
      </c>
      <c r="BC48">
        <f ca="1">IF(Table1[[#This Row],[area]]="yukon",1,0)</f>
        <v>0</v>
      </c>
      <c r="BD48">
        <f ca="1">IF(Table1[[#This Row],[area]]="nunavet",1,0)</f>
        <v>0</v>
      </c>
      <c r="BE48">
        <f ca="1">IF(Table1[[#This Row],[area]]="sasketchwan",1,0)</f>
        <v>0</v>
      </c>
      <c r="BF48">
        <f ca="1">IF(Table1[[#This Row],[area]]="newbruncwick",1,0)</f>
        <v>1</v>
      </c>
      <c r="BG48">
        <f ca="1">IF(Table1[[#This Row],[area]]="manitoba",1,0)</f>
        <v>0</v>
      </c>
      <c r="BH48">
        <f ca="1">IF(Table1[[#This Row],[area]]="prince edward island",1,0)</f>
        <v>0</v>
      </c>
      <c r="BI48">
        <f ca="1">IF(Table1[[#This Row],[area]]="quebec",1,0)</f>
        <v>0</v>
      </c>
      <c r="BJ48">
        <f ca="1">IF(Table1[[#This Row],[area]]="northwest tersesa",1,0)</f>
        <v>0</v>
      </c>
      <c r="BZ48" s="41">
        <f ca="1">Table1[[#This Row],[Cars Value]]/Table1[[#This Row],[no of cars]]</f>
        <v>5629.2599845479999</v>
      </c>
      <c r="CB48" s="5">
        <f ca="1">IF(Table1[[#This Row],[Value of debts]]&gt;$CC$6,1,0)</f>
        <v>0</v>
      </c>
      <c r="CF48" s="6"/>
      <c r="CG48" s="43">
        <f ca="1">Table1[[#This Row],[Mortage left]]/Table1[[#This Row],[value of house]]</f>
        <v>0.13177863385157085</v>
      </c>
      <c r="CH48">
        <f t="shared" ca="1" si="23"/>
        <v>1</v>
      </c>
      <c r="CO48" s="5">
        <f ca="1">IF(Table1[[#This Row],[area]]="yukon",Table1[[#This Row],[income]],0)</f>
        <v>0</v>
      </c>
      <c r="CP48">
        <f ca="1">IF(Table1[[#This Row],[area]]="ontario",Table1[[#This Row],[income]],0)</f>
        <v>0</v>
      </c>
      <c r="CQ48">
        <f ca="1">IF(Table1[[#This Row],[area]]="newfounland",Table1[[#This Row],[income]],0)</f>
        <v>0</v>
      </c>
      <c r="CR48">
        <f ca="1">IF(Table1[[#This Row],[area]]="alberta",Table1[[#This Row],[income]],0)</f>
        <v>0</v>
      </c>
      <c r="CS48">
        <f ca="1">IF(Table1[[#This Row],[area]]="nunavet",Table1[[#This Row],[income]],0)</f>
        <v>0</v>
      </c>
      <c r="CT48">
        <f ca="1">IF(Table1[[#This Row],[area]]="prince edward island",Table1[[#This Row],[income]],0)</f>
        <v>0</v>
      </c>
      <c r="CU48">
        <f ca="1">IF(Table1[[#This Row],[area]]="northwest tersesa",Table1[[#This Row],[income]],0)</f>
        <v>0</v>
      </c>
      <c r="CV48">
        <f ca="1">IF(Table1[[#This Row],[area]]="quebec",Table1[[#This Row],[income]],0)</f>
        <v>0</v>
      </c>
      <c r="CW48">
        <f ca="1">IF(Table1[[#This Row],[area]]="manitoba",Table1[[#This Row],[income]],0)</f>
        <v>0</v>
      </c>
      <c r="CX48">
        <f ca="1">IF(Table1[[#This Row],[area]]="sasketchwan",Table1[[#This Row],[income]],0)</f>
        <v>0</v>
      </c>
      <c r="CY48">
        <f ca="1">IF(Table1[[#This Row],[area]]="BC",Table1[[#This Row],[income]],0)</f>
        <v>0</v>
      </c>
      <c r="CZ48" s="6">
        <f ca="1">IF(Table1[[#This Row],[area]]="newbruncwick",Table1[[#This Row],[income]],0)</f>
        <v>62310</v>
      </c>
      <c r="DB48" s="5">
        <f ca="1">IF(Table1[[#This Row],[field of work]]="health",Table1[[#This Row],[income]],0)</f>
        <v>0</v>
      </c>
      <c r="DC48">
        <f ca="1">IF(Table1[[#This Row],[field of work]]="teaching",Table1[[#This Row],[income]],0)</f>
        <v>0</v>
      </c>
      <c r="DD48">
        <f ca="1">IF(Table1[[#This Row],[field of work]]="agriculture",Table1[[#This Row],[income]],0)</f>
        <v>62310</v>
      </c>
      <c r="DE48">
        <f ca="1">IF(Table1[[#This Row],[field of work]]="IT",Table1[[#This Row],[income]],0)</f>
        <v>0</v>
      </c>
      <c r="DF48">
        <f ca="1">IF(Table1[[#This Row],[field of work]]="construction",Table1[[#This Row],[income]],0)</f>
        <v>0</v>
      </c>
      <c r="DG48" s="6">
        <f ca="1">IF(Table1[[#This Row],[field of work]]="general work",Table1[[#This Row],[income]],0)</f>
        <v>0</v>
      </c>
      <c r="DJ48" s="5">
        <f ca="1">IF(Table1[[#This Row],[Value of debts]]&gt;Table1[[#This Row],[income]],1,0)</f>
        <v>0</v>
      </c>
      <c r="DK48" s="6"/>
      <c r="DL48">
        <f ca="1">IF(Table1[[#This Row],[net worth of person($)]]&gt;$DM$6,Table1[[#This Row],[age]],0)</f>
        <v>29</v>
      </c>
    </row>
    <row r="49" spans="2:116" x14ac:dyDescent="0.3">
      <c r="B49">
        <f t="shared" ca="1" si="3"/>
        <v>2</v>
      </c>
      <c r="C49" s="1" t="str">
        <f t="shared" ca="1" si="4"/>
        <v>women</v>
      </c>
      <c r="D49">
        <f t="shared" ca="1" si="5"/>
        <v>33</v>
      </c>
      <c r="E49">
        <f t="shared" ca="1" si="6"/>
        <v>5</v>
      </c>
      <c r="F49" t="str">
        <f t="shared" ca="1" si="7"/>
        <v>general work</v>
      </c>
      <c r="G49">
        <f t="shared" ca="1" si="8"/>
        <v>2</v>
      </c>
      <c r="H49" t="str">
        <f t="shared" ca="1" si="9"/>
        <v>college</v>
      </c>
      <c r="I49">
        <f t="shared" ca="1" si="10"/>
        <v>3</v>
      </c>
      <c r="J49">
        <f t="shared" ca="1" si="0"/>
        <v>1</v>
      </c>
      <c r="K49">
        <f t="shared" ca="1" si="11"/>
        <v>38565</v>
      </c>
      <c r="L49">
        <f t="shared" ca="1" si="12"/>
        <v>11</v>
      </c>
      <c r="M49" t="str">
        <f t="shared" ca="1" si="13"/>
        <v>newbruncwick</v>
      </c>
      <c r="N49">
        <f t="shared" ca="1" si="24"/>
        <v>115695</v>
      </c>
      <c r="O49">
        <f t="shared" ca="1" si="15"/>
        <v>61928.139181541941</v>
      </c>
      <c r="P49">
        <f t="shared" ca="1" si="25"/>
        <v>21819.904429905349</v>
      </c>
      <c r="Q49">
        <f t="shared" ca="1" si="17"/>
        <v>12202</v>
      </c>
      <c r="R49">
        <f t="shared" ca="1" si="26"/>
        <v>25087.140478187077</v>
      </c>
      <c r="S49">
        <f t="shared" ca="1" si="27"/>
        <v>27467.946690232238</v>
      </c>
      <c r="T49">
        <f t="shared" ca="1" si="28"/>
        <v>164982.85112013758</v>
      </c>
      <c r="U49">
        <f t="shared" ca="1" si="29"/>
        <v>99217.279659729014</v>
      </c>
      <c r="V49">
        <f t="shared" ca="1" si="30"/>
        <v>65765.571460408566</v>
      </c>
      <c r="AF49" s="5">
        <f ca="1">IF(Table1[[#This Row],[Genders]]="men",1,0)</f>
        <v>0</v>
      </c>
      <c r="AG49">
        <f ca="1">IF(Table1[[#This Row],[Genders]]="women",1,0)</f>
        <v>1</v>
      </c>
      <c r="AJ49" s="6"/>
      <c r="AL49">
        <f ca="1">IF(Table1[[#This Row],[field of work]]="teaching",1,0)</f>
        <v>0</v>
      </c>
      <c r="AM49">
        <f ca="1">IF(Table1[[#This Row],[field of work]]="health",1,0)</f>
        <v>0</v>
      </c>
      <c r="AN49">
        <f ca="1">IF(Table1[[#This Row],[field of work]]="agriculture",1,0)</f>
        <v>0</v>
      </c>
      <c r="AO49">
        <f ca="1">IF(Table1[[#This Row],[field of work]]="IT",1,0)</f>
        <v>0</v>
      </c>
      <c r="AP49">
        <f ca="1">IF(Table1[[#This Row],[field of work]]="construction",1,0)</f>
        <v>0</v>
      </c>
      <c r="AQ49">
        <f ca="1">IF(Table1[[#This Row],[field of work]]="general work",1,0)</f>
        <v>1</v>
      </c>
      <c r="AY49" s="23">
        <f ca="1">IF(Table1[[#This Row],[area]]="ontario",1,0)</f>
        <v>0</v>
      </c>
      <c r="AZ49">
        <f ca="1">IF(Table1[[#This Row],[area]]="newfounland",1,0)</f>
        <v>0</v>
      </c>
      <c r="BA49">
        <f ca="1">IF(Table1[[#This Row],[area]]="alberta",1,0)</f>
        <v>0</v>
      </c>
      <c r="BB49">
        <f ca="1">IF(Table1[[#This Row],[area]]="BC",1,0)</f>
        <v>0</v>
      </c>
      <c r="BC49">
        <f ca="1">IF(Table1[[#This Row],[area]]="yukon",1,0)</f>
        <v>0</v>
      </c>
      <c r="BD49">
        <f ca="1">IF(Table1[[#This Row],[area]]="nunavet",1,0)</f>
        <v>0</v>
      </c>
      <c r="BE49">
        <f ca="1">IF(Table1[[#This Row],[area]]="sasketchwan",1,0)</f>
        <v>0</v>
      </c>
      <c r="BF49">
        <f ca="1">IF(Table1[[#This Row],[area]]="newbruncwick",1,0)</f>
        <v>1</v>
      </c>
      <c r="BG49">
        <f ca="1">IF(Table1[[#This Row],[area]]="manitoba",1,0)</f>
        <v>0</v>
      </c>
      <c r="BH49">
        <f ca="1">IF(Table1[[#This Row],[area]]="prince edward island",1,0)</f>
        <v>0</v>
      </c>
      <c r="BI49">
        <f ca="1">IF(Table1[[#This Row],[area]]="quebec",1,0)</f>
        <v>0</v>
      </c>
      <c r="BJ49">
        <f ca="1">IF(Table1[[#This Row],[area]]="northwest tersesa",1,0)</f>
        <v>0</v>
      </c>
      <c r="BZ49" s="41">
        <f ca="1">Table1[[#This Row],[Cars Value]]/Table1[[#This Row],[no of cars]]</f>
        <v>21819.904429905349</v>
      </c>
      <c r="CB49" s="5">
        <f ca="1">IF(Table1[[#This Row],[Value of debts]]&gt;$CC$6,1,0)</f>
        <v>0</v>
      </c>
      <c r="CF49" s="6"/>
      <c r="CG49" s="43">
        <f ca="1">Table1[[#This Row],[Mortage left]]/Table1[[#This Row],[value of house]]</f>
        <v>0.53527066149394475</v>
      </c>
      <c r="CH49">
        <f t="shared" ca="1" si="23"/>
        <v>0</v>
      </c>
      <c r="CO49" s="5">
        <f ca="1">IF(Table1[[#This Row],[area]]="yukon",Table1[[#This Row],[income]],0)</f>
        <v>0</v>
      </c>
      <c r="CP49">
        <f ca="1">IF(Table1[[#This Row],[area]]="ontario",Table1[[#This Row],[income]],0)</f>
        <v>0</v>
      </c>
      <c r="CQ49">
        <f ca="1">IF(Table1[[#This Row],[area]]="newfounland",Table1[[#This Row],[income]],0)</f>
        <v>0</v>
      </c>
      <c r="CR49">
        <f ca="1">IF(Table1[[#This Row],[area]]="alberta",Table1[[#This Row],[income]],0)</f>
        <v>0</v>
      </c>
      <c r="CS49">
        <f ca="1">IF(Table1[[#This Row],[area]]="nunavet",Table1[[#This Row],[income]],0)</f>
        <v>0</v>
      </c>
      <c r="CT49">
        <f ca="1">IF(Table1[[#This Row],[area]]="prince edward island",Table1[[#This Row],[income]],0)</f>
        <v>0</v>
      </c>
      <c r="CU49">
        <f ca="1">IF(Table1[[#This Row],[area]]="northwest tersesa",Table1[[#This Row],[income]],0)</f>
        <v>0</v>
      </c>
      <c r="CV49">
        <f ca="1">IF(Table1[[#This Row],[area]]="quebec",Table1[[#This Row],[income]],0)</f>
        <v>0</v>
      </c>
      <c r="CW49">
        <f ca="1">IF(Table1[[#This Row],[area]]="manitoba",Table1[[#This Row],[income]],0)</f>
        <v>0</v>
      </c>
      <c r="CX49">
        <f ca="1">IF(Table1[[#This Row],[area]]="sasketchwan",Table1[[#This Row],[income]],0)</f>
        <v>0</v>
      </c>
      <c r="CY49">
        <f ca="1">IF(Table1[[#This Row],[area]]="BC",Table1[[#This Row],[income]],0)</f>
        <v>0</v>
      </c>
      <c r="CZ49" s="6">
        <f ca="1">IF(Table1[[#This Row],[area]]="newbruncwick",Table1[[#This Row],[income]],0)</f>
        <v>38565</v>
      </c>
      <c r="DB49" s="5">
        <f ca="1">IF(Table1[[#This Row],[field of work]]="health",Table1[[#This Row],[income]],0)</f>
        <v>0</v>
      </c>
      <c r="DC49">
        <f ca="1">IF(Table1[[#This Row],[field of work]]="teaching",Table1[[#This Row],[income]],0)</f>
        <v>0</v>
      </c>
      <c r="DD49">
        <f ca="1">IF(Table1[[#This Row],[field of work]]="agriculture",Table1[[#This Row],[income]],0)</f>
        <v>0</v>
      </c>
      <c r="DE49">
        <f ca="1">IF(Table1[[#This Row],[field of work]]="IT",Table1[[#This Row],[income]],0)</f>
        <v>0</v>
      </c>
      <c r="DF49">
        <f ca="1">IF(Table1[[#This Row],[field of work]]="construction",Table1[[#This Row],[income]],0)</f>
        <v>0</v>
      </c>
      <c r="DG49" s="6">
        <f ca="1">IF(Table1[[#This Row],[field of work]]="general work",Table1[[#This Row],[income]],0)</f>
        <v>38565</v>
      </c>
      <c r="DJ49" s="5">
        <f ca="1">IF(Table1[[#This Row],[Value of debts]]&gt;Table1[[#This Row],[income]],1,0)</f>
        <v>1</v>
      </c>
      <c r="DK49" s="6"/>
      <c r="DL49">
        <f ca="1">IF(Table1[[#This Row],[net worth of person($)]]&gt;$DM$6,Table1[[#This Row],[age]],0)</f>
        <v>33</v>
      </c>
    </row>
    <row r="50" spans="2:116" x14ac:dyDescent="0.3">
      <c r="B50">
        <f t="shared" ca="1" si="3"/>
        <v>2</v>
      </c>
      <c r="C50" s="1" t="str">
        <f t="shared" ca="1" si="4"/>
        <v>women</v>
      </c>
      <c r="D50">
        <f t="shared" ca="1" si="5"/>
        <v>32</v>
      </c>
      <c r="E50">
        <f t="shared" ca="1" si="6"/>
        <v>2</v>
      </c>
      <c r="F50" t="str">
        <f t="shared" ca="1" si="7"/>
        <v>construction</v>
      </c>
      <c r="G50">
        <f t="shared" ca="1" si="8"/>
        <v>3</v>
      </c>
      <c r="H50" t="str">
        <f t="shared" ca="1" si="9"/>
        <v>university</v>
      </c>
      <c r="I50">
        <f t="shared" ca="1" si="10"/>
        <v>0</v>
      </c>
      <c r="J50">
        <f t="shared" ca="1" si="0"/>
        <v>1</v>
      </c>
      <c r="K50">
        <f t="shared" ca="1" si="11"/>
        <v>43321</v>
      </c>
      <c r="L50">
        <f t="shared" ca="1" si="12"/>
        <v>9</v>
      </c>
      <c r="M50" t="str">
        <f t="shared" ca="1" si="13"/>
        <v>quebec</v>
      </c>
      <c r="N50">
        <f t="shared" ca="1" si="24"/>
        <v>129963</v>
      </c>
      <c r="O50">
        <f t="shared" ca="1" si="15"/>
        <v>4704.5557150368932</v>
      </c>
      <c r="P50">
        <f t="shared" ca="1" si="25"/>
        <v>32207.93701528521</v>
      </c>
      <c r="Q50">
        <f t="shared" ca="1" si="17"/>
        <v>8617</v>
      </c>
      <c r="R50">
        <f t="shared" ca="1" si="26"/>
        <v>20794.95071360172</v>
      </c>
      <c r="S50">
        <f t="shared" ca="1" si="27"/>
        <v>29374.350284607121</v>
      </c>
      <c r="T50">
        <f t="shared" ca="1" si="28"/>
        <v>191545.28729989234</v>
      </c>
      <c r="U50">
        <f t="shared" ca="1" si="29"/>
        <v>34116.506428638611</v>
      </c>
      <c r="V50">
        <f t="shared" ca="1" si="30"/>
        <v>157428.78087125372</v>
      </c>
      <c r="AF50" s="5">
        <f ca="1">IF(Table1[[#This Row],[Genders]]="men",1,0)</f>
        <v>0</v>
      </c>
      <c r="AG50">
        <f ca="1">IF(Table1[[#This Row],[Genders]]="women",1,0)</f>
        <v>1</v>
      </c>
      <c r="AJ50" s="6"/>
      <c r="AL50">
        <f ca="1">IF(Table1[[#This Row],[field of work]]="teaching",1,0)</f>
        <v>0</v>
      </c>
      <c r="AM50">
        <f ca="1">IF(Table1[[#This Row],[field of work]]="health",1,0)</f>
        <v>0</v>
      </c>
      <c r="AN50">
        <f ca="1">IF(Table1[[#This Row],[field of work]]="agriculture",1,0)</f>
        <v>0</v>
      </c>
      <c r="AO50">
        <f ca="1">IF(Table1[[#This Row],[field of work]]="IT",1,0)</f>
        <v>0</v>
      </c>
      <c r="AP50">
        <f ca="1">IF(Table1[[#This Row],[field of work]]="construction",1,0)</f>
        <v>1</v>
      </c>
      <c r="AQ50">
        <f ca="1">IF(Table1[[#This Row],[field of work]]="general work",1,0)</f>
        <v>0</v>
      </c>
      <c r="AY50" s="23">
        <f ca="1">IF(Table1[[#This Row],[area]]="ontario",1,0)</f>
        <v>0</v>
      </c>
      <c r="AZ50">
        <f ca="1">IF(Table1[[#This Row],[area]]="newfounland",1,0)</f>
        <v>0</v>
      </c>
      <c r="BA50">
        <f ca="1">IF(Table1[[#This Row],[area]]="alberta",1,0)</f>
        <v>0</v>
      </c>
      <c r="BB50">
        <f ca="1">IF(Table1[[#This Row],[area]]="BC",1,0)</f>
        <v>0</v>
      </c>
      <c r="BC50">
        <f ca="1">IF(Table1[[#This Row],[area]]="yukon",1,0)</f>
        <v>0</v>
      </c>
      <c r="BD50">
        <f ca="1">IF(Table1[[#This Row],[area]]="nunavet",1,0)</f>
        <v>0</v>
      </c>
      <c r="BE50">
        <f ca="1">IF(Table1[[#This Row],[area]]="sasketchwan",1,0)</f>
        <v>0</v>
      </c>
      <c r="BF50">
        <f ca="1">IF(Table1[[#This Row],[area]]="newbruncwick",1,0)</f>
        <v>0</v>
      </c>
      <c r="BG50">
        <f ca="1">IF(Table1[[#This Row],[area]]="manitoba",1,0)</f>
        <v>0</v>
      </c>
      <c r="BH50">
        <f ca="1">IF(Table1[[#This Row],[area]]="prince edward island",1,0)</f>
        <v>0</v>
      </c>
      <c r="BI50">
        <f ca="1">IF(Table1[[#This Row],[area]]="quebec",1,0)</f>
        <v>1</v>
      </c>
      <c r="BJ50">
        <f ca="1">IF(Table1[[#This Row],[area]]="northwest tersesa",1,0)</f>
        <v>0</v>
      </c>
      <c r="BZ50" s="41">
        <f ca="1">Table1[[#This Row],[Cars Value]]/Table1[[#This Row],[no of cars]]</f>
        <v>32207.93701528521</v>
      </c>
      <c r="CB50" s="5">
        <f ca="1">IF(Table1[[#This Row],[Value of debts]]&gt;$CC$6,1,0)</f>
        <v>0</v>
      </c>
      <c r="CF50" s="6"/>
      <c r="CG50" s="43">
        <f ca="1">Table1[[#This Row],[Mortage left]]/Table1[[#This Row],[value of house]]</f>
        <v>3.6199192962896309E-2</v>
      </c>
      <c r="CH50">
        <f t="shared" ca="1" si="23"/>
        <v>1</v>
      </c>
      <c r="CO50" s="5">
        <f ca="1">IF(Table1[[#This Row],[area]]="yukon",Table1[[#This Row],[income]],0)</f>
        <v>0</v>
      </c>
      <c r="CP50">
        <f ca="1">IF(Table1[[#This Row],[area]]="ontario",Table1[[#This Row],[income]],0)</f>
        <v>0</v>
      </c>
      <c r="CQ50">
        <f ca="1">IF(Table1[[#This Row],[area]]="newfounland",Table1[[#This Row],[income]],0)</f>
        <v>0</v>
      </c>
      <c r="CR50">
        <f ca="1">IF(Table1[[#This Row],[area]]="alberta",Table1[[#This Row],[income]],0)</f>
        <v>0</v>
      </c>
      <c r="CS50">
        <f ca="1">IF(Table1[[#This Row],[area]]="nunavet",Table1[[#This Row],[income]],0)</f>
        <v>0</v>
      </c>
      <c r="CT50">
        <f ca="1">IF(Table1[[#This Row],[area]]="prince edward island",Table1[[#This Row],[income]],0)</f>
        <v>0</v>
      </c>
      <c r="CU50">
        <f ca="1">IF(Table1[[#This Row],[area]]="northwest tersesa",Table1[[#This Row],[income]],0)</f>
        <v>0</v>
      </c>
      <c r="CV50">
        <f ca="1">IF(Table1[[#This Row],[area]]="quebec",Table1[[#This Row],[income]],0)</f>
        <v>43321</v>
      </c>
      <c r="CW50">
        <f ca="1">IF(Table1[[#This Row],[area]]="manitoba",Table1[[#This Row],[income]],0)</f>
        <v>0</v>
      </c>
      <c r="CX50">
        <f ca="1">IF(Table1[[#This Row],[area]]="sasketchwan",Table1[[#This Row],[income]],0)</f>
        <v>0</v>
      </c>
      <c r="CY50">
        <f ca="1">IF(Table1[[#This Row],[area]]="BC",Table1[[#This Row],[income]],0)</f>
        <v>0</v>
      </c>
      <c r="CZ50" s="6">
        <f ca="1">IF(Table1[[#This Row],[area]]="newbruncwick",Table1[[#This Row],[income]],0)</f>
        <v>0</v>
      </c>
      <c r="DB50" s="5">
        <f ca="1">IF(Table1[[#This Row],[field of work]]="health",Table1[[#This Row],[income]],0)</f>
        <v>0</v>
      </c>
      <c r="DC50">
        <f ca="1">IF(Table1[[#This Row],[field of work]]="teaching",Table1[[#This Row],[income]],0)</f>
        <v>0</v>
      </c>
      <c r="DD50">
        <f ca="1">IF(Table1[[#This Row],[field of work]]="agriculture",Table1[[#This Row],[income]],0)</f>
        <v>0</v>
      </c>
      <c r="DE50">
        <f ca="1">IF(Table1[[#This Row],[field of work]]="IT",Table1[[#This Row],[income]],0)</f>
        <v>0</v>
      </c>
      <c r="DF50">
        <f ca="1">IF(Table1[[#This Row],[field of work]]="construction",Table1[[#This Row],[income]],0)</f>
        <v>43321</v>
      </c>
      <c r="DG50" s="6">
        <f ca="1">IF(Table1[[#This Row],[field of work]]="general work",Table1[[#This Row],[income]],0)</f>
        <v>0</v>
      </c>
      <c r="DJ50" s="5">
        <f ca="1">IF(Table1[[#This Row],[Value of debts]]&gt;Table1[[#This Row],[income]],1,0)</f>
        <v>0</v>
      </c>
      <c r="DK50" s="6"/>
      <c r="DL50">
        <f ca="1">IF(Table1[[#This Row],[net worth of person($)]]&gt;$DM$6,Table1[[#This Row],[age]],0)</f>
        <v>32</v>
      </c>
    </row>
    <row r="51" spans="2:116" x14ac:dyDescent="0.3">
      <c r="B51">
        <f t="shared" ca="1" si="3"/>
        <v>2</v>
      </c>
      <c r="C51" s="1" t="str">
        <f t="shared" ca="1" si="4"/>
        <v>women</v>
      </c>
      <c r="D51">
        <f t="shared" ca="1" si="5"/>
        <v>30</v>
      </c>
      <c r="E51">
        <f t="shared" ca="1" si="6"/>
        <v>3</v>
      </c>
      <c r="F51" t="str">
        <f t="shared" ca="1" si="7"/>
        <v>teaching</v>
      </c>
      <c r="G51">
        <f t="shared" ca="1" si="8"/>
        <v>1</v>
      </c>
      <c r="H51" t="str">
        <f t="shared" ca="1" si="9"/>
        <v>high school</v>
      </c>
      <c r="I51">
        <f t="shared" ca="1" si="10"/>
        <v>4</v>
      </c>
      <c r="J51">
        <f t="shared" ca="1" si="0"/>
        <v>1</v>
      </c>
      <c r="K51">
        <f t="shared" ca="1" si="11"/>
        <v>43680</v>
      </c>
      <c r="L51">
        <f t="shared" ca="1" si="12"/>
        <v>7</v>
      </c>
      <c r="M51" t="str">
        <f t="shared" ca="1" si="13"/>
        <v>manitoba</v>
      </c>
      <c r="N51">
        <f t="shared" ca="1" si="24"/>
        <v>262080</v>
      </c>
      <c r="O51">
        <f t="shared" ca="1" si="15"/>
        <v>76567.421789532324</v>
      </c>
      <c r="P51">
        <f t="shared" ca="1" si="25"/>
        <v>40728.988480745298</v>
      </c>
      <c r="Q51">
        <f t="shared" ca="1" si="17"/>
        <v>2653</v>
      </c>
      <c r="R51">
        <f t="shared" ca="1" si="26"/>
        <v>29795.66438117536</v>
      </c>
      <c r="S51">
        <f t="shared" ca="1" si="27"/>
        <v>8999.4881632492325</v>
      </c>
      <c r="T51">
        <f t="shared" ca="1" si="28"/>
        <v>311808.47664399451</v>
      </c>
      <c r="U51">
        <f t="shared" ca="1" si="29"/>
        <v>109016.08617070768</v>
      </c>
      <c r="V51">
        <f t="shared" ca="1" si="30"/>
        <v>202792.39047328682</v>
      </c>
      <c r="AF51" s="5">
        <f ca="1">IF(Table1[[#This Row],[Genders]]="men",1,0)</f>
        <v>0</v>
      </c>
      <c r="AG51">
        <f ca="1">IF(Table1[[#This Row],[Genders]]="women",1,0)</f>
        <v>1</v>
      </c>
      <c r="AJ51" s="6"/>
      <c r="AL51">
        <f ca="1">IF(Table1[[#This Row],[field of work]]="teaching",1,0)</f>
        <v>1</v>
      </c>
      <c r="AM51">
        <f ca="1">IF(Table1[[#This Row],[field of work]]="health",1,0)</f>
        <v>0</v>
      </c>
      <c r="AN51">
        <f ca="1">IF(Table1[[#This Row],[field of work]]="agriculture",1,0)</f>
        <v>0</v>
      </c>
      <c r="AO51">
        <f ca="1">IF(Table1[[#This Row],[field of work]]="IT",1,0)</f>
        <v>0</v>
      </c>
      <c r="AP51">
        <f ca="1">IF(Table1[[#This Row],[field of work]]="construction",1,0)</f>
        <v>0</v>
      </c>
      <c r="AQ51">
        <f ca="1">IF(Table1[[#This Row],[field of work]]="general work",1,0)</f>
        <v>0</v>
      </c>
      <c r="AY51" s="23">
        <f ca="1">IF(Table1[[#This Row],[area]]="ontario",1,0)</f>
        <v>0</v>
      </c>
      <c r="AZ51">
        <f ca="1">IF(Table1[[#This Row],[area]]="newfounland",1,0)</f>
        <v>0</v>
      </c>
      <c r="BA51">
        <f ca="1">IF(Table1[[#This Row],[area]]="alberta",1,0)</f>
        <v>0</v>
      </c>
      <c r="BB51">
        <f ca="1">IF(Table1[[#This Row],[area]]="BC",1,0)</f>
        <v>0</v>
      </c>
      <c r="BC51">
        <f ca="1">IF(Table1[[#This Row],[area]]="yukon",1,0)</f>
        <v>0</v>
      </c>
      <c r="BD51">
        <f ca="1">IF(Table1[[#This Row],[area]]="nunavet",1,0)</f>
        <v>0</v>
      </c>
      <c r="BE51">
        <f ca="1">IF(Table1[[#This Row],[area]]="sasketchwan",1,0)</f>
        <v>0</v>
      </c>
      <c r="BF51">
        <f ca="1">IF(Table1[[#This Row],[area]]="newbruncwick",1,0)</f>
        <v>0</v>
      </c>
      <c r="BG51">
        <f ca="1">IF(Table1[[#This Row],[area]]="manitoba",1,0)</f>
        <v>1</v>
      </c>
      <c r="BH51">
        <f ca="1">IF(Table1[[#This Row],[area]]="prince edward island",1,0)</f>
        <v>0</v>
      </c>
      <c r="BI51">
        <f ca="1">IF(Table1[[#This Row],[area]]="quebec",1,0)</f>
        <v>0</v>
      </c>
      <c r="BJ51">
        <f ca="1">IF(Table1[[#This Row],[area]]="northwest tersesa",1,0)</f>
        <v>0</v>
      </c>
      <c r="BZ51" s="41">
        <f ca="1">Table1[[#This Row],[Cars Value]]/Table1[[#This Row],[no of cars]]</f>
        <v>40728.988480745298</v>
      </c>
      <c r="CB51" s="5">
        <f ca="1">IF(Table1[[#This Row],[Value of debts]]&gt;$CC$6,1,0)</f>
        <v>1</v>
      </c>
      <c r="CF51" s="6"/>
      <c r="CG51" s="43">
        <f ca="1">Table1[[#This Row],[Mortage left]]/Table1[[#This Row],[value of house]]</f>
        <v>0.2921528609185452</v>
      </c>
      <c r="CH51">
        <f t="shared" ca="1" si="23"/>
        <v>0</v>
      </c>
      <c r="CO51" s="5">
        <f ca="1">IF(Table1[[#This Row],[area]]="yukon",Table1[[#This Row],[income]],0)</f>
        <v>0</v>
      </c>
      <c r="CP51">
        <f ca="1">IF(Table1[[#This Row],[area]]="ontario",Table1[[#This Row],[income]],0)</f>
        <v>0</v>
      </c>
      <c r="CQ51">
        <f ca="1">IF(Table1[[#This Row],[area]]="newfounland",Table1[[#This Row],[income]],0)</f>
        <v>0</v>
      </c>
      <c r="CR51">
        <f ca="1">IF(Table1[[#This Row],[area]]="alberta",Table1[[#This Row],[income]],0)</f>
        <v>0</v>
      </c>
      <c r="CS51">
        <f ca="1">IF(Table1[[#This Row],[area]]="nunavet",Table1[[#This Row],[income]],0)</f>
        <v>0</v>
      </c>
      <c r="CT51">
        <f ca="1">IF(Table1[[#This Row],[area]]="prince edward island",Table1[[#This Row],[income]],0)</f>
        <v>0</v>
      </c>
      <c r="CU51">
        <f ca="1">IF(Table1[[#This Row],[area]]="northwest tersesa",Table1[[#This Row],[income]],0)</f>
        <v>0</v>
      </c>
      <c r="CV51">
        <f ca="1">IF(Table1[[#This Row],[area]]="quebec",Table1[[#This Row],[income]],0)</f>
        <v>0</v>
      </c>
      <c r="CW51">
        <f ca="1">IF(Table1[[#This Row],[area]]="manitoba",Table1[[#This Row],[income]],0)</f>
        <v>43680</v>
      </c>
      <c r="CX51">
        <f ca="1">IF(Table1[[#This Row],[area]]="sasketchwan",Table1[[#This Row],[income]],0)</f>
        <v>0</v>
      </c>
      <c r="CY51">
        <f ca="1">IF(Table1[[#This Row],[area]]="BC",Table1[[#This Row],[income]],0)</f>
        <v>0</v>
      </c>
      <c r="CZ51" s="6">
        <f ca="1">IF(Table1[[#This Row],[area]]="newbruncwick",Table1[[#This Row],[income]],0)</f>
        <v>0</v>
      </c>
      <c r="DB51" s="5">
        <f ca="1">IF(Table1[[#This Row],[field of work]]="health",Table1[[#This Row],[income]],0)</f>
        <v>0</v>
      </c>
      <c r="DC51">
        <f ca="1">IF(Table1[[#This Row],[field of work]]="teaching",Table1[[#This Row],[income]],0)</f>
        <v>43680</v>
      </c>
      <c r="DD51">
        <f ca="1">IF(Table1[[#This Row],[field of work]]="agriculture",Table1[[#This Row],[income]],0)</f>
        <v>0</v>
      </c>
      <c r="DE51">
        <f ca="1">IF(Table1[[#This Row],[field of work]]="IT",Table1[[#This Row],[income]],0)</f>
        <v>0</v>
      </c>
      <c r="DF51">
        <f ca="1">IF(Table1[[#This Row],[field of work]]="construction",Table1[[#This Row],[income]],0)</f>
        <v>0</v>
      </c>
      <c r="DG51" s="6">
        <f ca="1">IF(Table1[[#This Row],[field of work]]="general work",Table1[[#This Row],[income]],0)</f>
        <v>0</v>
      </c>
      <c r="DJ51" s="5">
        <f ca="1">IF(Table1[[#This Row],[Value of debts]]&gt;Table1[[#This Row],[income]],1,0)</f>
        <v>1</v>
      </c>
      <c r="DK51" s="6"/>
      <c r="DL51">
        <f ca="1">IF(Table1[[#This Row],[net worth of person($)]]&gt;$DM$6,Table1[[#This Row],[age]],0)</f>
        <v>30</v>
      </c>
    </row>
    <row r="52" spans="2:116" x14ac:dyDescent="0.3">
      <c r="B52">
        <f t="shared" ca="1" si="3"/>
        <v>1</v>
      </c>
      <c r="C52" s="1" t="str">
        <f t="shared" ca="1" si="4"/>
        <v>men</v>
      </c>
      <c r="D52">
        <f t="shared" ca="1" si="5"/>
        <v>31</v>
      </c>
      <c r="E52">
        <f t="shared" ca="1" si="6"/>
        <v>4</v>
      </c>
      <c r="F52" t="str">
        <f t="shared" ca="1" si="7"/>
        <v>IT</v>
      </c>
      <c r="G52">
        <f t="shared" ca="1" si="8"/>
        <v>3</v>
      </c>
      <c r="H52" t="str">
        <f t="shared" ca="1" si="9"/>
        <v>university</v>
      </c>
      <c r="I52">
        <f t="shared" ca="1" si="10"/>
        <v>2</v>
      </c>
      <c r="J52">
        <f t="shared" ca="1" si="0"/>
        <v>3</v>
      </c>
      <c r="K52">
        <f t="shared" ca="1" si="11"/>
        <v>70955</v>
      </c>
      <c r="L52">
        <f t="shared" ca="1" si="12"/>
        <v>6</v>
      </c>
      <c r="M52" t="str">
        <f t="shared" ca="1" si="13"/>
        <v>sasketchwan</v>
      </c>
      <c r="N52">
        <f t="shared" ca="1" si="24"/>
        <v>425730</v>
      </c>
      <c r="O52">
        <f t="shared" ca="1" si="15"/>
        <v>248361.74096579646</v>
      </c>
      <c r="P52">
        <f t="shared" ca="1" si="25"/>
        <v>152908.23306361825</v>
      </c>
      <c r="Q52">
        <f t="shared" ca="1" si="17"/>
        <v>108362</v>
      </c>
      <c r="R52">
        <f t="shared" ca="1" si="26"/>
        <v>44544.963841847159</v>
      </c>
      <c r="S52">
        <f t="shared" ca="1" si="27"/>
        <v>32609.6234052906</v>
      </c>
      <c r="T52">
        <f t="shared" ca="1" si="28"/>
        <v>611247.85646890884</v>
      </c>
      <c r="U52">
        <f t="shared" ca="1" si="29"/>
        <v>401268.7048076436</v>
      </c>
      <c r="V52">
        <f t="shared" ca="1" si="30"/>
        <v>209979.15166126523</v>
      </c>
      <c r="AF52" s="5">
        <f ca="1">IF(Table1[[#This Row],[Genders]]="men",1,0)</f>
        <v>1</v>
      </c>
      <c r="AG52">
        <f ca="1">IF(Table1[[#This Row],[Genders]]="women",1,0)</f>
        <v>0</v>
      </c>
      <c r="AJ52" s="6"/>
      <c r="AL52">
        <f ca="1">IF(Table1[[#This Row],[field of work]]="teaching",1,0)</f>
        <v>0</v>
      </c>
      <c r="AM52">
        <f ca="1">IF(Table1[[#This Row],[field of work]]="health",1,0)</f>
        <v>0</v>
      </c>
      <c r="AN52">
        <f ca="1">IF(Table1[[#This Row],[field of work]]="agriculture",1,0)</f>
        <v>0</v>
      </c>
      <c r="AO52">
        <f ca="1">IF(Table1[[#This Row],[field of work]]="IT",1,0)</f>
        <v>1</v>
      </c>
      <c r="AP52">
        <f ca="1">IF(Table1[[#This Row],[field of work]]="construction",1,0)</f>
        <v>0</v>
      </c>
      <c r="AQ52">
        <f ca="1">IF(Table1[[#This Row],[field of work]]="general work",1,0)</f>
        <v>0</v>
      </c>
      <c r="AY52" s="23">
        <f ca="1">IF(Table1[[#This Row],[area]]="ontario",1,0)</f>
        <v>0</v>
      </c>
      <c r="AZ52">
        <f ca="1">IF(Table1[[#This Row],[area]]="newfounland",1,0)</f>
        <v>0</v>
      </c>
      <c r="BA52">
        <f ca="1">IF(Table1[[#This Row],[area]]="alberta",1,0)</f>
        <v>0</v>
      </c>
      <c r="BB52">
        <f ca="1">IF(Table1[[#This Row],[area]]="BC",1,0)</f>
        <v>0</v>
      </c>
      <c r="BC52">
        <f ca="1">IF(Table1[[#This Row],[area]]="yukon",1,0)</f>
        <v>0</v>
      </c>
      <c r="BD52">
        <f ca="1">IF(Table1[[#This Row],[area]]="nunavet",1,0)</f>
        <v>0</v>
      </c>
      <c r="BE52">
        <f ca="1">IF(Table1[[#This Row],[area]]="sasketchwan",1,0)</f>
        <v>1</v>
      </c>
      <c r="BF52">
        <f ca="1">IF(Table1[[#This Row],[area]]="newbruncwick",1,0)</f>
        <v>0</v>
      </c>
      <c r="BG52">
        <f ca="1">IF(Table1[[#This Row],[area]]="manitoba",1,0)</f>
        <v>0</v>
      </c>
      <c r="BH52">
        <f ca="1">IF(Table1[[#This Row],[area]]="prince edward island",1,0)</f>
        <v>0</v>
      </c>
      <c r="BI52">
        <f ca="1">IF(Table1[[#This Row],[area]]="quebec",1,0)</f>
        <v>0</v>
      </c>
      <c r="BJ52">
        <f ca="1">IF(Table1[[#This Row],[area]]="northwest tersesa",1,0)</f>
        <v>0</v>
      </c>
      <c r="BZ52" s="41">
        <f ca="1">Table1[[#This Row],[Cars Value]]/Table1[[#This Row],[no of cars]]</f>
        <v>50969.411021206084</v>
      </c>
      <c r="CB52" s="5">
        <f ca="1">IF(Table1[[#This Row],[Value of debts]]&gt;$CC$6,1,0)</f>
        <v>1</v>
      </c>
      <c r="CF52" s="6"/>
      <c r="CG52" s="43">
        <f ca="1">Table1[[#This Row],[Mortage left]]/Table1[[#This Row],[value of house]]</f>
        <v>0.58337852856457484</v>
      </c>
      <c r="CH52">
        <f t="shared" ca="1" si="23"/>
        <v>0</v>
      </c>
      <c r="CO52" s="5">
        <f ca="1">IF(Table1[[#This Row],[area]]="yukon",Table1[[#This Row],[income]],0)</f>
        <v>0</v>
      </c>
      <c r="CP52">
        <f ca="1">IF(Table1[[#This Row],[area]]="ontario",Table1[[#This Row],[income]],0)</f>
        <v>0</v>
      </c>
      <c r="CQ52">
        <f ca="1">IF(Table1[[#This Row],[area]]="newfounland",Table1[[#This Row],[income]],0)</f>
        <v>0</v>
      </c>
      <c r="CR52">
        <f ca="1">IF(Table1[[#This Row],[area]]="alberta",Table1[[#This Row],[income]],0)</f>
        <v>0</v>
      </c>
      <c r="CS52">
        <f ca="1">IF(Table1[[#This Row],[area]]="nunavet",Table1[[#This Row],[income]],0)</f>
        <v>0</v>
      </c>
      <c r="CT52">
        <f ca="1">IF(Table1[[#This Row],[area]]="prince edward island",Table1[[#This Row],[income]],0)</f>
        <v>0</v>
      </c>
      <c r="CU52">
        <f ca="1">IF(Table1[[#This Row],[area]]="northwest tersesa",Table1[[#This Row],[income]],0)</f>
        <v>0</v>
      </c>
      <c r="CV52">
        <f ca="1">IF(Table1[[#This Row],[area]]="quebec",Table1[[#This Row],[income]],0)</f>
        <v>0</v>
      </c>
      <c r="CW52">
        <f ca="1">IF(Table1[[#This Row],[area]]="manitoba",Table1[[#This Row],[income]],0)</f>
        <v>0</v>
      </c>
      <c r="CX52">
        <f ca="1">IF(Table1[[#This Row],[area]]="sasketchwan",Table1[[#This Row],[income]],0)</f>
        <v>70955</v>
      </c>
      <c r="CY52">
        <f ca="1">IF(Table1[[#This Row],[area]]="BC",Table1[[#This Row],[income]],0)</f>
        <v>0</v>
      </c>
      <c r="CZ52" s="6">
        <f ca="1">IF(Table1[[#This Row],[area]]="newbruncwick",Table1[[#This Row],[income]],0)</f>
        <v>0</v>
      </c>
      <c r="DB52" s="5">
        <f ca="1">IF(Table1[[#This Row],[field of work]]="health",Table1[[#This Row],[income]],0)</f>
        <v>0</v>
      </c>
      <c r="DC52">
        <f ca="1">IF(Table1[[#This Row],[field of work]]="teaching",Table1[[#This Row],[income]],0)</f>
        <v>0</v>
      </c>
      <c r="DD52">
        <f ca="1">IF(Table1[[#This Row],[field of work]]="agriculture",Table1[[#This Row],[income]],0)</f>
        <v>0</v>
      </c>
      <c r="DE52">
        <f ca="1">IF(Table1[[#This Row],[field of work]]="IT",Table1[[#This Row],[income]],0)</f>
        <v>70955</v>
      </c>
      <c r="DF52">
        <f ca="1">IF(Table1[[#This Row],[field of work]]="construction",Table1[[#This Row],[income]],0)</f>
        <v>0</v>
      </c>
      <c r="DG52" s="6">
        <f ca="1">IF(Table1[[#This Row],[field of work]]="general work",Table1[[#This Row],[income]],0)</f>
        <v>0</v>
      </c>
      <c r="DJ52" s="5">
        <f ca="1">IF(Table1[[#This Row],[Value of debts]]&gt;Table1[[#This Row],[income]],1,0)</f>
        <v>1</v>
      </c>
      <c r="DK52" s="6"/>
      <c r="DL52">
        <f ca="1">IF(Table1[[#This Row],[net worth of person($)]]&gt;$DM$6,Table1[[#This Row],[age]],0)</f>
        <v>31</v>
      </c>
    </row>
    <row r="53" spans="2:116" x14ac:dyDescent="0.3">
      <c r="B53">
        <f t="shared" ca="1" si="3"/>
        <v>1</v>
      </c>
      <c r="C53" s="1" t="str">
        <f t="shared" ca="1" si="4"/>
        <v>men</v>
      </c>
      <c r="D53">
        <f t="shared" ca="1" si="5"/>
        <v>37</v>
      </c>
      <c r="E53">
        <f t="shared" ca="1" si="6"/>
        <v>1</v>
      </c>
      <c r="F53" t="str">
        <f t="shared" ca="1" si="7"/>
        <v>health</v>
      </c>
      <c r="G53">
        <f t="shared" ca="1" si="8"/>
        <v>1</v>
      </c>
      <c r="H53" t="str">
        <f t="shared" ca="1" si="9"/>
        <v>high school</v>
      </c>
      <c r="I53">
        <f t="shared" ca="1" si="10"/>
        <v>3</v>
      </c>
      <c r="J53">
        <f t="shared" ca="1" si="0"/>
        <v>3</v>
      </c>
      <c r="K53">
        <f t="shared" ca="1" si="11"/>
        <v>65867</v>
      </c>
      <c r="L53">
        <f t="shared" ca="1" si="12"/>
        <v>2</v>
      </c>
      <c r="M53" t="str">
        <f t="shared" ca="1" si="13"/>
        <v>BC</v>
      </c>
      <c r="N53">
        <f t="shared" ca="1" si="24"/>
        <v>329335</v>
      </c>
      <c r="O53">
        <f t="shared" ca="1" si="15"/>
        <v>290980.97108587448</v>
      </c>
      <c r="P53">
        <f t="shared" ca="1" si="25"/>
        <v>85897.595932786164</v>
      </c>
      <c r="Q53">
        <f t="shared" ca="1" si="17"/>
        <v>10543</v>
      </c>
      <c r="R53">
        <f t="shared" ca="1" si="26"/>
        <v>10015.296384821966</v>
      </c>
      <c r="S53">
        <f t="shared" ca="1" si="27"/>
        <v>50213.299252918863</v>
      </c>
      <c r="T53">
        <f t="shared" ca="1" si="28"/>
        <v>465445.89518570504</v>
      </c>
      <c r="U53">
        <f t="shared" ca="1" si="29"/>
        <v>311539.26747069648</v>
      </c>
      <c r="V53">
        <f t="shared" ca="1" si="30"/>
        <v>153906.62771500857</v>
      </c>
      <c r="AF53" s="5">
        <f ca="1">IF(Table1[[#This Row],[Genders]]="men",1,0)</f>
        <v>1</v>
      </c>
      <c r="AG53">
        <f ca="1">IF(Table1[[#This Row],[Genders]]="women",1,0)</f>
        <v>0</v>
      </c>
      <c r="AJ53" s="6"/>
      <c r="AL53">
        <f ca="1">IF(Table1[[#This Row],[field of work]]="teaching",1,0)</f>
        <v>0</v>
      </c>
      <c r="AM53">
        <f ca="1">IF(Table1[[#This Row],[field of work]]="health",1,0)</f>
        <v>1</v>
      </c>
      <c r="AN53">
        <f ca="1">IF(Table1[[#This Row],[field of work]]="agriculture",1,0)</f>
        <v>0</v>
      </c>
      <c r="AO53">
        <f ca="1">IF(Table1[[#This Row],[field of work]]="IT",1,0)</f>
        <v>0</v>
      </c>
      <c r="AP53">
        <f ca="1">IF(Table1[[#This Row],[field of work]]="construction",1,0)</f>
        <v>0</v>
      </c>
      <c r="AQ53">
        <f ca="1">IF(Table1[[#This Row],[field of work]]="general work",1,0)</f>
        <v>0</v>
      </c>
      <c r="AY53" s="23">
        <f ca="1">IF(Table1[[#This Row],[area]]="ontario",1,0)</f>
        <v>0</v>
      </c>
      <c r="AZ53">
        <f ca="1">IF(Table1[[#This Row],[area]]="newfounland",1,0)</f>
        <v>0</v>
      </c>
      <c r="BA53">
        <f ca="1">IF(Table1[[#This Row],[area]]="alberta",1,0)</f>
        <v>0</v>
      </c>
      <c r="BB53">
        <f ca="1">IF(Table1[[#This Row],[area]]="BC",1,0)</f>
        <v>1</v>
      </c>
      <c r="BC53">
        <f ca="1">IF(Table1[[#This Row],[area]]="yukon",1,0)</f>
        <v>0</v>
      </c>
      <c r="BD53">
        <f ca="1">IF(Table1[[#This Row],[area]]="nunavet",1,0)</f>
        <v>0</v>
      </c>
      <c r="BE53">
        <f ca="1">IF(Table1[[#This Row],[area]]="sasketchwan",1,0)</f>
        <v>0</v>
      </c>
      <c r="BF53">
        <f ca="1">IF(Table1[[#This Row],[area]]="newbruncwick",1,0)</f>
        <v>0</v>
      </c>
      <c r="BG53">
        <f ca="1">IF(Table1[[#This Row],[area]]="manitoba",1,0)</f>
        <v>0</v>
      </c>
      <c r="BH53">
        <f ca="1">IF(Table1[[#This Row],[area]]="prince edward island",1,0)</f>
        <v>0</v>
      </c>
      <c r="BI53">
        <f ca="1">IF(Table1[[#This Row],[area]]="quebec",1,0)</f>
        <v>0</v>
      </c>
      <c r="BJ53">
        <f ca="1">IF(Table1[[#This Row],[area]]="northwest tersesa",1,0)</f>
        <v>0</v>
      </c>
      <c r="BZ53" s="41">
        <f ca="1">Table1[[#This Row],[Cars Value]]/Table1[[#This Row],[no of cars]]</f>
        <v>28632.531977595387</v>
      </c>
      <c r="CB53" s="5">
        <f ca="1">IF(Table1[[#This Row],[Value of debts]]&gt;$CC$6,1,0)</f>
        <v>1</v>
      </c>
      <c r="CF53" s="6"/>
      <c r="CG53" s="43">
        <f ca="1">Table1[[#This Row],[Mortage left]]/Table1[[#This Row],[value of house]]</f>
        <v>0.88354098740150444</v>
      </c>
      <c r="CH53">
        <f t="shared" ca="1" si="23"/>
        <v>0</v>
      </c>
      <c r="CO53" s="5">
        <f ca="1">IF(Table1[[#This Row],[area]]="yukon",Table1[[#This Row],[income]],0)</f>
        <v>0</v>
      </c>
      <c r="CP53">
        <f ca="1">IF(Table1[[#This Row],[area]]="ontario",Table1[[#This Row],[income]],0)</f>
        <v>0</v>
      </c>
      <c r="CQ53">
        <f ca="1">IF(Table1[[#This Row],[area]]="newfounland",Table1[[#This Row],[income]],0)</f>
        <v>0</v>
      </c>
      <c r="CR53">
        <f ca="1">IF(Table1[[#This Row],[area]]="alberta",Table1[[#This Row],[income]],0)</f>
        <v>0</v>
      </c>
      <c r="CS53">
        <f ca="1">IF(Table1[[#This Row],[area]]="nunavet",Table1[[#This Row],[income]],0)</f>
        <v>0</v>
      </c>
      <c r="CT53">
        <f ca="1">IF(Table1[[#This Row],[area]]="prince edward island",Table1[[#This Row],[income]],0)</f>
        <v>0</v>
      </c>
      <c r="CU53">
        <f ca="1">IF(Table1[[#This Row],[area]]="northwest tersesa",Table1[[#This Row],[income]],0)</f>
        <v>0</v>
      </c>
      <c r="CV53">
        <f ca="1">IF(Table1[[#This Row],[area]]="quebec",Table1[[#This Row],[income]],0)</f>
        <v>0</v>
      </c>
      <c r="CW53">
        <f ca="1">IF(Table1[[#This Row],[area]]="manitoba",Table1[[#This Row],[income]],0)</f>
        <v>0</v>
      </c>
      <c r="CX53">
        <f ca="1">IF(Table1[[#This Row],[area]]="sasketchwan",Table1[[#This Row],[income]],0)</f>
        <v>0</v>
      </c>
      <c r="CY53">
        <f ca="1">IF(Table1[[#This Row],[area]]="BC",Table1[[#This Row],[income]],0)</f>
        <v>65867</v>
      </c>
      <c r="CZ53" s="6">
        <f ca="1">IF(Table1[[#This Row],[area]]="newbruncwick",Table1[[#This Row],[income]],0)</f>
        <v>0</v>
      </c>
      <c r="DB53" s="5">
        <f ca="1">IF(Table1[[#This Row],[field of work]]="health",Table1[[#This Row],[income]],0)</f>
        <v>65867</v>
      </c>
      <c r="DC53">
        <f ca="1">IF(Table1[[#This Row],[field of work]]="teaching",Table1[[#This Row],[income]],0)</f>
        <v>0</v>
      </c>
      <c r="DD53">
        <f ca="1">IF(Table1[[#This Row],[field of work]]="agriculture",Table1[[#This Row],[income]],0)</f>
        <v>0</v>
      </c>
      <c r="DE53">
        <f ca="1">IF(Table1[[#This Row],[field of work]]="IT",Table1[[#This Row],[income]],0)</f>
        <v>0</v>
      </c>
      <c r="DF53">
        <f ca="1">IF(Table1[[#This Row],[field of work]]="construction",Table1[[#This Row],[income]],0)</f>
        <v>0</v>
      </c>
      <c r="DG53" s="6">
        <f ca="1">IF(Table1[[#This Row],[field of work]]="general work",Table1[[#This Row],[income]],0)</f>
        <v>0</v>
      </c>
      <c r="DJ53" s="5">
        <f ca="1">IF(Table1[[#This Row],[Value of debts]]&gt;Table1[[#This Row],[income]],1,0)</f>
        <v>1</v>
      </c>
      <c r="DK53" s="6"/>
      <c r="DL53">
        <f ca="1">IF(Table1[[#This Row],[net worth of person($)]]&gt;$DM$6,Table1[[#This Row],[age]],0)</f>
        <v>37</v>
      </c>
    </row>
    <row r="54" spans="2:116" x14ac:dyDescent="0.3">
      <c r="B54">
        <f t="shared" ca="1" si="3"/>
        <v>2</v>
      </c>
      <c r="C54" s="1" t="str">
        <f t="shared" ca="1" si="4"/>
        <v>women</v>
      </c>
      <c r="D54">
        <f t="shared" ca="1" si="5"/>
        <v>39</v>
      </c>
      <c r="E54">
        <f t="shared" ca="1" si="6"/>
        <v>6</v>
      </c>
      <c r="F54" t="str">
        <f t="shared" ca="1" si="7"/>
        <v>agriculture</v>
      </c>
      <c r="G54">
        <f t="shared" ca="1" si="8"/>
        <v>5</v>
      </c>
      <c r="H54" t="str">
        <f t="shared" ca="1" si="9"/>
        <v>other</v>
      </c>
      <c r="I54">
        <f t="shared" ca="1" si="10"/>
        <v>0</v>
      </c>
      <c r="J54">
        <f t="shared" ca="1" si="0"/>
        <v>2</v>
      </c>
      <c r="K54">
        <f t="shared" ca="1" si="11"/>
        <v>56357</v>
      </c>
      <c r="L54">
        <f t="shared" ca="1" si="12"/>
        <v>5</v>
      </c>
      <c r="M54" t="str">
        <f t="shared" ca="1" si="13"/>
        <v>nunavet</v>
      </c>
      <c r="N54">
        <f t="shared" ca="1" si="24"/>
        <v>225428</v>
      </c>
      <c r="O54">
        <f t="shared" ca="1" si="15"/>
        <v>120191.29673184513</v>
      </c>
      <c r="P54">
        <f t="shared" ca="1" si="25"/>
        <v>46093.921646753115</v>
      </c>
      <c r="Q54">
        <f t="shared" ca="1" si="17"/>
        <v>9750</v>
      </c>
      <c r="R54">
        <f t="shared" ca="1" si="26"/>
        <v>44074.460137842623</v>
      </c>
      <c r="S54">
        <f t="shared" ca="1" si="27"/>
        <v>5284.4465270293204</v>
      </c>
      <c r="T54">
        <f t="shared" ca="1" si="28"/>
        <v>276806.36817378242</v>
      </c>
      <c r="U54">
        <f t="shared" ca="1" si="29"/>
        <v>174015.75686968776</v>
      </c>
      <c r="V54">
        <f t="shared" ca="1" si="30"/>
        <v>102790.61130409467</v>
      </c>
      <c r="AF54" s="5">
        <f ca="1">IF(Table1[[#This Row],[Genders]]="men",1,0)</f>
        <v>0</v>
      </c>
      <c r="AG54">
        <f ca="1">IF(Table1[[#This Row],[Genders]]="women",1,0)</f>
        <v>1</v>
      </c>
      <c r="AJ54" s="6"/>
      <c r="AL54">
        <f ca="1">IF(Table1[[#This Row],[field of work]]="teaching",1,0)</f>
        <v>0</v>
      </c>
      <c r="AM54">
        <f ca="1">IF(Table1[[#This Row],[field of work]]="health",1,0)</f>
        <v>0</v>
      </c>
      <c r="AN54">
        <f ca="1">IF(Table1[[#This Row],[field of work]]="agriculture",1,0)</f>
        <v>1</v>
      </c>
      <c r="AO54">
        <f ca="1">IF(Table1[[#This Row],[field of work]]="IT",1,0)</f>
        <v>0</v>
      </c>
      <c r="AP54">
        <f ca="1">IF(Table1[[#This Row],[field of work]]="construction",1,0)</f>
        <v>0</v>
      </c>
      <c r="AQ54">
        <f ca="1">IF(Table1[[#This Row],[field of work]]="general work",1,0)</f>
        <v>0</v>
      </c>
      <c r="AY54" s="23">
        <f ca="1">IF(Table1[[#This Row],[area]]="ontario",1,0)</f>
        <v>0</v>
      </c>
      <c r="AZ54">
        <f ca="1">IF(Table1[[#This Row],[area]]="newfounland",1,0)</f>
        <v>0</v>
      </c>
      <c r="BA54">
        <f ca="1">IF(Table1[[#This Row],[area]]="alberta",1,0)</f>
        <v>0</v>
      </c>
      <c r="BB54">
        <f ca="1">IF(Table1[[#This Row],[area]]="BC",1,0)</f>
        <v>0</v>
      </c>
      <c r="BC54">
        <f ca="1">IF(Table1[[#This Row],[area]]="yukon",1,0)</f>
        <v>0</v>
      </c>
      <c r="BD54">
        <f ca="1">IF(Table1[[#This Row],[area]]="nunavet",1,0)</f>
        <v>1</v>
      </c>
      <c r="BE54">
        <f ca="1">IF(Table1[[#This Row],[area]]="sasketchwan",1,0)</f>
        <v>0</v>
      </c>
      <c r="BF54">
        <f ca="1">IF(Table1[[#This Row],[area]]="newbruncwick",1,0)</f>
        <v>0</v>
      </c>
      <c r="BG54">
        <f ca="1">IF(Table1[[#This Row],[area]]="manitoba",1,0)</f>
        <v>0</v>
      </c>
      <c r="BH54">
        <f ca="1">IF(Table1[[#This Row],[area]]="prince edward island",1,0)</f>
        <v>0</v>
      </c>
      <c r="BI54">
        <f ca="1">IF(Table1[[#This Row],[area]]="quebec",1,0)</f>
        <v>0</v>
      </c>
      <c r="BJ54">
        <f ca="1">IF(Table1[[#This Row],[area]]="northwest tersesa",1,0)</f>
        <v>0</v>
      </c>
      <c r="BZ54" s="41">
        <f ca="1">Table1[[#This Row],[Cars Value]]/Table1[[#This Row],[no of cars]]</f>
        <v>23046.960823376558</v>
      </c>
      <c r="CB54" s="5">
        <f ca="1">IF(Table1[[#This Row],[Value of debts]]&gt;$CC$6,1,0)</f>
        <v>1</v>
      </c>
      <c r="CF54" s="6"/>
      <c r="CG54" s="43">
        <f ca="1">Table1[[#This Row],[Mortage left]]/Table1[[#This Row],[value of house]]</f>
        <v>0.53316933447417858</v>
      </c>
      <c r="CH54">
        <f t="shared" ca="1" si="23"/>
        <v>0</v>
      </c>
      <c r="CO54" s="5">
        <f ca="1">IF(Table1[[#This Row],[area]]="yukon",Table1[[#This Row],[income]],0)</f>
        <v>0</v>
      </c>
      <c r="CP54">
        <f ca="1">IF(Table1[[#This Row],[area]]="ontario",Table1[[#This Row],[income]],0)</f>
        <v>0</v>
      </c>
      <c r="CQ54">
        <f ca="1">IF(Table1[[#This Row],[area]]="newfounland",Table1[[#This Row],[income]],0)</f>
        <v>0</v>
      </c>
      <c r="CR54">
        <f ca="1">IF(Table1[[#This Row],[area]]="alberta",Table1[[#This Row],[income]],0)</f>
        <v>0</v>
      </c>
      <c r="CS54">
        <f ca="1">IF(Table1[[#This Row],[area]]="nunavet",Table1[[#This Row],[income]],0)</f>
        <v>56357</v>
      </c>
      <c r="CT54">
        <f ca="1">IF(Table1[[#This Row],[area]]="prince edward island",Table1[[#This Row],[income]],0)</f>
        <v>0</v>
      </c>
      <c r="CU54">
        <f ca="1">IF(Table1[[#This Row],[area]]="northwest tersesa",Table1[[#This Row],[income]],0)</f>
        <v>0</v>
      </c>
      <c r="CV54">
        <f ca="1">IF(Table1[[#This Row],[area]]="quebec",Table1[[#This Row],[income]],0)</f>
        <v>0</v>
      </c>
      <c r="CW54">
        <f ca="1">IF(Table1[[#This Row],[area]]="manitoba",Table1[[#This Row],[income]],0)</f>
        <v>0</v>
      </c>
      <c r="CX54">
        <f ca="1">IF(Table1[[#This Row],[area]]="sasketchwan",Table1[[#This Row],[income]],0)</f>
        <v>0</v>
      </c>
      <c r="CY54">
        <f ca="1">IF(Table1[[#This Row],[area]]="BC",Table1[[#This Row],[income]],0)</f>
        <v>0</v>
      </c>
      <c r="CZ54" s="6">
        <f ca="1">IF(Table1[[#This Row],[area]]="newbruncwick",Table1[[#This Row],[income]],0)</f>
        <v>0</v>
      </c>
      <c r="DB54" s="5">
        <f ca="1">IF(Table1[[#This Row],[field of work]]="health",Table1[[#This Row],[income]],0)</f>
        <v>0</v>
      </c>
      <c r="DC54">
        <f ca="1">IF(Table1[[#This Row],[field of work]]="teaching",Table1[[#This Row],[income]],0)</f>
        <v>0</v>
      </c>
      <c r="DD54">
        <f ca="1">IF(Table1[[#This Row],[field of work]]="agriculture",Table1[[#This Row],[income]],0)</f>
        <v>56357</v>
      </c>
      <c r="DE54">
        <f ca="1">IF(Table1[[#This Row],[field of work]]="IT",Table1[[#This Row],[income]],0)</f>
        <v>0</v>
      </c>
      <c r="DF54">
        <f ca="1">IF(Table1[[#This Row],[field of work]]="construction",Table1[[#This Row],[income]],0)</f>
        <v>0</v>
      </c>
      <c r="DG54" s="6">
        <f ca="1">IF(Table1[[#This Row],[field of work]]="general work",Table1[[#This Row],[income]],0)</f>
        <v>0</v>
      </c>
      <c r="DJ54" s="5">
        <f ca="1">IF(Table1[[#This Row],[Value of debts]]&gt;Table1[[#This Row],[income]],1,0)</f>
        <v>1</v>
      </c>
      <c r="DK54" s="6"/>
      <c r="DL54">
        <f ca="1">IF(Table1[[#This Row],[net worth of person($)]]&gt;$DM$6,Table1[[#This Row],[age]],0)</f>
        <v>39</v>
      </c>
    </row>
    <row r="55" spans="2:116" x14ac:dyDescent="0.3">
      <c r="B55">
        <f t="shared" ca="1" si="3"/>
        <v>2</v>
      </c>
      <c r="C55" s="1" t="str">
        <f t="shared" ca="1" si="4"/>
        <v>women</v>
      </c>
      <c r="D55">
        <f t="shared" ca="1" si="5"/>
        <v>28</v>
      </c>
      <c r="E55">
        <f t="shared" ca="1" si="6"/>
        <v>2</v>
      </c>
      <c r="F55" t="str">
        <f t="shared" ca="1" si="7"/>
        <v>construction</v>
      </c>
      <c r="G55">
        <f t="shared" ca="1" si="8"/>
        <v>2</v>
      </c>
      <c r="H55" t="str">
        <f t="shared" ca="1" si="9"/>
        <v>college</v>
      </c>
      <c r="I55">
        <f t="shared" ca="1" si="10"/>
        <v>1</v>
      </c>
      <c r="J55">
        <f t="shared" ca="1" si="0"/>
        <v>2</v>
      </c>
      <c r="K55">
        <f t="shared" ca="1" si="11"/>
        <v>30905</v>
      </c>
      <c r="L55">
        <f t="shared" ca="1" si="12"/>
        <v>9</v>
      </c>
      <c r="M55" t="str">
        <f t="shared" ca="1" si="13"/>
        <v>quebec</v>
      </c>
      <c r="N55">
        <f t="shared" ca="1" si="24"/>
        <v>185430</v>
      </c>
      <c r="O55">
        <f t="shared" ca="1" si="15"/>
        <v>78169.086968402786</v>
      </c>
      <c r="P55">
        <f t="shared" ca="1" si="25"/>
        <v>12073.850628547658</v>
      </c>
      <c r="Q55">
        <f t="shared" ca="1" si="17"/>
        <v>9227</v>
      </c>
      <c r="R55">
        <f t="shared" ca="1" si="26"/>
        <v>48329.990871233422</v>
      </c>
      <c r="S55">
        <f t="shared" ca="1" si="27"/>
        <v>35076.231788661637</v>
      </c>
      <c r="T55">
        <f t="shared" ca="1" si="28"/>
        <v>232580.08241720928</v>
      </c>
      <c r="U55">
        <f t="shared" ca="1" si="29"/>
        <v>135726.07783963621</v>
      </c>
      <c r="V55">
        <f t="shared" ca="1" si="30"/>
        <v>96854.004577573069</v>
      </c>
      <c r="AF55" s="5">
        <f ca="1">IF(Table1[[#This Row],[Genders]]="men",1,0)</f>
        <v>0</v>
      </c>
      <c r="AG55">
        <f ca="1">IF(Table1[[#This Row],[Genders]]="women",1,0)</f>
        <v>1</v>
      </c>
      <c r="AJ55" s="6"/>
      <c r="AL55">
        <f ca="1">IF(Table1[[#This Row],[field of work]]="teaching",1,0)</f>
        <v>0</v>
      </c>
      <c r="AM55">
        <f ca="1">IF(Table1[[#This Row],[field of work]]="health",1,0)</f>
        <v>0</v>
      </c>
      <c r="AN55">
        <f ca="1">IF(Table1[[#This Row],[field of work]]="agriculture",1,0)</f>
        <v>0</v>
      </c>
      <c r="AO55">
        <f ca="1">IF(Table1[[#This Row],[field of work]]="IT",1,0)</f>
        <v>0</v>
      </c>
      <c r="AP55">
        <f ca="1">IF(Table1[[#This Row],[field of work]]="construction",1,0)</f>
        <v>1</v>
      </c>
      <c r="AQ55">
        <f ca="1">IF(Table1[[#This Row],[field of work]]="general work",1,0)</f>
        <v>0</v>
      </c>
      <c r="AY55" s="23">
        <f ca="1">IF(Table1[[#This Row],[area]]="ontario",1,0)</f>
        <v>0</v>
      </c>
      <c r="AZ55">
        <f ca="1">IF(Table1[[#This Row],[area]]="newfounland",1,0)</f>
        <v>0</v>
      </c>
      <c r="BA55">
        <f ca="1">IF(Table1[[#This Row],[area]]="alberta",1,0)</f>
        <v>0</v>
      </c>
      <c r="BB55">
        <f ca="1">IF(Table1[[#This Row],[area]]="BC",1,0)</f>
        <v>0</v>
      </c>
      <c r="BC55">
        <f ca="1">IF(Table1[[#This Row],[area]]="yukon",1,0)</f>
        <v>0</v>
      </c>
      <c r="BD55">
        <f ca="1">IF(Table1[[#This Row],[area]]="nunavet",1,0)</f>
        <v>0</v>
      </c>
      <c r="BE55">
        <f ca="1">IF(Table1[[#This Row],[area]]="sasketchwan",1,0)</f>
        <v>0</v>
      </c>
      <c r="BF55">
        <f ca="1">IF(Table1[[#This Row],[area]]="newbruncwick",1,0)</f>
        <v>0</v>
      </c>
      <c r="BG55">
        <f ca="1">IF(Table1[[#This Row],[area]]="manitoba",1,0)</f>
        <v>0</v>
      </c>
      <c r="BH55">
        <f ca="1">IF(Table1[[#This Row],[area]]="prince edward island",1,0)</f>
        <v>0</v>
      </c>
      <c r="BI55">
        <f ca="1">IF(Table1[[#This Row],[area]]="quebec",1,0)</f>
        <v>1</v>
      </c>
      <c r="BJ55">
        <f ca="1">IF(Table1[[#This Row],[area]]="northwest tersesa",1,0)</f>
        <v>0</v>
      </c>
      <c r="BZ55" s="41">
        <f ca="1">Table1[[#This Row],[Cars Value]]/Table1[[#This Row],[no of cars]]</f>
        <v>6036.9253142738289</v>
      </c>
      <c r="CB55" s="5">
        <f ca="1">IF(Table1[[#This Row],[Value of debts]]&gt;$CC$6,1,0)</f>
        <v>1</v>
      </c>
      <c r="CF55" s="6"/>
      <c r="CG55" s="43">
        <f ca="1">Table1[[#This Row],[Mortage left]]/Table1[[#This Row],[value of house]]</f>
        <v>0.42155577289760443</v>
      </c>
      <c r="CH55">
        <f t="shared" ca="1" si="23"/>
        <v>0</v>
      </c>
      <c r="CO55" s="5">
        <f ca="1">IF(Table1[[#This Row],[area]]="yukon",Table1[[#This Row],[income]],0)</f>
        <v>0</v>
      </c>
      <c r="CP55">
        <f ca="1">IF(Table1[[#This Row],[area]]="ontario",Table1[[#This Row],[income]],0)</f>
        <v>0</v>
      </c>
      <c r="CQ55">
        <f ca="1">IF(Table1[[#This Row],[area]]="newfounland",Table1[[#This Row],[income]],0)</f>
        <v>0</v>
      </c>
      <c r="CR55">
        <f ca="1">IF(Table1[[#This Row],[area]]="alberta",Table1[[#This Row],[income]],0)</f>
        <v>0</v>
      </c>
      <c r="CS55">
        <f ca="1">IF(Table1[[#This Row],[area]]="nunavet",Table1[[#This Row],[income]],0)</f>
        <v>0</v>
      </c>
      <c r="CT55">
        <f ca="1">IF(Table1[[#This Row],[area]]="prince edward island",Table1[[#This Row],[income]],0)</f>
        <v>0</v>
      </c>
      <c r="CU55">
        <f ca="1">IF(Table1[[#This Row],[area]]="northwest tersesa",Table1[[#This Row],[income]],0)</f>
        <v>0</v>
      </c>
      <c r="CV55">
        <f ca="1">IF(Table1[[#This Row],[area]]="quebec",Table1[[#This Row],[income]],0)</f>
        <v>30905</v>
      </c>
      <c r="CW55">
        <f ca="1">IF(Table1[[#This Row],[area]]="manitoba",Table1[[#This Row],[income]],0)</f>
        <v>0</v>
      </c>
      <c r="CX55">
        <f ca="1">IF(Table1[[#This Row],[area]]="sasketchwan",Table1[[#This Row],[income]],0)</f>
        <v>0</v>
      </c>
      <c r="CY55">
        <f ca="1">IF(Table1[[#This Row],[area]]="BC",Table1[[#This Row],[income]],0)</f>
        <v>0</v>
      </c>
      <c r="CZ55" s="6">
        <f ca="1">IF(Table1[[#This Row],[area]]="newbruncwick",Table1[[#This Row],[income]],0)</f>
        <v>0</v>
      </c>
      <c r="DB55" s="5">
        <f ca="1">IF(Table1[[#This Row],[field of work]]="health",Table1[[#This Row],[income]],0)</f>
        <v>0</v>
      </c>
      <c r="DC55">
        <f ca="1">IF(Table1[[#This Row],[field of work]]="teaching",Table1[[#This Row],[income]],0)</f>
        <v>0</v>
      </c>
      <c r="DD55">
        <f ca="1">IF(Table1[[#This Row],[field of work]]="agriculture",Table1[[#This Row],[income]],0)</f>
        <v>0</v>
      </c>
      <c r="DE55">
        <f ca="1">IF(Table1[[#This Row],[field of work]]="IT",Table1[[#This Row],[income]],0)</f>
        <v>0</v>
      </c>
      <c r="DF55">
        <f ca="1">IF(Table1[[#This Row],[field of work]]="construction",Table1[[#This Row],[income]],0)</f>
        <v>30905</v>
      </c>
      <c r="DG55" s="6">
        <f ca="1">IF(Table1[[#This Row],[field of work]]="general work",Table1[[#This Row],[income]],0)</f>
        <v>0</v>
      </c>
      <c r="DJ55" s="5">
        <f ca="1">IF(Table1[[#This Row],[Value of debts]]&gt;Table1[[#This Row],[income]],1,0)</f>
        <v>1</v>
      </c>
      <c r="DK55" s="6"/>
      <c r="DL55">
        <f ca="1">IF(Table1[[#This Row],[net worth of person($)]]&gt;$DM$6,Table1[[#This Row],[age]],0)</f>
        <v>28</v>
      </c>
    </row>
    <row r="56" spans="2:116" x14ac:dyDescent="0.3">
      <c r="B56">
        <f t="shared" ca="1" si="3"/>
        <v>2</v>
      </c>
      <c r="C56" s="1" t="str">
        <f t="shared" ca="1" si="4"/>
        <v>women</v>
      </c>
      <c r="D56">
        <f t="shared" ca="1" si="5"/>
        <v>25</v>
      </c>
      <c r="E56">
        <f t="shared" ca="1" si="6"/>
        <v>3</v>
      </c>
      <c r="F56" t="str">
        <f t="shared" ca="1" si="7"/>
        <v>teaching</v>
      </c>
      <c r="G56">
        <f t="shared" ca="1" si="8"/>
        <v>1</v>
      </c>
      <c r="H56" t="str">
        <f t="shared" ca="1" si="9"/>
        <v>high school</v>
      </c>
      <c r="I56">
        <f t="shared" ca="1" si="10"/>
        <v>0</v>
      </c>
      <c r="J56">
        <f t="shared" ca="1" si="0"/>
        <v>1</v>
      </c>
      <c r="K56">
        <f t="shared" ca="1" si="11"/>
        <v>59504</v>
      </c>
      <c r="L56">
        <f t="shared" ca="1" si="12"/>
        <v>2</v>
      </c>
      <c r="M56" t="str">
        <f t="shared" ca="1" si="13"/>
        <v>BC</v>
      </c>
      <c r="N56">
        <f t="shared" ca="1" si="24"/>
        <v>357024</v>
      </c>
      <c r="O56">
        <f t="shared" ca="1" si="15"/>
        <v>11329.985111625385</v>
      </c>
      <c r="P56">
        <f t="shared" ca="1" si="25"/>
        <v>22885.644950139656</v>
      </c>
      <c r="Q56">
        <f t="shared" ca="1" si="17"/>
        <v>9945</v>
      </c>
      <c r="R56">
        <f t="shared" ca="1" si="26"/>
        <v>95615.284455077883</v>
      </c>
      <c r="S56">
        <f t="shared" ca="1" si="27"/>
        <v>10983.908504287141</v>
      </c>
      <c r="T56">
        <f t="shared" ca="1" si="28"/>
        <v>390893.55345442682</v>
      </c>
      <c r="U56">
        <f t="shared" ca="1" si="29"/>
        <v>116890.26956670327</v>
      </c>
      <c r="V56">
        <f t="shared" ca="1" si="30"/>
        <v>274003.28388772358</v>
      </c>
      <c r="AF56" s="5">
        <f ca="1">IF(Table1[[#This Row],[Genders]]="men",1,0)</f>
        <v>0</v>
      </c>
      <c r="AG56">
        <f ca="1">IF(Table1[[#This Row],[Genders]]="women",1,0)</f>
        <v>1</v>
      </c>
      <c r="AJ56" s="6"/>
      <c r="AL56">
        <f ca="1">IF(Table1[[#This Row],[field of work]]="teaching",1,0)</f>
        <v>1</v>
      </c>
      <c r="AM56">
        <f ca="1">IF(Table1[[#This Row],[field of work]]="health",1,0)</f>
        <v>0</v>
      </c>
      <c r="AN56">
        <f ca="1">IF(Table1[[#This Row],[field of work]]="agriculture",1,0)</f>
        <v>0</v>
      </c>
      <c r="AO56">
        <f ca="1">IF(Table1[[#This Row],[field of work]]="IT",1,0)</f>
        <v>0</v>
      </c>
      <c r="AP56">
        <f ca="1">IF(Table1[[#This Row],[field of work]]="construction",1,0)</f>
        <v>0</v>
      </c>
      <c r="AQ56">
        <f ca="1">IF(Table1[[#This Row],[field of work]]="general work",1,0)</f>
        <v>0</v>
      </c>
      <c r="AY56" s="23">
        <f ca="1">IF(Table1[[#This Row],[area]]="ontario",1,0)</f>
        <v>0</v>
      </c>
      <c r="AZ56">
        <f ca="1">IF(Table1[[#This Row],[area]]="newfounland",1,0)</f>
        <v>0</v>
      </c>
      <c r="BA56">
        <f ca="1">IF(Table1[[#This Row],[area]]="alberta",1,0)</f>
        <v>0</v>
      </c>
      <c r="BB56">
        <f ca="1">IF(Table1[[#This Row],[area]]="BC",1,0)</f>
        <v>1</v>
      </c>
      <c r="BC56">
        <f ca="1">IF(Table1[[#This Row],[area]]="yukon",1,0)</f>
        <v>0</v>
      </c>
      <c r="BD56">
        <f ca="1">IF(Table1[[#This Row],[area]]="nunavet",1,0)</f>
        <v>0</v>
      </c>
      <c r="BE56">
        <f ca="1">IF(Table1[[#This Row],[area]]="sasketchwan",1,0)</f>
        <v>0</v>
      </c>
      <c r="BF56">
        <f ca="1">IF(Table1[[#This Row],[area]]="newbruncwick",1,0)</f>
        <v>0</v>
      </c>
      <c r="BG56">
        <f ca="1">IF(Table1[[#This Row],[area]]="manitoba",1,0)</f>
        <v>0</v>
      </c>
      <c r="BH56">
        <f ca="1">IF(Table1[[#This Row],[area]]="prince edward island",1,0)</f>
        <v>0</v>
      </c>
      <c r="BI56">
        <f ca="1">IF(Table1[[#This Row],[area]]="quebec",1,0)</f>
        <v>0</v>
      </c>
      <c r="BJ56">
        <f ca="1">IF(Table1[[#This Row],[area]]="northwest tersesa",1,0)</f>
        <v>0</v>
      </c>
      <c r="BZ56" s="41">
        <f ca="1">Table1[[#This Row],[Cars Value]]/Table1[[#This Row],[no of cars]]</f>
        <v>22885.644950139656</v>
      </c>
      <c r="CB56" s="5">
        <f ca="1">IF(Table1[[#This Row],[Value of debts]]&gt;$CC$6,1,0)</f>
        <v>1</v>
      </c>
      <c r="CF56" s="6"/>
      <c r="CG56" s="43">
        <f ca="1">Table1[[#This Row],[Mortage left]]/Table1[[#This Row],[value of house]]</f>
        <v>3.1734519560660868E-2</v>
      </c>
      <c r="CH56">
        <f t="shared" ca="1" si="23"/>
        <v>1</v>
      </c>
      <c r="CO56" s="5">
        <f ca="1">IF(Table1[[#This Row],[area]]="yukon",Table1[[#This Row],[income]],0)</f>
        <v>0</v>
      </c>
      <c r="CP56">
        <f ca="1">IF(Table1[[#This Row],[area]]="ontario",Table1[[#This Row],[income]],0)</f>
        <v>0</v>
      </c>
      <c r="CQ56">
        <f ca="1">IF(Table1[[#This Row],[area]]="newfounland",Table1[[#This Row],[income]],0)</f>
        <v>0</v>
      </c>
      <c r="CR56">
        <f ca="1">IF(Table1[[#This Row],[area]]="alberta",Table1[[#This Row],[income]],0)</f>
        <v>0</v>
      </c>
      <c r="CS56">
        <f ca="1">IF(Table1[[#This Row],[area]]="nunavet",Table1[[#This Row],[income]],0)</f>
        <v>0</v>
      </c>
      <c r="CT56">
        <f ca="1">IF(Table1[[#This Row],[area]]="prince edward island",Table1[[#This Row],[income]],0)</f>
        <v>0</v>
      </c>
      <c r="CU56">
        <f ca="1">IF(Table1[[#This Row],[area]]="northwest tersesa",Table1[[#This Row],[income]],0)</f>
        <v>0</v>
      </c>
      <c r="CV56">
        <f ca="1">IF(Table1[[#This Row],[area]]="quebec",Table1[[#This Row],[income]],0)</f>
        <v>0</v>
      </c>
      <c r="CW56">
        <f ca="1">IF(Table1[[#This Row],[area]]="manitoba",Table1[[#This Row],[income]],0)</f>
        <v>0</v>
      </c>
      <c r="CX56">
        <f ca="1">IF(Table1[[#This Row],[area]]="sasketchwan",Table1[[#This Row],[income]],0)</f>
        <v>0</v>
      </c>
      <c r="CY56">
        <f ca="1">IF(Table1[[#This Row],[area]]="BC",Table1[[#This Row],[income]],0)</f>
        <v>59504</v>
      </c>
      <c r="CZ56" s="6">
        <f ca="1">IF(Table1[[#This Row],[area]]="newbruncwick",Table1[[#This Row],[income]],0)</f>
        <v>0</v>
      </c>
      <c r="DB56" s="5">
        <f ca="1">IF(Table1[[#This Row],[field of work]]="health",Table1[[#This Row],[income]],0)</f>
        <v>0</v>
      </c>
      <c r="DC56">
        <f ca="1">IF(Table1[[#This Row],[field of work]]="teaching",Table1[[#This Row],[income]],0)</f>
        <v>59504</v>
      </c>
      <c r="DD56">
        <f ca="1">IF(Table1[[#This Row],[field of work]]="agriculture",Table1[[#This Row],[income]],0)</f>
        <v>0</v>
      </c>
      <c r="DE56">
        <f ca="1">IF(Table1[[#This Row],[field of work]]="IT",Table1[[#This Row],[income]],0)</f>
        <v>0</v>
      </c>
      <c r="DF56">
        <f ca="1">IF(Table1[[#This Row],[field of work]]="construction",Table1[[#This Row],[income]],0)</f>
        <v>0</v>
      </c>
      <c r="DG56" s="6">
        <f ca="1">IF(Table1[[#This Row],[field of work]]="general work",Table1[[#This Row],[income]],0)</f>
        <v>0</v>
      </c>
      <c r="DJ56" s="5">
        <f ca="1">IF(Table1[[#This Row],[Value of debts]]&gt;Table1[[#This Row],[income]],1,0)</f>
        <v>1</v>
      </c>
      <c r="DK56" s="6"/>
      <c r="DL56">
        <f ca="1">IF(Table1[[#This Row],[net worth of person($)]]&gt;$DM$6,Table1[[#This Row],[age]],0)</f>
        <v>25</v>
      </c>
    </row>
    <row r="57" spans="2:116" x14ac:dyDescent="0.3">
      <c r="B57">
        <f t="shared" ca="1" si="3"/>
        <v>2</v>
      </c>
      <c r="C57" s="1" t="str">
        <f t="shared" ca="1" si="4"/>
        <v>women</v>
      </c>
      <c r="D57">
        <f t="shared" ca="1" si="5"/>
        <v>30</v>
      </c>
      <c r="E57">
        <f t="shared" ca="1" si="6"/>
        <v>4</v>
      </c>
      <c r="F57" t="str">
        <f t="shared" ca="1" si="7"/>
        <v>IT</v>
      </c>
      <c r="G57">
        <f t="shared" ca="1" si="8"/>
        <v>3</v>
      </c>
      <c r="H57" t="str">
        <f t="shared" ca="1" si="9"/>
        <v>university</v>
      </c>
      <c r="I57">
        <f t="shared" ca="1" si="10"/>
        <v>3</v>
      </c>
      <c r="J57">
        <f t="shared" ca="1" si="0"/>
        <v>1</v>
      </c>
      <c r="K57">
        <f t="shared" ca="1" si="11"/>
        <v>35362</v>
      </c>
      <c r="L57">
        <f t="shared" ca="1" si="12"/>
        <v>3</v>
      </c>
      <c r="M57" t="str">
        <f t="shared" ca="1" si="13"/>
        <v>northwest tersesa</v>
      </c>
      <c r="N57">
        <f t="shared" ca="1" si="24"/>
        <v>106086</v>
      </c>
      <c r="O57">
        <f t="shared" ca="1" si="15"/>
        <v>55048.388335885262</v>
      </c>
      <c r="P57">
        <f t="shared" ca="1" si="25"/>
        <v>2662.1517957414949</v>
      </c>
      <c r="Q57">
        <f t="shared" ca="1" si="17"/>
        <v>646</v>
      </c>
      <c r="R57">
        <f t="shared" ca="1" si="26"/>
        <v>28252.345957602691</v>
      </c>
      <c r="S57">
        <f t="shared" ca="1" si="27"/>
        <v>25387.995513284885</v>
      </c>
      <c r="T57">
        <f t="shared" ca="1" si="28"/>
        <v>134136.14730902639</v>
      </c>
      <c r="U57">
        <f t="shared" ca="1" si="29"/>
        <v>83946.734293487956</v>
      </c>
      <c r="V57">
        <f t="shared" ca="1" si="30"/>
        <v>50189.413015538434</v>
      </c>
      <c r="AF57" s="5">
        <f ca="1">IF(Table1[[#This Row],[Genders]]="men",1,0)</f>
        <v>0</v>
      </c>
      <c r="AG57">
        <f ca="1">IF(Table1[[#This Row],[Genders]]="women",1,0)</f>
        <v>1</v>
      </c>
      <c r="AJ57" s="6"/>
      <c r="AL57">
        <f ca="1">IF(Table1[[#This Row],[field of work]]="teaching",1,0)</f>
        <v>0</v>
      </c>
      <c r="AM57">
        <f ca="1">IF(Table1[[#This Row],[field of work]]="health",1,0)</f>
        <v>0</v>
      </c>
      <c r="AN57">
        <f ca="1">IF(Table1[[#This Row],[field of work]]="agriculture",1,0)</f>
        <v>0</v>
      </c>
      <c r="AO57">
        <f ca="1">IF(Table1[[#This Row],[field of work]]="IT",1,0)</f>
        <v>1</v>
      </c>
      <c r="AP57">
        <f ca="1">IF(Table1[[#This Row],[field of work]]="construction",1,0)</f>
        <v>0</v>
      </c>
      <c r="AQ57">
        <f ca="1">IF(Table1[[#This Row],[field of work]]="general work",1,0)</f>
        <v>0</v>
      </c>
      <c r="AY57" s="23">
        <f ca="1">IF(Table1[[#This Row],[area]]="ontario",1,0)</f>
        <v>0</v>
      </c>
      <c r="AZ57">
        <f ca="1">IF(Table1[[#This Row],[area]]="newfounland",1,0)</f>
        <v>0</v>
      </c>
      <c r="BA57">
        <f ca="1">IF(Table1[[#This Row],[area]]="alberta",1,0)</f>
        <v>0</v>
      </c>
      <c r="BB57">
        <f ca="1">IF(Table1[[#This Row],[area]]="BC",1,0)</f>
        <v>0</v>
      </c>
      <c r="BC57">
        <f ca="1">IF(Table1[[#This Row],[area]]="yukon",1,0)</f>
        <v>0</v>
      </c>
      <c r="BD57">
        <f ca="1">IF(Table1[[#This Row],[area]]="nunavet",1,0)</f>
        <v>0</v>
      </c>
      <c r="BE57">
        <f ca="1">IF(Table1[[#This Row],[area]]="sasketchwan",1,0)</f>
        <v>0</v>
      </c>
      <c r="BF57">
        <f ca="1">IF(Table1[[#This Row],[area]]="newbruncwick",1,0)</f>
        <v>0</v>
      </c>
      <c r="BG57">
        <f ca="1">IF(Table1[[#This Row],[area]]="manitoba",1,0)</f>
        <v>0</v>
      </c>
      <c r="BH57">
        <f ca="1">IF(Table1[[#This Row],[area]]="prince edward island",1,0)</f>
        <v>0</v>
      </c>
      <c r="BI57">
        <f ca="1">IF(Table1[[#This Row],[area]]="quebec",1,0)</f>
        <v>0</v>
      </c>
      <c r="BJ57">
        <f ca="1">IF(Table1[[#This Row],[area]]="northwest tersesa",1,0)</f>
        <v>1</v>
      </c>
      <c r="BZ57" s="41">
        <f ca="1">Table1[[#This Row],[Cars Value]]/Table1[[#This Row],[no of cars]]</f>
        <v>2662.1517957414949</v>
      </c>
      <c r="CB57" s="5">
        <f ca="1">IF(Table1[[#This Row],[Value of debts]]&gt;$CC$6,1,0)</f>
        <v>0</v>
      </c>
      <c r="CF57" s="6"/>
      <c r="CG57" s="43">
        <f ca="1">Table1[[#This Row],[Mortage left]]/Table1[[#This Row],[value of house]]</f>
        <v>0.51890342114779764</v>
      </c>
      <c r="CH57">
        <f t="shared" ca="1" si="23"/>
        <v>0</v>
      </c>
      <c r="CO57" s="5">
        <f ca="1">IF(Table1[[#This Row],[area]]="yukon",Table1[[#This Row],[income]],0)</f>
        <v>0</v>
      </c>
      <c r="CP57">
        <f ca="1">IF(Table1[[#This Row],[area]]="ontario",Table1[[#This Row],[income]],0)</f>
        <v>0</v>
      </c>
      <c r="CQ57">
        <f ca="1">IF(Table1[[#This Row],[area]]="newfounland",Table1[[#This Row],[income]],0)</f>
        <v>0</v>
      </c>
      <c r="CR57">
        <f ca="1">IF(Table1[[#This Row],[area]]="alberta",Table1[[#This Row],[income]],0)</f>
        <v>0</v>
      </c>
      <c r="CS57">
        <f ca="1">IF(Table1[[#This Row],[area]]="nunavet",Table1[[#This Row],[income]],0)</f>
        <v>0</v>
      </c>
      <c r="CT57">
        <f ca="1">IF(Table1[[#This Row],[area]]="prince edward island",Table1[[#This Row],[income]],0)</f>
        <v>0</v>
      </c>
      <c r="CU57">
        <f ca="1">IF(Table1[[#This Row],[area]]="northwest tersesa",Table1[[#This Row],[income]],0)</f>
        <v>35362</v>
      </c>
      <c r="CV57">
        <f ca="1">IF(Table1[[#This Row],[area]]="quebec",Table1[[#This Row],[income]],0)</f>
        <v>0</v>
      </c>
      <c r="CW57">
        <f ca="1">IF(Table1[[#This Row],[area]]="manitoba",Table1[[#This Row],[income]],0)</f>
        <v>0</v>
      </c>
      <c r="CX57">
        <f ca="1">IF(Table1[[#This Row],[area]]="sasketchwan",Table1[[#This Row],[income]],0)</f>
        <v>0</v>
      </c>
      <c r="CY57">
        <f ca="1">IF(Table1[[#This Row],[area]]="BC",Table1[[#This Row],[income]],0)</f>
        <v>0</v>
      </c>
      <c r="CZ57" s="6">
        <f ca="1">IF(Table1[[#This Row],[area]]="newbruncwick",Table1[[#This Row],[income]],0)</f>
        <v>0</v>
      </c>
      <c r="DB57" s="5">
        <f ca="1">IF(Table1[[#This Row],[field of work]]="health",Table1[[#This Row],[income]],0)</f>
        <v>0</v>
      </c>
      <c r="DC57">
        <f ca="1">IF(Table1[[#This Row],[field of work]]="teaching",Table1[[#This Row],[income]],0)</f>
        <v>0</v>
      </c>
      <c r="DD57">
        <f ca="1">IF(Table1[[#This Row],[field of work]]="agriculture",Table1[[#This Row],[income]],0)</f>
        <v>0</v>
      </c>
      <c r="DE57">
        <f ca="1">IF(Table1[[#This Row],[field of work]]="IT",Table1[[#This Row],[income]],0)</f>
        <v>35362</v>
      </c>
      <c r="DF57">
        <f ca="1">IF(Table1[[#This Row],[field of work]]="construction",Table1[[#This Row],[income]],0)</f>
        <v>0</v>
      </c>
      <c r="DG57" s="6">
        <f ca="1">IF(Table1[[#This Row],[field of work]]="general work",Table1[[#This Row],[income]],0)</f>
        <v>0</v>
      </c>
      <c r="DJ57" s="5">
        <f ca="1">IF(Table1[[#This Row],[Value of debts]]&gt;Table1[[#This Row],[income]],1,0)</f>
        <v>1</v>
      </c>
      <c r="DK57" s="6"/>
      <c r="DL57">
        <f ca="1">IF(Table1[[#This Row],[net worth of person($)]]&gt;$DM$6,Table1[[#This Row],[age]],0)</f>
        <v>30</v>
      </c>
    </row>
    <row r="58" spans="2:116" x14ac:dyDescent="0.3">
      <c r="B58">
        <f t="shared" ca="1" si="3"/>
        <v>1</v>
      </c>
      <c r="C58" s="1" t="str">
        <f t="shared" ca="1" si="4"/>
        <v>men</v>
      </c>
      <c r="D58">
        <f t="shared" ca="1" si="5"/>
        <v>45</v>
      </c>
      <c r="E58">
        <f t="shared" ca="1" si="6"/>
        <v>2</v>
      </c>
      <c r="F58" t="str">
        <f t="shared" ca="1" si="7"/>
        <v>construction</v>
      </c>
      <c r="G58">
        <f t="shared" ca="1" si="8"/>
        <v>4</v>
      </c>
      <c r="H58" t="str">
        <f t="shared" ca="1" si="9"/>
        <v>technical;</v>
      </c>
      <c r="I58">
        <f t="shared" ca="1" si="10"/>
        <v>1</v>
      </c>
      <c r="J58">
        <f t="shared" ca="1" si="0"/>
        <v>1</v>
      </c>
      <c r="K58">
        <f t="shared" ca="1" si="11"/>
        <v>60239</v>
      </c>
      <c r="L58">
        <f t="shared" ca="1" si="12"/>
        <v>10</v>
      </c>
      <c r="M58" t="str">
        <f t="shared" ca="1" si="13"/>
        <v>newfounland</v>
      </c>
      <c r="N58">
        <f t="shared" ca="1" si="24"/>
        <v>361434</v>
      </c>
      <c r="O58">
        <f t="shared" ca="1" si="15"/>
        <v>173536.93700316278</v>
      </c>
      <c r="P58">
        <f t="shared" ca="1" si="25"/>
        <v>57740.292880006607</v>
      </c>
      <c r="Q58">
        <f t="shared" ca="1" si="17"/>
        <v>33098</v>
      </c>
      <c r="R58">
        <f t="shared" ca="1" si="26"/>
        <v>114820.98858437475</v>
      </c>
      <c r="S58">
        <f t="shared" ca="1" si="27"/>
        <v>14100.612528974978</v>
      </c>
      <c r="T58">
        <f t="shared" ca="1" si="28"/>
        <v>433274.90540898161</v>
      </c>
      <c r="U58">
        <f t="shared" ca="1" si="29"/>
        <v>321455.92558753752</v>
      </c>
      <c r="V58">
        <f t="shared" ca="1" si="30"/>
        <v>111818.97982144408</v>
      </c>
      <c r="AF58" s="5">
        <f ca="1">IF(Table1[[#This Row],[Genders]]="men",1,0)</f>
        <v>1</v>
      </c>
      <c r="AG58">
        <f ca="1">IF(Table1[[#This Row],[Genders]]="women",1,0)</f>
        <v>0</v>
      </c>
      <c r="AJ58" s="6"/>
      <c r="AL58">
        <f ca="1">IF(Table1[[#This Row],[field of work]]="teaching",1,0)</f>
        <v>0</v>
      </c>
      <c r="AM58">
        <f ca="1">IF(Table1[[#This Row],[field of work]]="health",1,0)</f>
        <v>0</v>
      </c>
      <c r="AN58">
        <f ca="1">IF(Table1[[#This Row],[field of work]]="agriculture",1,0)</f>
        <v>0</v>
      </c>
      <c r="AO58">
        <f ca="1">IF(Table1[[#This Row],[field of work]]="IT",1,0)</f>
        <v>0</v>
      </c>
      <c r="AP58">
        <f ca="1">IF(Table1[[#This Row],[field of work]]="construction",1,0)</f>
        <v>1</v>
      </c>
      <c r="AQ58">
        <f ca="1">IF(Table1[[#This Row],[field of work]]="general work",1,0)</f>
        <v>0</v>
      </c>
      <c r="AY58" s="23">
        <f ca="1">IF(Table1[[#This Row],[area]]="ontario",1,0)</f>
        <v>0</v>
      </c>
      <c r="AZ58">
        <f ca="1">IF(Table1[[#This Row],[area]]="newfounland",1,0)</f>
        <v>1</v>
      </c>
      <c r="BA58">
        <f ca="1">IF(Table1[[#This Row],[area]]="alberta",1,0)</f>
        <v>0</v>
      </c>
      <c r="BB58">
        <f ca="1">IF(Table1[[#This Row],[area]]="BC",1,0)</f>
        <v>0</v>
      </c>
      <c r="BC58">
        <f ca="1">IF(Table1[[#This Row],[area]]="yukon",1,0)</f>
        <v>0</v>
      </c>
      <c r="BD58">
        <f ca="1">IF(Table1[[#This Row],[area]]="nunavet",1,0)</f>
        <v>0</v>
      </c>
      <c r="BE58">
        <f ca="1">IF(Table1[[#This Row],[area]]="sasketchwan",1,0)</f>
        <v>0</v>
      </c>
      <c r="BF58">
        <f ca="1">IF(Table1[[#This Row],[area]]="newbruncwick",1,0)</f>
        <v>0</v>
      </c>
      <c r="BG58">
        <f ca="1">IF(Table1[[#This Row],[area]]="manitoba",1,0)</f>
        <v>0</v>
      </c>
      <c r="BH58">
        <f ca="1">IF(Table1[[#This Row],[area]]="prince edward island",1,0)</f>
        <v>0</v>
      </c>
      <c r="BI58">
        <f ca="1">IF(Table1[[#This Row],[area]]="quebec",1,0)</f>
        <v>0</v>
      </c>
      <c r="BJ58">
        <f ca="1">IF(Table1[[#This Row],[area]]="northwest tersesa",1,0)</f>
        <v>0</v>
      </c>
      <c r="BZ58" s="41">
        <f ca="1">Table1[[#This Row],[Cars Value]]/Table1[[#This Row],[no of cars]]</f>
        <v>57740.292880006607</v>
      </c>
      <c r="CB58" s="5">
        <f ca="1">IF(Table1[[#This Row],[Value of debts]]&gt;$CC$6,1,0)</f>
        <v>1</v>
      </c>
      <c r="CF58" s="6"/>
      <c r="CG58" s="43">
        <f ca="1">Table1[[#This Row],[Mortage left]]/Table1[[#This Row],[value of house]]</f>
        <v>0.48013451142715619</v>
      </c>
      <c r="CH58">
        <f t="shared" ca="1" si="23"/>
        <v>0</v>
      </c>
      <c r="CO58" s="5">
        <f ca="1">IF(Table1[[#This Row],[area]]="yukon",Table1[[#This Row],[income]],0)</f>
        <v>0</v>
      </c>
      <c r="CP58">
        <f ca="1">IF(Table1[[#This Row],[area]]="ontario",Table1[[#This Row],[income]],0)</f>
        <v>0</v>
      </c>
      <c r="CQ58">
        <f ca="1">IF(Table1[[#This Row],[area]]="newfounland",Table1[[#This Row],[income]],0)</f>
        <v>60239</v>
      </c>
      <c r="CR58">
        <f ca="1">IF(Table1[[#This Row],[area]]="alberta",Table1[[#This Row],[income]],0)</f>
        <v>0</v>
      </c>
      <c r="CS58">
        <f ca="1">IF(Table1[[#This Row],[area]]="nunavet",Table1[[#This Row],[income]],0)</f>
        <v>0</v>
      </c>
      <c r="CT58">
        <f ca="1">IF(Table1[[#This Row],[area]]="prince edward island",Table1[[#This Row],[income]],0)</f>
        <v>0</v>
      </c>
      <c r="CU58">
        <f ca="1">IF(Table1[[#This Row],[area]]="northwest tersesa",Table1[[#This Row],[income]],0)</f>
        <v>0</v>
      </c>
      <c r="CV58">
        <f ca="1">IF(Table1[[#This Row],[area]]="quebec",Table1[[#This Row],[income]],0)</f>
        <v>0</v>
      </c>
      <c r="CW58">
        <f ca="1">IF(Table1[[#This Row],[area]]="manitoba",Table1[[#This Row],[income]],0)</f>
        <v>0</v>
      </c>
      <c r="CX58">
        <f ca="1">IF(Table1[[#This Row],[area]]="sasketchwan",Table1[[#This Row],[income]],0)</f>
        <v>0</v>
      </c>
      <c r="CY58">
        <f ca="1">IF(Table1[[#This Row],[area]]="BC",Table1[[#This Row],[income]],0)</f>
        <v>0</v>
      </c>
      <c r="CZ58" s="6">
        <f ca="1">IF(Table1[[#This Row],[area]]="newbruncwick",Table1[[#This Row],[income]],0)</f>
        <v>0</v>
      </c>
      <c r="DB58" s="5">
        <f ca="1">IF(Table1[[#This Row],[field of work]]="health",Table1[[#This Row],[income]],0)</f>
        <v>0</v>
      </c>
      <c r="DC58">
        <f ca="1">IF(Table1[[#This Row],[field of work]]="teaching",Table1[[#This Row],[income]],0)</f>
        <v>0</v>
      </c>
      <c r="DD58">
        <f ca="1">IF(Table1[[#This Row],[field of work]]="agriculture",Table1[[#This Row],[income]],0)</f>
        <v>0</v>
      </c>
      <c r="DE58">
        <f ca="1">IF(Table1[[#This Row],[field of work]]="IT",Table1[[#This Row],[income]],0)</f>
        <v>0</v>
      </c>
      <c r="DF58">
        <f ca="1">IF(Table1[[#This Row],[field of work]]="construction",Table1[[#This Row],[income]],0)</f>
        <v>60239</v>
      </c>
      <c r="DG58" s="6">
        <f ca="1">IF(Table1[[#This Row],[field of work]]="general work",Table1[[#This Row],[income]],0)</f>
        <v>0</v>
      </c>
      <c r="DJ58" s="5">
        <f ca="1">IF(Table1[[#This Row],[Value of debts]]&gt;Table1[[#This Row],[income]],1,0)</f>
        <v>1</v>
      </c>
      <c r="DK58" s="6"/>
      <c r="DL58">
        <f ca="1">IF(Table1[[#This Row],[net worth of person($)]]&gt;$DM$6,Table1[[#This Row],[age]],0)</f>
        <v>45</v>
      </c>
    </row>
    <row r="59" spans="2:116" x14ac:dyDescent="0.3">
      <c r="B59">
        <f t="shared" ca="1" si="3"/>
        <v>2</v>
      </c>
      <c r="C59" s="1" t="str">
        <f t="shared" ca="1" si="4"/>
        <v>women</v>
      </c>
      <c r="D59">
        <f t="shared" ca="1" si="5"/>
        <v>33</v>
      </c>
      <c r="E59">
        <f t="shared" ca="1" si="6"/>
        <v>2</v>
      </c>
      <c r="F59" t="str">
        <f t="shared" ca="1" si="7"/>
        <v>construction</v>
      </c>
      <c r="G59">
        <f t="shared" ca="1" si="8"/>
        <v>2</v>
      </c>
      <c r="H59" t="str">
        <f t="shared" ca="1" si="9"/>
        <v>college</v>
      </c>
      <c r="I59">
        <f t="shared" ca="1" si="10"/>
        <v>0</v>
      </c>
      <c r="J59">
        <f t="shared" ca="1" si="0"/>
        <v>2</v>
      </c>
      <c r="K59">
        <f t="shared" ca="1" si="11"/>
        <v>50104</v>
      </c>
      <c r="L59">
        <f t="shared" ca="1" si="12"/>
        <v>5</v>
      </c>
      <c r="M59" t="str">
        <f t="shared" ca="1" si="13"/>
        <v>nunavet</v>
      </c>
      <c r="N59">
        <f t="shared" ca="1" si="24"/>
        <v>300624</v>
      </c>
      <c r="O59">
        <f t="shared" ca="1" si="15"/>
        <v>179327.65004575078</v>
      </c>
      <c r="P59">
        <f t="shared" ca="1" si="25"/>
        <v>67691.241711358321</v>
      </c>
      <c r="Q59">
        <f t="shared" ca="1" si="17"/>
        <v>64407</v>
      </c>
      <c r="R59">
        <f t="shared" ca="1" si="26"/>
        <v>71247.989941798573</v>
      </c>
      <c r="S59">
        <f t="shared" ca="1" si="27"/>
        <v>13517.942527183133</v>
      </c>
      <c r="T59">
        <f t="shared" ca="1" si="28"/>
        <v>381833.18423854146</v>
      </c>
      <c r="U59">
        <f t="shared" ca="1" si="29"/>
        <v>314982.63998754934</v>
      </c>
      <c r="V59">
        <f t="shared" ca="1" si="30"/>
        <v>66850.544250992127</v>
      </c>
      <c r="AF59" s="5">
        <f ca="1">IF(Table1[[#This Row],[Genders]]="men",1,0)</f>
        <v>0</v>
      </c>
      <c r="AG59">
        <f ca="1">IF(Table1[[#This Row],[Genders]]="women",1,0)</f>
        <v>1</v>
      </c>
      <c r="AJ59" s="6"/>
      <c r="AL59">
        <f ca="1">IF(Table1[[#This Row],[field of work]]="teaching",1,0)</f>
        <v>0</v>
      </c>
      <c r="AM59">
        <f ca="1">IF(Table1[[#This Row],[field of work]]="health",1,0)</f>
        <v>0</v>
      </c>
      <c r="AN59">
        <f ca="1">IF(Table1[[#This Row],[field of work]]="agriculture",1,0)</f>
        <v>0</v>
      </c>
      <c r="AO59">
        <f ca="1">IF(Table1[[#This Row],[field of work]]="IT",1,0)</f>
        <v>0</v>
      </c>
      <c r="AP59">
        <f ca="1">IF(Table1[[#This Row],[field of work]]="construction",1,0)</f>
        <v>1</v>
      </c>
      <c r="AQ59">
        <f ca="1">IF(Table1[[#This Row],[field of work]]="general work",1,0)</f>
        <v>0</v>
      </c>
      <c r="AY59" s="23">
        <f ca="1">IF(Table1[[#This Row],[area]]="ontario",1,0)</f>
        <v>0</v>
      </c>
      <c r="AZ59">
        <f ca="1">IF(Table1[[#This Row],[area]]="newfounland",1,0)</f>
        <v>0</v>
      </c>
      <c r="BA59">
        <f ca="1">IF(Table1[[#This Row],[area]]="alberta",1,0)</f>
        <v>0</v>
      </c>
      <c r="BB59">
        <f ca="1">IF(Table1[[#This Row],[area]]="BC",1,0)</f>
        <v>0</v>
      </c>
      <c r="BC59">
        <f ca="1">IF(Table1[[#This Row],[area]]="yukon",1,0)</f>
        <v>0</v>
      </c>
      <c r="BD59">
        <f ca="1">IF(Table1[[#This Row],[area]]="nunavet",1,0)</f>
        <v>1</v>
      </c>
      <c r="BE59">
        <f ca="1">IF(Table1[[#This Row],[area]]="sasketchwan",1,0)</f>
        <v>0</v>
      </c>
      <c r="BF59">
        <f ca="1">IF(Table1[[#This Row],[area]]="newbruncwick",1,0)</f>
        <v>0</v>
      </c>
      <c r="BG59">
        <f ca="1">IF(Table1[[#This Row],[area]]="manitoba",1,0)</f>
        <v>0</v>
      </c>
      <c r="BH59">
        <f ca="1">IF(Table1[[#This Row],[area]]="prince edward island",1,0)</f>
        <v>0</v>
      </c>
      <c r="BI59">
        <f ca="1">IF(Table1[[#This Row],[area]]="quebec",1,0)</f>
        <v>0</v>
      </c>
      <c r="BJ59">
        <f ca="1">IF(Table1[[#This Row],[area]]="northwest tersesa",1,0)</f>
        <v>0</v>
      </c>
      <c r="BZ59" s="41">
        <f ca="1">Table1[[#This Row],[Cars Value]]/Table1[[#This Row],[no of cars]]</f>
        <v>33845.620855679161</v>
      </c>
      <c r="CB59" s="5">
        <f ca="1">IF(Table1[[#This Row],[Value of debts]]&gt;$CC$6,1,0)</f>
        <v>1</v>
      </c>
      <c r="CF59" s="6"/>
      <c r="CG59" s="43">
        <f ca="1">Table1[[#This Row],[Mortage left]]/Table1[[#This Row],[value of house]]</f>
        <v>0.59651807588798889</v>
      </c>
      <c r="CH59">
        <f t="shared" ca="1" si="23"/>
        <v>0</v>
      </c>
      <c r="CO59" s="5">
        <f ca="1">IF(Table1[[#This Row],[area]]="yukon",Table1[[#This Row],[income]],0)</f>
        <v>0</v>
      </c>
      <c r="CP59">
        <f ca="1">IF(Table1[[#This Row],[area]]="ontario",Table1[[#This Row],[income]],0)</f>
        <v>0</v>
      </c>
      <c r="CQ59">
        <f ca="1">IF(Table1[[#This Row],[area]]="newfounland",Table1[[#This Row],[income]],0)</f>
        <v>0</v>
      </c>
      <c r="CR59">
        <f ca="1">IF(Table1[[#This Row],[area]]="alberta",Table1[[#This Row],[income]],0)</f>
        <v>0</v>
      </c>
      <c r="CS59">
        <f ca="1">IF(Table1[[#This Row],[area]]="nunavet",Table1[[#This Row],[income]],0)</f>
        <v>50104</v>
      </c>
      <c r="CT59">
        <f ca="1">IF(Table1[[#This Row],[area]]="prince edward island",Table1[[#This Row],[income]],0)</f>
        <v>0</v>
      </c>
      <c r="CU59">
        <f ca="1">IF(Table1[[#This Row],[area]]="northwest tersesa",Table1[[#This Row],[income]],0)</f>
        <v>0</v>
      </c>
      <c r="CV59">
        <f ca="1">IF(Table1[[#This Row],[area]]="quebec",Table1[[#This Row],[income]],0)</f>
        <v>0</v>
      </c>
      <c r="CW59">
        <f ca="1">IF(Table1[[#This Row],[area]]="manitoba",Table1[[#This Row],[income]],0)</f>
        <v>0</v>
      </c>
      <c r="CX59">
        <f ca="1">IF(Table1[[#This Row],[area]]="sasketchwan",Table1[[#This Row],[income]],0)</f>
        <v>0</v>
      </c>
      <c r="CY59">
        <f ca="1">IF(Table1[[#This Row],[area]]="BC",Table1[[#This Row],[income]],0)</f>
        <v>0</v>
      </c>
      <c r="CZ59" s="6">
        <f ca="1">IF(Table1[[#This Row],[area]]="newbruncwick",Table1[[#This Row],[income]],0)</f>
        <v>0</v>
      </c>
      <c r="DB59" s="5">
        <f ca="1">IF(Table1[[#This Row],[field of work]]="health",Table1[[#This Row],[income]],0)</f>
        <v>0</v>
      </c>
      <c r="DC59">
        <f ca="1">IF(Table1[[#This Row],[field of work]]="teaching",Table1[[#This Row],[income]],0)</f>
        <v>0</v>
      </c>
      <c r="DD59">
        <f ca="1">IF(Table1[[#This Row],[field of work]]="agriculture",Table1[[#This Row],[income]],0)</f>
        <v>0</v>
      </c>
      <c r="DE59">
        <f ca="1">IF(Table1[[#This Row],[field of work]]="IT",Table1[[#This Row],[income]],0)</f>
        <v>0</v>
      </c>
      <c r="DF59">
        <f ca="1">IF(Table1[[#This Row],[field of work]]="construction",Table1[[#This Row],[income]],0)</f>
        <v>50104</v>
      </c>
      <c r="DG59" s="6">
        <f ca="1">IF(Table1[[#This Row],[field of work]]="general work",Table1[[#This Row],[income]],0)</f>
        <v>0</v>
      </c>
      <c r="DJ59" s="5">
        <f ca="1">IF(Table1[[#This Row],[Value of debts]]&gt;Table1[[#This Row],[income]],1,0)</f>
        <v>1</v>
      </c>
      <c r="DK59" s="6"/>
      <c r="DL59">
        <f ca="1">IF(Table1[[#This Row],[net worth of person($)]]&gt;$DM$6,Table1[[#This Row],[age]],0)</f>
        <v>33</v>
      </c>
    </row>
    <row r="60" spans="2:116" x14ac:dyDescent="0.3">
      <c r="B60">
        <f t="shared" ca="1" si="3"/>
        <v>2</v>
      </c>
      <c r="C60" s="1" t="str">
        <f t="shared" ca="1" si="4"/>
        <v>women</v>
      </c>
      <c r="D60">
        <f t="shared" ca="1" si="5"/>
        <v>28</v>
      </c>
      <c r="E60">
        <f t="shared" ca="1" si="6"/>
        <v>5</v>
      </c>
      <c r="F60" t="str">
        <f t="shared" ca="1" si="7"/>
        <v>general work</v>
      </c>
      <c r="G60">
        <f t="shared" ca="1" si="8"/>
        <v>4</v>
      </c>
      <c r="H60" t="str">
        <f t="shared" ca="1" si="9"/>
        <v>technical;</v>
      </c>
      <c r="I60">
        <f t="shared" ca="1" si="10"/>
        <v>2</v>
      </c>
      <c r="J60">
        <f t="shared" ca="1" si="0"/>
        <v>3</v>
      </c>
      <c r="K60">
        <f t="shared" ca="1" si="11"/>
        <v>39276</v>
      </c>
      <c r="L60">
        <f t="shared" ca="1" si="12"/>
        <v>10</v>
      </c>
      <c r="M60" t="str">
        <f t="shared" ca="1" si="13"/>
        <v>newfounland</v>
      </c>
      <c r="N60">
        <f t="shared" ca="1" si="24"/>
        <v>157104</v>
      </c>
      <c r="O60">
        <f t="shared" ca="1" si="15"/>
        <v>97742.682063875778</v>
      </c>
      <c r="P60">
        <f t="shared" ca="1" si="25"/>
        <v>97206.434592037811</v>
      </c>
      <c r="Q60">
        <f t="shared" ca="1" si="17"/>
        <v>61893</v>
      </c>
      <c r="R60">
        <f t="shared" ca="1" si="26"/>
        <v>48300.249288454004</v>
      </c>
      <c r="S60">
        <f t="shared" ca="1" si="27"/>
        <v>25670.829477333369</v>
      </c>
      <c r="T60">
        <f t="shared" ca="1" si="28"/>
        <v>279981.26406937116</v>
      </c>
      <c r="U60">
        <f t="shared" ca="1" si="29"/>
        <v>207935.93135232979</v>
      </c>
      <c r="V60">
        <f t="shared" ca="1" si="30"/>
        <v>72045.332717041369</v>
      </c>
      <c r="AF60" s="5">
        <f ca="1">IF(Table1[[#This Row],[Genders]]="men",1,0)</f>
        <v>0</v>
      </c>
      <c r="AG60">
        <f ca="1">IF(Table1[[#This Row],[Genders]]="women",1,0)</f>
        <v>1</v>
      </c>
      <c r="AJ60" s="6"/>
      <c r="AL60">
        <f ca="1">IF(Table1[[#This Row],[field of work]]="teaching",1,0)</f>
        <v>0</v>
      </c>
      <c r="AM60">
        <f ca="1">IF(Table1[[#This Row],[field of work]]="health",1,0)</f>
        <v>0</v>
      </c>
      <c r="AN60">
        <f ca="1">IF(Table1[[#This Row],[field of work]]="agriculture",1,0)</f>
        <v>0</v>
      </c>
      <c r="AO60">
        <f ca="1">IF(Table1[[#This Row],[field of work]]="IT",1,0)</f>
        <v>0</v>
      </c>
      <c r="AP60">
        <f ca="1">IF(Table1[[#This Row],[field of work]]="construction",1,0)</f>
        <v>0</v>
      </c>
      <c r="AQ60">
        <f ca="1">IF(Table1[[#This Row],[field of work]]="general work",1,0)</f>
        <v>1</v>
      </c>
      <c r="AY60" s="23">
        <f ca="1">IF(Table1[[#This Row],[area]]="ontario",1,0)</f>
        <v>0</v>
      </c>
      <c r="AZ60">
        <f ca="1">IF(Table1[[#This Row],[area]]="newfounland",1,0)</f>
        <v>1</v>
      </c>
      <c r="BA60">
        <f ca="1">IF(Table1[[#This Row],[area]]="alberta",1,0)</f>
        <v>0</v>
      </c>
      <c r="BB60">
        <f ca="1">IF(Table1[[#This Row],[area]]="BC",1,0)</f>
        <v>0</v>
      </c>
      <c r="BC60">
        <f ca="1">IF(Table1[[#This Row],[area]]="yukon",1,0)</f>
        <v>0</v>
      </c>
      <c r="BD60">
        <f ca="1">IF(Table1[[#This Row],[area]]="nunavet",1,0)</f>
        <v>0</v>
      </c>
      <c r="BE60">
        <f ca="1">IF(Table1[[#This Row],[area]]="sasketchwan",1,0)</f>
        <v>0</v>
      </c>
      <c r="BF60">
        <f ca="1">IF(Table1[[#This Row],[area]]="newbruncwick",1,0)</f>
        <v>0</v>
      </c>
      <c r="BG60">
        <f ca="1">IF(Table1[[#This Row],[area]]="manitoba",1,0)</f>
        <v>0</v>
      </c>
      <c r="BH60">
        <f ca="1">IF(Table1[[#This Row],[area]]="prince edward island",1,0)</f>
        <v>0</v>
      </c>
      <c r="BI60">
        <f ca="1">IF(Table1[[#This Row],[area]]="quebec",1,0)</f>
        <v>0</v>
      </c>
      <c r="BJ60">
        <f ca="1">IF(Table1[[#This Row],[area]]="northwest tersesa",1,0)</f>
        <v>0</v>
      </c>
      <c r="BZ60" s="41">
        <f ca="1">Table1[[#This Row],[Cars Value]]/Table1[[#This Row],[no of cars]]</f>
        <v>32402.144864012604</v>
      </c>
      <c r="CB60" s="5">
        <f ca="1">IF(Table1[[#This Row],[Value of debts]]&gt;$CC$6,1,0)</f>
        <v>1</v>
      </c>
      <c r="CF60" s="6"/>
      <c r="CG60" s="43">
        <f ca="1">Table1[[#This Row],[Mortage left]]/Table1[[#This Row],[value of house]]</f>
        <v>0.62215272726267812</v>
      </c>
      <c r="CH60">
        <f t="shared" ca="1" si="23"/>
        <v>0</v>
      </c>
      <c r="CO60" s="5">
        <f ca="1">IF(Table1[[#This Row],[area]]="yukon",Table1[[#This Row],[income]],0)</f>
        <v>0</v>
      </c>
      <c r="CP60">
        <f ca="1">IF(Table1[[#This Row],[area]]="ontario",Table1[[#This Row],[income]],0)</f>
        <v>0</v>
      </c>
      <c r="CQ60">
        <f ca="1">IF(Table1[[#This Row],[area]]="newfounland",Table1[[#This Row],[income]],0)</f>
        <v>39276</v>
      </c>
      <c r="CR60">
        <f ca="1">IF(Table1[[#This Row],[area]]="alberta",Table1[[#This Row],[income]],0)</f>
        <v>0</v>
      </c>
      <c r="CS60">
        <f ca="1">IF(Table1[[#This Row],[area]]="nunavet",Table1[[#This Row],[income]],0)</f>
        <v>0</v>
      </c>
      <c r="CT60">
        <f ca="1">IF(Table1[[#This Row],[area]]="prince edward island",Table1[[#This Row],[income]],0)</f>
        <v>0</v>
      </c>
      <c r="CU60">
        <f ca="1">IF(Table1[[#This Row],[area]]="northwest tersesa",Table1[[#This Row],[income]],0)</f>
        <v>0</v>
      </c>
      <c r="CV60">
        <f ca="1">IF(Table1[[#This Row],[area]]="quebec",Table1[[#This Row],[income]],0)</f>
        <v>0</v>
      </c>
      <c r="CW60">
        <f ca="1">IF(Table1[[#This Row],[area]]="manitoba",Table1[[#This Row],[income]],0)</f>
        <v>0</v>
      </c>
      <c r="CX60">
        <f ca="1">IF(Table1[[#This Row],[area]]="sasketchwan",Table1[[#This Row],[income]],0)</f>
        <v>0</v>
      </c>
      <c r="CY60">
        <f ca="1">IF(Table1[[#This Row],[area]]="BC",Table1[[#This Row],[income]],0)</f>
        <v>0</v>
      </c>
      <c r="CZ60" s="6">
        <f ca="1">IF(Table1[[#This Row],[area]]="newbruncwick",Table1[[#This Row],[income]],0)</f>
        <v>0</v>
      </c>
      <c r="DB60" s="5">
        <f ca="1">IF(Table1[[#This Row],[field of work]]="health",Table1[[#This Row],[income]],0)</f>
        <v>0</v>
      </c>
      <c r="DC60">
        <f ca="1">IF(Table1[[#This Row],[field of work]]="teaching",Table1[[#This Row],[income]],0)</f>
        <v>0</v>
      </c>
      <c r="DD60">
        <f ca="1">IF(Table1[[#This Row],[field of work]]="agriculture",Table1[[#This Row],[income]],0)</f>
        <v>0</v>
      </c>
      <c r="DE60">
        <f ca="1">IF(Table1[[#This Row],[field of work]]="IT",Table1[[#This Row],[income]],0)</f>
        <v>0</v>
      </c>
      <c r="DF60">
        <f ca="1">IF(Table1[[#This Row],[field of work]]="construction",Table1[[#This Row],[income]],0)</f>
        <v>0</v>
      </c>
      <c r="DG60" s="6">
        <f ca="1">IF(Table1[[#This Row],[field of work]]="general work",Table1[[#This Row],[income]],0)</f>
        <v>39276</v>
      </c>
      <c r="DJ60" s="5">
        <f ca="1">IF(Table1[[#This Row],[Value of debts]]&gt;Table1[[#This Row],[income]],1,0)</f>
        <v>1</v>
      </c>
      <c r="DK60" s="6"/>
      <c r="DL60">
        <f ca="1">IF(Table1[[#This Row],[net worth of person($)]]&gt;$DM$6,Table1[[#This Row],[age]],0)</f>
        <v>28</v>
      </c>
    </row>
    <row r="61" spans="2:116" x14ac:dyDescent="0.3">
      <c r="B61">
        <f t="shared" ca="1" si="3"/>
        <v>1</v>
      </c>
      <c r="C61" s="1" t="str">
        <f t="shared" ca="1" si="4"/>
        <v>men</v>
      </c>
      <c r="D61">
        <f t="shared" ca="1" si="5"/>
        <v>41</v>
      </c>
      <c r="E61">
        <f t="shared" ca="1" si="6"/>
        <v>6</v>
      </c>
      <c r="F61" t="str">
        <f t="shared" ca="1" si="7"/>
        <v>agriculture</v>
      </c>
      <c r="G61">
        <f t="shared" ca="1" si="8"/>
        <v>1</v>
      </c>
      <c r="H61" t="str">
        <f t="shared" ca="1" si="9"/>
        <v>high school</v>
      </c>
      <c r="I61">
        <f t="shared" ca="1" si="10"/>
        <v>3</v>
      </c>
      <c r="J61">
        <f t="shared" ca="1" si="0"/>
        <v>2</v>
      </c>
      <c r="K61">
        <f t="shared" ca="1" si="11"/>
        <v>80436</v>
      </c>
      <c r="L61">
        <f t="shared" ca="1" si="12"/>
        <v>10</v>
      </c>
      <c r="M61" t="str">
        <f t="shared" ca="1" si="13"/>
        <v>newfounland</v>
      </c>
      <c r="N61">
        <f t="shared" ca="1" si="24"/>
        <v>321744</v>
      </c>
      <c r="O61">
        <f t="shared" ca="1" si="15"/>
        <v>118052.18184532503</v>
      </c>
      <c r="P61">
        <f t="shared" ca="1" si="25"/>
        <v>120669.12218708369</v>
      </c>
      <c r="Q61">
        <f t="shared" ca="1" si="17"/>
        <v>7703</v>
      </c>
      <c r="R61">
        <f t="shared" ca="1" si="26"/>
        <v>38933.448702566915</v>
      </c>
      <c r="S61">
        <f t="shared" ca="1" si="27"/>
        <v>70746.67052358904</v>
      </c>
      <c r="T61">
        <f t="shared" ca="1" si="28"/>
        <v>513159.79271067271</v>
      </c>
      <c r="U61">
        <f t="shared" ca="1" si="29"/>
        <v>164688.63054789195</v>
      </c>
      <c r="V61">
        <f t="shared" ca="1" si="30"/>
        <v>348471.16216278076</v>
      </c>
      <c r="AF61" s="5">
        <f ca="1">IF(Table1[[#This Row],[Genders]]="men",1,0)</f>
        <v>1</v>
      </c>
      <c r="AG61">
        <f ca="1">IF(Table1[[#This Row],[Genders]]="women",1,0)</f>
        <v>0</v>
      </c>
      <c r="AJ61" s="6"/>
      <c r="AL61">
        <f ca="1">IF(Table1[[#This Row],[field of work]]="teaching",1,0)</f>
        <v>0</v>
      </c>
      <c r="AM61">
        <f ca="1">IF(Table1[[#This Row],[field of work]]="health",1,0)</f>
        <v>0</v>
      </c>
      <c r="AN61">
        <f ca="1">IF(Table1[[#This Row],[field of work]]="agriculture",1,0)</f>
        <v>1</v>
      </c>
      <c r="AO61">
        <f ca="1">IF(Table1[[#This Row],[field of work]]="IT",1,0)</f>
        <v>0</v>
      </c>
      <c r="AP61">
        <f ca="1">IF(Table1[[#This Row],[field of work]]="construction",1,0)</f>
        <v>0</v>
      </c>
      <c r="AQ61">
        <f ca="1">IF(Table1[[#This Row],[field of work]]="general work",1,0)</f>
        <v>0</v>
      </c>
      <c r="AY61" s="23">
        <f ca="1">IF(Table1[[#This Row],[area]]="ontario",1,0)</f>
        <v>0</v>
      </c>
      <c r="AZ61">
        <f ca="1">IF(Table1[[#This Row],[area]]="newfounland",1,0)</f>
        <v>1</v>
      </c>
      <c r="BA61">
        <f ca="1">IF(Table1[[#This Row],[area]]="alberta",1,0)</f>
        <v>0</v>
      </c>
      <c r="BB61">
        <f ca="1">IF(Table1[[#This Row],[area]]="BC",1,0)</f>
        <v>0</v>
      </c>
      <c r="BC61">
        <f ca="1">IF(Table1[[#This Row],[area]]="yukon",1,0)</f>
        <v>0</v>
      </c>
      <c r="BD61">
        <f ca="1">IF(Table1[[#This Row],[area]]="nunavet",1,0)</f>
        <v>0</v>
      </c>
      <c r="BE61">
        <f ca="1">IF(Table1[[#This Row],[area]]="sasketchwan",1,0)</f>
        <v>0</v>
      </c>
      <c r="BF61">
        <f ca="1">IF(Table1[[#This Row],[area]]="newbruncwick",1,0)</f>
        <v>0</v>
      </c>
      <c r="BG61">
        <f ca="1">IF(Table1[[#This Row],[area]]="manitoba",1,0)</f>
        <v>0</v>
      </c>
      <c r="BH61">
        <f ca="1">IF(Table1[[#This Row],[area]]="prince edward island",1,0)</f>
        <v>0</v>
      </c>
      <c r="BI61">
        <f ca="1">IF(Table1[[#This Row],[area]]="quebec",1,0)</f>
        <v>0</v>
      </c>
      <c r="BJ61">
        <f ca="1">IF(Table1[[#This Row],[area]]="northwest tersesa",1,0)</f>
        <v>0</v>
      </c>
      <c r="BZ61" s="41">
        <f ca="1">Table1[[#This Row],[Cars Value]]/Table1[[#This Row],[no of cars]]</f>
        <v>60334.561093541844</v>
      </c>
      <c r="CB61" s="5">
        <f ca="1">IF(Table1[[#This Row],[Value of debts]]&gt;$CC$6,1,0)</f>
        <v>1</v>
      </c>
      <c r="CF61" s="6"/>
      <c r="CG61" s="43">
        <f ca="1">Table1[[#This Row],[Mortage left]]/Table1[[#This Row],[value of house]]</f>
        <v>0.3669133902895626</v>
      </c>
      <c r="CH61">
        <f t="shared" ca="1" si="23"/>
        <v>0</v>
      </c>
      <c r="CO61" s="5">
        <f ca="1">IF(Table1[[#This Row],[area]]="yukon",Table1[[#This Row],[income]],0)</f>
        <v>0</v>
      </c>
      <c r="CP61">
        <f ca="1">IF(Table1[[#This Row],[area]]="ontario",Table1[[#This Row],[income]],0)</f>
        <v>0</v>
      </c>
      <c r="CQ61">
        <f ca="1">IF(Table1[[#This Row],[area]]="newfounland",Table1[[#This Row],[income]],0)</f>
        <v>80436</v>
      </c>
      <c r="CR61">
        <f ca="1">IF(Table1[[#This Row],[area]]="alberta",Table1[[#This Row],[income]],0)</f>
        <v>0</v>
      </c>
      <c r="CS61">
        <f ca="1">IF(Table1[[#This Row],[area]]="nunavet",Table1[[#This Row],[income]],0)</f>
        <v>0</v>
      </c>
      <c r="CT61">
        <f ca="1">IF(Table1[[#This Row],[area]]="prince edward island",Table1[[#This Row],[income]],0)</f>
        <v>0</v>
      </c>
      <c r="CU61">
        <f ca="1">IF(Table1[[#This Row],[area]]="northwest tersesa",Table1[[#This Row],[income]],0)</f>
        <v>0</v>
      </c>
      <c r="CV61">
        <f ca="1">IF(Table1[[#This Row],[area]]="quebec",Table1[[#This Row],[income]],0)</f>
        <v>0</v>
      </c>
      <c r="CW61">
        <f ca="1">IF(Table1[[#This Row],[area]]="manitoba",Table1[[#This Row],[income]],0)</f>
        <v>0</v>
      </c>
      <c r="CX61">
        <f ca="1">IF(Table1[[#This Row],[area]]="sasketchwan",Table1[[#This Row],[income]],0)</f>
        <v>0</v>
      </c>
      <c r="CY61">
        <f ca="1">IF(Table1[[#This Row],[area]]="BC",Table1[[#This Row],[income]],0)</f>
        <v>0</v>
      </c>
      <c r="CZ61" s="6">
        <f ca="1">IF(Table1[[#This Row],[area]]="newbruncwick",Table1[[#This Row],[income]],0)</f>
        <v>0</v>
      </c>
      <c r="DB61" s="5">
        <f ca="1">IF(Table1[[#This Row],[field of work]]="health",Table1[[#This Row],[income]],0)</f>
        <v>0</v>
      </c>
      <c r="DC61">
        <f ca="1">IF(Table1[[#This Row],[field of work]]="teaching",Table1[[#This Row],[income]],0)</f>
        <v>0</v>
      </c>
      <c r="DD61">
        <f ca="1">IF(Table1[[#This Row],[field of work]]="agriculture",Table1[[#This Row],[income]],0)</f>
        <v>80436</v>
      </c>
      <c r="DE61">
        <f ca="1">IF(Table1[[#This Row],[field of work]]="IT",Table1[[#This Row],[income]],0)</f>
        <v>0</v>
      </c>
      <c r="DF61">
        <f ca="1">IF(Table1[[#This Row],[field of work]]="construction",Table1[[#This Row],[income]],0)</f>
        <v>0</v>
      </c>
      <c r="DG61" s="6">
        <f ca="1">IF(Table1[[#This Row],[field of work]]="general work",Table1[[#This Row],[income]],0)</f>
        <v>0</v>
      </c>
      <c r="DJ61" s="5">
        <f ca="1">IF(Table1[[#This Row],[Value of debts]]&gt;Table1[[#This Row],[income]],1,0)</f>
        <v>1</v>
      </c>
      <c r="DK61" s="6"/>
      <c r="DL61">
        <f ca="1">IF(Table1[[#This Row],[net worth of person($)]]&gt;$DM$6,Table1[[#This Row],[age]],0)</f>
        <v>41</v>
      </c>
    </row>
    <row r="62" spans="2:116" x14ac:dyDescent="0.3">
      <c r="B62">
        <f t="shared" ca="1" si="3"/>
        <v>2</v>
      </c>
      <c r="C62" s="1" t="str">
        <f t="shared" ca="1" si="4"/>
        <v>women</v>
      </c>
      <c r="D62">
        <f t="shared" ca="1" si="5"/>
        <v>31</v>
      </c>
      <c r="E62">
        <f t="shared" ca="1" si="6"/>
        <v>6</v>
      </c>
      <c r="F62" t="str">
        <f t="shared" ca="1" si="7"/>
        <v>agriculture</v>
      </c>
      <c r="G62">
        <f t="shared" ca="1" si="8"/>
        <v>5</v>
      </c>
      <c r="H62" t="str">
        <f t="shared" ca="1" si="9"/>
        <v>other</v>
      </c>
      <c r="I62">
        <f t="shared" ca="1" si="10"/>
        <v>2</v>
      </c>
      <c r="J62">
        <f t="shared" ca="1" si="0"/>
        <v>3</v>
      </c>
      <c r="K62">
        <f t="shared" ca="1" si="11"/>
        <v>75357</v>
      </c>
      <c r="L62">
        <f t="shared" ca="1" si="12"/>
        <v>1</v>
      </c>
      <c r="M62" t="str">
        <f t="shared" ca="1" si="13"/>
        <v>yukon</v>
      </c>
      <c r="N62">
        <f t="shared" ca="1" si="24"/>
        <v>226071</v>
      </c>
      <c r="O62">
        <f t="shared" ca="1" si="15"/>
        <v>14057.312104310915</v>
      </c>
      <c r="P62">
        <f t="shared" ca="1" si="25"/>
        <v>165570.41920849853</v>
      </c>
      <c r="Q62">
        <f t="shared" ca="1" si="17"/>
        <v>29962</v>
      </c>
      <c r="R62">
        <f t="shared" ca="1" si="26"/>
        <v>38048.389944281684</v>
      </c>
      <c r="S62">
        <f t="shared" ca="1" si="27"/>
        <v>6815.251072592092</v>
      </c>
      <c r="T62">
        <f t="shared" ca="1" si="28"/>
        <v>398456.67028109066</v>
      </c>
      <c r="U62">
        <f t="shared" ca="1" si="29"/>
        <v>82067.70204859259</v>
      </c>
      <c r="V62">
        <f t="shared" ca="1" si="30"/>
        <v>316388.96823249804</v>
      </c>
      <c r="AF62" s="5">
        <f ca="1">IF(Table1[[#This Row],[Genders]]="men",1,0)</f>
        <v>0</v>
      </c>
      <c r="AG62">
        <f ca="1">IF(Table1[[#This Row],[Genders]]="women",1,0)</f>
        <v>1</v>
      </c>
      <c r="AJ62" s="6"/>
      <c r="AL62">
        <f ca="1">IF(Table1[[#This Row],[field of work]]="teaching",1,0)</f>
        <v>0</v>
      </c>
      <c r="AM62">
        <f ca="1">IF(Table1[[#This Row],[field of work]]="health",1,0)</f>
        <v>0</v>
      </c>
      <c r="AN62">
        <f ca="1">IF(Table1[[#This Row],[field of work]]="agriculture",1,0)</f>
        <v>1</v>
      </c>
      <c r="AO62">
        <f ca="1">IF(Table1[[#This Row],[field of work]]="IT",1,0)</f>
        <v>0</v>
      </c>
      <c r="AP62">
        <f ca="1">IF(Table1[[#This Row],[field of work]]="construction",1,0)</f>
        <v>0</v>
      </c>
      <c r="AQ62">
        <f ca="1">IF(Table1[[#This Row],[field of work]]="general work",1,0)</f>
        <v>0</v>
      </c>
      <c r="AY62" s="23">
        <f ca="1">IF(Table1[[#This Row],[area]]="ontario",1,0)</f>
        <v>0</v>
      </c>
      <c r="AZ62">
        <f ca="1">IF(Table1[[#This Row],[area]]="newfounland",1,0)</f>
        <v>0</v>
      </c>
      <c r="BA62">
        <f ca="1">IF(Table1[[#This Row],[area]]="alberta",1,0)</f>
        <v>0</v>
      </c>
      <c r="BB62">
        <f ca="1">IF(Table1[[#This Row],[area]]="BC",1,0)</f>
        <v>0</v>
      </c>
      <c r="BC62">
        <f ca="1">IF(Table1[[#This Row],[area]]="yukon",1,0)</f>
        <v>1</v>
      </c>
      <c r="BD62">
        <f ca="1">IF(Table1[[#This Row],[area]]="nunavet",1,0)</f>
        <v>0</v>
      </c>
      <c r="BE62">
        <f ca="1">IF(Table1[[#This Row],[area]]="sasketchwan",1,0)</f>
        <v>0</v>
      </c>
      <c r="BF62">
        <f ca="1">IF(Table1[[#This Row],[area]]="newbruncwick",1,0)</f>
        <v>0</v>
      </c>
      <c r="BG62">
        <f ca="1">IF(Table1[[#This Row],[area]]="manitoba",1,0)</f>
        <v>0</v>
      </c>
      <c r="BH62">
        <f ca="1">IF(Table1[[#This Row],[area]]="prince edward island",1,0)</f>
        <v>0</v>
      </c>
      <c r="BI62">
        <f ca="1">IF(Table1[[#This Row],[area]]="quebec",1,0)</f>
        <v>0</v>
      </c>
      <c r="BJ62">
        <f ca="1">IF(Table1[[#This Row],[area]]="northwest tersesa",1,0)</f>
        <v>0</v>
      </c>
      <c r="BZ62" s="41">
        <f ca="1">Table1[[#This Row],[Cars Value]]/Table1[[#This Row],[no of cars]]</f>
        <v>55190.139736166173</v>
      </c>
      <c r="CB62" s="5">
        <f ca="1">IF(Table1[[#This Row],[Value of debts]]&gt;$CC$6,1,0)</f>
        <v>0</v>
      </c>
      <c r="CF62" s="6"/>
      <c r="CG62" s="43">
        <f ca="1">Table1[[#This Row],[Mortage left]]/Table1[[#This Row],[value of house]]</f>
        <v>6.2180961309990734E-2</v>
      </c>
      <c r="CH62">
        <f t="shared" ca="1" si="23"/>
        <v>1</v>
      </c>
      <c r="CO62" s="5">
        <f ca="1">IF(Table1[[#This Row],[area]]="yukon",Table1[[#This Row],[income]],0)</f>
        <v>75357</v>
      </c>
      <c r="CP62">
        <f ca="1">IF(Table1[[#This Row],[area]]="ontario",Table1[[#This Row],[income]],0)</f>
        <v>0</v>
      </c>
      <c r="CQ62">
        <f ca="1">IF(Table1[[#This Row],[area]]="newfounland",Table1[[#This Row],[income]],0)</f>
        <v>0</v>
      </c>
      <c r="CR62">
        <f ca="1">IF(Table1[[#This Row],[area]]="alberta",Table1[[#This Row],[income]],0)</f>
        <v>0</v>
      </c>
      <c r="CS62">
        <f ca="1">IF(Table1[[#This Row],[area]]="nunavet",Table1[[#This Row],[income]],0)</f>
        <v>0</v>
      </c>
      <c r="CT62">
        <f ca="1">IF(Table1[[#This Row],[area]]="prince edward island",Table1[[#This Row],[income]],0)</f>
        <v>0</v>
      </c>
      <c r="CU62">
        <f ca="1">IF(Table1[[#This Row],[area]]="northwest tersesa",Table1[[#This Row],[income]],0)</f>
        <v>0</v>
      </c>
      <c r="CV62">
        <f ca="1">IF(Table1[[#This Row],[area]]="quebec",Table1[[#This Row],[income]],0)</f>
        <v>0</v>
      </c>
      <c r="CW62">
        <f ca="1">IF(Table1[[#This Row],[area]]="manitoba",Table1[[#This Row],[income]],0)</f>
        <v>0</v>
      </c>
      <c r="CX62">
        <f ca="1">IF(Table1[[#This Row],[area]]="sasketchwan",Table1[[#This Row],[income]],0)</f>
        <v>0</v>
      </c>
      <c r="CY62">
        <f ca="1">IF(Table1[[#This Row],[area]]="BC",Table1[[#This Row],[income]],0)</f>
        <v>0</v>
      </c>
      <c r="CZ62" s="6">
        <f ca="1">IF(Table1[[#This Row],[area]]="newbruncwick",Table1[[#This Row],[income]],0)</f>
        <v>0</v>
      </c>
      <c r="DB62" s="5">
        <f ca="1">IF(Table1[[#This Row],[field of work]]="health",Table1[[#This Row],[income]],0)</f>
        <v>0</v>
      </c>
      <c r="DC62">
        <f ca="1">IF(Table1[[#This Row],[field of work]]="teaching",Table1[[#This Row],[income]],0)</f>
        <v>0</v>
      </c>
      <c r="DD62">
        <f ca="1">IF(Table1[[#This Row],[field of work]]="agriculture",Table1[[#This Row],[income]],0)</f>
        <v>75357</v>
      </c>
      <c r="DE62">
        <f ca="1">IF(Table1[[#This Row],[field of work]]="IT",Table1[[#This Row],[income]],0)</f>
        <v>0</v>
      </c>
      <c r="DF62">
        <f ca="1">IF(Table1[[#This Row],[field of work]]="construction",Table1[[#This Row],[income]],0)</f>
        <v>0</v>
      </c>
      <c r="DG62" s="6">
        <f ca="1">IF(Table1[[#This Row],[field of work]]="general work",Table1[[#This Row],[income]],0)</f>
        <v>0</v>
      </c>
      <c r="DJ62" s="5">
        <f ca="1">IF(Table1[[#This Row],[Value of debts]]&gt;Table1[[#This Row],[income]],1,0)</f>
        <v>1</v>
      </c>
      <c r="DK62" s="6"/>
      <c r="DL62">
        <f ca="1">IF(Table1[[#This Row],[net worth of person($)]]&gt;$DM$6,Table1[[#This Row],[age]],0)</f>
        <v>31</v>
      </c>
    </row>
    <row r="63" spans="2:116" x14ac:dyDescent="0.3">
      <c r="B63">
        <f t="shared" ca="1" si="3"/>
        <v>1</v>
      </c>
      <c r="C63" s="1" t="str">
        <f t="shared" ca="1" si="4"/>
        <v>men</v>
      </c>
      <c r="D63">
        <f t="shared" ca="1" si="5"/>
        <v>31</v>
      </c>
      <c r="E63">
        <f t="shared" ca="1" si="6"/>
        <v>1</v>
      </c>
      <c r="F63" t="str">
        <f t="shared" ca="1" si="7"/>
        <v>health</v>
      </c>
      <c r="G63">
        <f t="shared" ca="1" si="8"/>
        <v>5</v>
      </c>
      <c r="H63" t="str">
        <f t="shared" ca="1" si="9"/>
        <v>other</v>
      </c>
      <c r="I63">
        <f t="shared" ca="1" si="10"/>
        <v>3</v>
      </c>
      <c r="J63">
        <f t="shared" ca="1" si="0"/>
        <v>3</v>
      </c>
      <c r="K63">
        <f t="shared" ca="1" si="11"/>
        <v>72546</v>
      </c>
      <c r="L63">
        <f t="shared" ca="1" si="12"/>
        <v>8</v>
      </c>
      <c r="M63" t="str">
        <f t="shared" ca="1" si="13"/>
        <v>ontario</v>
      </c>
      <c r="N63">
        <f t="shared" ca="1" si="24"/>
        <v>362730</v>
      </c>
      <c r="O63">
        <f t="shared" ca="1" si="15"/>
        <v>81233.931854094597</v>
      </c>
      <c r="P63">
        <f t="shared" ca="1" si="25"/>
        <v>167123.48441373726</v>
      </c>
      <c r="Q63">
        <f t="shared" ca="1" si="17"/>
        <v>26451</v>
      </c>
      <c r="R63">
        <f t="shared" ca="1" si="26"/>
        <v>117972.46369880124</v>
      </c>
      <c r="S63">
        <f t="shared" ca="1" si="27"/>
        <v>13975.813661620259</v>
      </c>
      <c r="T63">
        <f t="shared" ca="1" si="28"/>
        <v>543829.29807535745</v>
      </c>
      <c r="U63">
        <f t="shared" ca="1" si="29"/>
        <v>225657.39555289585</v>
      </c>
      <c r="V63">
        <f t="shared" ca="1" si="30"/>
        <v>318171.90252246161</v>
      </c>
      <c r="AF63" s="5">
        <f ca="1">IF(Table1[[#This Row],[Genders]]="men",1,0)</f>
        <v>1</v>
      </c>
      <c r="AG63">
        <f ca="1">IF(Table1[[#This Row],[Genders]]="women",1,0)</f>
        <v>0</v>
      </c>
      <c r="AJ63" s="6"/>
      <c r="AL63">
        <f ca="1">IF(Table1[[#This Row],[field of work]]="teaching",1,0)</f>
        <v>0</v>
      </c>
      <c r="AM63">
        <f ca="1">IF(Table1[[#This Row],[field of work]]="health",1,0)</f>
        <v>1</v>
      </c>
      <c r="AN63">
        <f ca="1">IF(Table1[[#This Row],[field of work]]="agriculture",1,0)</f>
        <v>0</v>
      </c>
      <c r="AO63">
        <f ca="1">IF(Table1[[#This Row],[field of work]]="IT",1,0)</f>
        <v>0</v>
      </c>
      <c r="AP63">
        <f ca="1">IF(Table1[[#This Row],[field of work]]="construction",1,0)</f>
        <v>0</v>
      </c>
      <c r="AQ63">
        <f ca="1">IF(Table1[[#This Row],[field of work]]="general work",1,0)</f>
        <v>0</v>
      </c>
      <c r="AY63" s="23">
        <f ca="1">IF(Table1[[#This Row],[area]]="ontario",1,0)</f>
        <v>1</v>
      </c>
      <c r="AZ63">
        <f ca="1">IF(Table1[[#This Row],[area]]="newfounland",1,0)</f>
        <v>0</v>
      </c>
      <c r="BA63">
        <f ca="1">IF(Table1[[#This Row],[area]]="alberta",1,0)</f>
        <v>0</v>
      </c>
      <c r="BB63">
        <f ca="1">IF(Table1[[#This Row],[area]]="BC",1,0)</f>
        <v>0</v>
      </c>
      <c r="BC63">
        <f ca="1">IF(Table1[[#This Row],[area]]="yukon",1,0)</f>
        <v>0</v>
      </c>
      <c r="BD63">
        <f ca="1">IF(Table1[[#This Row],[area]]="nunavet",1,0)</f>
        <v>0</v>
      </c>
      <c r="BE63">
        <f ca="1">IF(Table1[[#This Row],[area]]="sasketchwan",1,0)</f>
        <v>0</v>
      </c>
      <c r="BF63">
        <f ca="1">IF(Table1[[#This Row],[area]]="newbruncwick",1,0)</f>
        <v>0</v>
      </c>
      <c r="BG63">
        <f ca="1">IF(Table1[[#This Row],[area]]="manitoba",1,0)</f>
        <v>0</v>
      </c>
      <c r="BH63">
        <f ca="1">IF(Table1[[#This Row],[area]]="prince edward island",1,0)</f>
        <v>0</v>
      </c>
      <c r="BI63">
        <f ca="1">IF(Table1[[#This Row],[area]]="quebec",1,0)</f>
        <v>0</v>
      </c>
      <c r="BJ63">
        <f ca="1">IF(Table1[[#This Row],[area]]="northwest tersesa",1,0)</f>
        <v>0</v>
      </c>
      <c r="BZ63" s="41">
        <f ca="1">Table1[[#This Row],[Cars Value]]/Table1[[#This Row],[no of cars]]</f>
        <v>55707.828137912416</v>
      </c>
      <c r="CB63" s="5">
        <f ca="1">IF(Table1[[#This Row],[Value of debts]]&gt;$CC$6,1,0)</f>
        <v>1</v>
      </c>
      <c r="CF63" s="6"/>
      <c r="CG63" s="43">
        <f ca="1">Table1[[#This Row],[Mortage left]]/Table1[[#This Row],[value of house]]</f>
        <v>0.22395151174177652</v>
      </c>
      <c r="CH63">
        <f t="shared" ca="1" si="23"/>
        <v>0</v>
      </c>
      <c r="CO63" s="5">
        <f ca="1">IF(Table1[[#This Row],[area]]="yukon",Table1[[#This Row],[income]],0)</f>
        <v>0</v>
      </c>
      <c r="CP63">
        <f ca="1">IF(Table1[[#This Row],[area]]="ontario",Table1[[#This Row],[income]],0)</f>
        <v>72546</v>
      </c>
      <c r="CQ63">
        <f ca="1">IF(Table1[[#This Row],[area]]="newfounland",Table1[[#This Row],[income]],0)</f>
        <v>0</v>
      </c>
      <c r="CR63">
        <f ca="1">IF(Table1[[#This Row],[area]]="alberta",Table1[[#This Row],[income]],0)</f>
        <v>0</v>
      </c>
      <c r="CS63">
        <f ca="1">IF(Table1[[#This Row],[area]]="nunavet",Table1[[#This Row],[income]],0)</f>
        <v>0</v>
      </c>
      <c r="CT63">
        <f ca="1">IF(Table1[[#This Row],[area]]="prince edward island",Table1[[#This Row],[income]],0)</f>
        <v>0</v>
      </c>
      <c r="CU63">
        <f ca="1">IF(Table1[[#This Row],[area]]="northwest tersesa",Table1[[#This Row],[income]],0)</f>
        <v>0</v>
      </c>
      <c r="CV63">
        <f ca="1">IF(Table1[[#This Row],[area]]="quebec",Table1[[#This Row],[income]],0)</f>
        <v>0</v>
      </c>
      <c r="CW63">
        <f ca="1">IF(Table1[[#This Row],[area]]="manitoba",Table1[[#This Row],[income]],0)</f>
        <v>0</v>
      </c>
      <c r="CX63">
        <f ca="1">IF(Table1[[#This Row],[area]]="sasketchwan",Table1[[#This Row],[income]],0)</f>
        <v>0</v>
      </c>
      <c r="CY63">
        <f ca="1">IF(Table1[[#This Row],[area]]="BC",Table1[[#This Row],[income]],0)</f>
        <v>0</v>
      </c>
      <c r="CZ63" s="6">
        <f ca="1">IF(Table1[[#This Row],[area]]="newbruncwick",Table1[[#This Row],[income]],0)</f>
        <v>0</v>
      </c>
      <c r="DB63" s="5">
        <f ca="1">IF(Table1[[#This Row],[field of work]]="health",Table1[[#This Row],[income]],0)</f>
        <v>72546</v>
      </c>
      <c r="DC63">
        <f ca="1">IF(Table1[[#This Row],[field of work]]="teaching",Table1[[#This Row],[income]],0)</f>
        <v>0</v>
      </c>
      <c r="DD63">
        <f ca="1">IF(Table1[[#This Row],[field of work]]="agriculture",Table1[[#This Row],[income]],0)</f>
        <v>0</v>
      </c>
      <c r="DE63">
        <f ca="1">IF(Table1[[#This Row],[field of work]]="IT",Table1[[#This Row],[income]],0)</f>
        <v>0</v>
      </c>
      <c r="DF63">
        <f ca="1">IF(Table1[[#This Row],[field of work]]="construction",Table1[[#This Row],[income]],0)</f>
        <v>0</v>
      </c>
      <c r="DG63" s="6">
        <f ca="1">IF(Table1[[#This Row],[field of work]]="general work",Table1[[#This Row],[income]],0)</f>
        <v>0</v>
      </c>
      <c r="DJ63" s="5">
        <f ca="1">IF(Table1[[#This Row],[Value of debts]]&gt;Table1[[#This Row],[income]],1,0)</f>
        <v>1</v>
      </c>
      <c r="DK63" s="6"/>
      <c r="DL63">
        <f ca="1">IF(Table1[[#This Row],[net worth of person($)]]&gt;$DM$6,Table1[[#This Row],[age]],0)</f>
        <v>31</v>
      </c>
    </row>
    <row r="64" spans="2:116" x14ac:dyDescent="0.3">
      <c r="B64">
        <f t="shared" ca="1" si="3"/>
        <v>2</v>
      </c>
      <c r="C64" s="1" t="str">
        <f t="shared" ca="1" si="4"/>
        <v>women</v>
      </c>
      <c r="D64">
        <f t="shared" ca="1" si="5"/>
        <v>38</v>
      </c>
      <c r="E64">
        <f t="shared" ca="1" si="6"/>
        <v>6</v>
      </c>
      <c r="F64" t="str">
        <f t="shared" ca="1" si="7"/>
        <v>agriculture</v>
      </c>
      <c r="G64">
        <f t="shared" ca="1" si="8"/>
        <v>1</v>
      </c>
      <c r="H64" t="str">
        <f t="shared" ca="1" si="9"/>
        <v>high school</v>
      </c>
      <c r="I64">
        <f t="shared" ca="1" si="10"/>
        <v>0</v>
      </c>
      <c r="J64">
        <f t="shared" ca="1" si="0"/>
        <v>2</v>
      </c>
      <c r="K64">
        <f t="shared" ca="1" si="11"/>
        <v>48110</v>
      </c>
      <c r="L64">
        <f t="shared" ca="1" si="12"/>
        <v>2</v>
      </c>
      <c r="M64" t="str">
        <f t="shared" ca="1" si="13"/>
        <v>BC</v>
      </c>
      <c r="N64">
        <f t="shared" ca="1" si="24"/>
        <v>144330</v>
      </c>
      <c r="O64">
        <f t="shared" ca="1" si="15"/>
        <v>18561.779204314491</v>
      </c>
      <c r="P64">
        <f t="shared" ca="1" si="25"/>
        <v>84631.309605273971</v>
      </c>
      <c r="Q64">
        <f t="shared" ca="1" si="17"/>
        <v>28551</v>
      </c>
      <c r="R64">
        <f t="shared" ca="1" si="26"/>
        <v>38225.846899492681</v>
      </c>
      <c r="S64">
        <f t="shared" ca="1" si="27"/>
        <v>19696.379848761375</v>
      </c>
      <c r="T64">
        <f t="shared" ca="1" si="28"/>
        <v>248657.68945403534</v>
      </c>
      <c r="U64">
        <f t="shared" ca="1" si="29"/>
        <v>85338.626103807168</v>
      </c>
      <c r="V64">
        <f t="shared" ca="1" si="30"/>
        <v>163319.06335022819</v>
      </c>
      <c r="AF64" s="5">
        <f ca="1">IF(Table1[[#This Row],[Genders]]="men",1,0)</f>
        <v>0</v>
      </c>
      <c r="AG64">
        <f ca="1">IF(Table1[[#This Row],[Genders]]="women",1,0)</f>
        <v>1</v>
      </c>
      <c r="AJ64" s="6"/>
      <c r="AL64">
        <f ca="1">IF(Table1[[#This Row],[field of work]]="teaching",1,0)</f>
        <v>0</v>
      </c>
      <c r="AM64">
        <f ca="1">IF(Table1[[#This Row],[field of work]]="health",1,0)</f>
        <v>0</v>
      </c>
      <c r="AN64">
        <f ca="1">IF(Table1[[#This Row],[field of work]]="agriculture",1,0)</f>
        <v>1</v>
      </c>
      <c r="AO64">
        <f ca="1">IF(Table1[[#This Row],[field of work]]="IT",1,0)</f>
        <v>0</v>
      </c>
      <c r="AP64">
        <f ca="1">IF(Table1[[#This Row],[field of work]]="construction",1,0)</f>
        <v>0</v>
      </c>
      <c r="AQ64">
        <f ca="1">IF(Table1[[#This Row],[field of work]]="general work",1,0)</f>
        <v>0</v>
      </c>
      <c r="AY64" s="23">
        <f ca="1">IF(Table1[[#This Row],[area]]="ontario",1,0)</f>
        <v>0</v>
      </c>
      <c r="AZ64">
        <f ca="1">IF(Table1[[#This Row],[area]]="newfounland",1,0)</f>
        <v>0</v>
      </c>
      <c r="BA64">
        <f ca="1">IF(Table1[[#This Row],[area]]="alberta",1,0)</f>
        <v>0</v>
      </c>
      <c r="BB64">
        <f ca="1">IF(Table1[[#This Row],[area]]="BC",1,0)</f>
        <v>1</v>
      </c>
      <c r="BC64">
        <f ca="1">IF(Table1[[#This Row],[area]]="yukon",1,0)</f>
        <v>0</v>
      </c>
      <c r="BD64">
        <f ca="1">IF(Table1[[#This Row],[area]]="nunavet",1,0)</f>
        <v>0</v>
      </c>
      <c r="BE64">
        <f ca="1">IF(Table1[[#This Row],[area]]="sasketchwan",1,0)</f>
        <v>0</v>
      </c>
      <c r="BF64">
        <f ca="1">IF(Table1[[#This Row],[area]]="newbruncwick",1,0)</f>
        <v>0</v>
      </c>
      <c r="BG64">
        <f ca="1">IF(Table1[[#This Row],[area]]="manitoba",1,0)</f>
        <v>0</v>
      </c>
      <c r="BH64">
        <f ca="1">IF(Table1[[#This Row],[area]]="prince edward island",1,0)</f>
        <v>0</v>
      </c>
      <c r="BI64">
        <f ca="1">IF(Table1[[#This Row],[area]]="quebec",1,0)</f>
        <v>0</v>
      </c>
      <c r="BJ64">
        <f ca="1">IF(Table1[[#This Row],[area]]="northwest tersesa",1,0)</f>
        <v>0</v>
      </c>
      <c r="BZ64" s="41">
        <f ca="1">Table1[[#This Row],[Cars Value]]/Table1[[#This Row],[no of cars]]</f>
        <v>42315.654802636986</v>
      </c>
      <c r="CB64" s="5">
        <f ca="1">IF(Table1[[#This Row],[Value of debts]]&gt;$CC$6,1,0)</f>
        <v>0</v>
      </c>
      <c r="CF64" s="6"/>
      <c r="CG64" s="43">
        <f ca="1">Table1[[#This Row],[Mortage left]]/Table1[[#This Row],[value of house]]</f>
        <v>0.12860652119666383</v>
      </c>
      <c r="CH64">
        <f t="shared" ca="1" si="23"/>
        <v>1</v>
      </c>
      <c r="CO64" s="5">
        <f ca="1">IF(Table1[[#This Row],[area]]="yukon",Table1[[#This Row],[income]],0)</f>
        <v>0</v>
      </c>
      <c r="CP64">
        <f ca="1">IF(Table1[[#This Row],[area]]="ontario",Table1[[#This Row],[income]],0)</f>
        <v>0</v>
      </c>
      <c r="CQ64">
        <f ca="1">IF(Table1[[#This Row],[area]]="newfounland",Table1[[#This Row],[income]],0)</f>
        <v>0</v>
      </c>
      <c r="CR64">
        <f ca="1">IF(Table1[[#This Row],[area]]="alberta",Table1[[#This Row],[income]],0)</f>
        <v>0</v>
      </c>
      <c r="CS64">
        <f ca="1">IF(Table1[[#This Row],[area]]="nunavet",Table1[[#This Row],[income]],0)</f>
        <v>0</v>
      </c>
      <c r="CT64">
        <f ca="1">IF(Table1[[#This Row],[area]]="prince edward island",Table1[[#This Row],[income]],0)</f>
        <v>0</v>
      </c>
      <c r="CU64">
        <f ca="1">IF(Table1[[#This Row],[area]]="northwest tersesa",Table1[[#This Row],[income]],0)</f>
        <v>0</v>
      </c>
      <c r="CV64">
        <f ca="1">IF(Table1[[#This Row],[area]]="quebec",Table1[[#This Row],[income]],0)</f>
        <v>0</v>
      </c>
      <c r="CW64">
        <f ca="1">IF(Table1[[#This Row],[area]]="manitoba",Table1[[#This Row],[income]],0)</f>
        <v>0</v>
      </c>
      <c r="CX64">
        <f ca="1">IF(Table1[[#This Row],[area]]="sasketchwan",Table1[[#This Row],[income]],0)</f>
        <v>0</v>
      </c>
      <c r="CY64">
        <f ca="1">IF(Table1[[#This Row],[area]]="BC",Table1[[#This Row],[income]],0)</f>
        <v>48110</v>
      </c>
      <c r="CZ64" s="6">
        <f ca="1">IF(Table1[[#This Row],[area]]="newbruncwick",Table1[[#This Row],[income]],0)</f>
        <v>0</v>
      </c>
      <c r="DB64" s="5">
        <f ca="1">IF(Table1[[#This Row],[field of work]]="health",Table1[[#This Row],[income]],0)</f>
        <v>0</v>
      </c>
      <c r="DC64">
        <f ca="1">IF(Table1[[#This Row],[field of work]]="teaching",Table1[[#This Row],[income]],0)</f>
        <v>0</v>
      </c>
      <c r="DD64">
        <f ca="1">IF(Table1[[#This Row],[field of work]]="agriculture",Table1[[#This Row],[income]],0)</f>
        <v>48110</v>
      </c>
      <c r="DE64">
        <f ca="1">IF(Table1[[#This Row],[field of work]]="IT",Table1[[#This Row],[income]],0)</f>
        <v>0</v>
      </c>
      <c r="DF64">
        <f ca="1">IF(Table1[[#This Row],[field of work]]="construction",Table1[[#This Row],[income]],0)</f>
        <v>0</v>
      </c>
      <c r="DG64" s="6">
        <f ca="1">IF(Table1[[#This Row],[field of work]]="general work",Table1[[#This Row],[income]],0)</f>
        <v>0</v>
      </c>
      <c r="DJ64" s="5">
        <f ca="1">IF(Table1[[#This Row],[Value of debts]]&gt;Table1[[#This Row],[income]],1,0)</f>
        <v>1</v>
      </c>
      <c r="DK64" s="6"/>
      <c r="DL64">
        <f ca="1">IF(Table1[[#This Row],[net worth of person($)]]&gt;$DM$6,Table1[[#This Row],[age]],0)</f>
        <v>38</v>
      </c>
    </row>
    <row r="65" spans="2:116" x14ac:dyDescent="0.3">
      <c r="B65">
        <f t="shared" ca="1" si="3"/>
        <v>2</v>
      </c>
      <c r="C65" s="1" t="str">
        <f t="shared" ca="1" si="4"/>
        <v>women</v>
      </c>
      <c r="D65">
        <f t="shared" ca="1" si="5"/>
        <v>43</v>
      </c>
      <c r="E65">
        <f t="shared" ca="1" si="6"/>
        <v>4</v>
      </c>
      <c r="F65" t="str">
        <f t="shared" ca="1" si="7"/>
        <v>IT</v>
      </c>
      <c r="G65">
        <f t="shared" ca="1" si="8"/>
        <v>5</v>
      </c>
      <c r="H65" t="str">
        <f t="shared" ca="1" si="9"/>
        <v>other</v>
      </c>
      <c r="I65">
        <f t="shared" ca="1" si="10"/>
        <v>2</v>
      </c>
      <c r="J65">
        <f t="shared" ca="1" si="0"/>
        <v>3</v>
      </c>
      <c r="K65">
        <f t="shared" ca="1" si="11"/>
        <v>28256</v>
      </c>
      <c r="L65">
        <f t="shared" ca="1" si="12"/>
        <v>5</v>
      </c>
      <c r="M65" t="str">
        <f t="shared" ca="1" si="13"/>
        <v>nunavet</v>
      </c>
      <c r="N65">
        <f t="shared" ca="1" si="24"/>
        <v>113024</v>
      </c>
      <c r="O65">
        <f t="shared" ca="1" si="15"/>
        <v>48706.584211545261</v>
      </c>
      <c r="P65">
        <f t="shared" ca="1" si="25"/>
        <v>37550.938462189784</v>
      </c>
      <c r="Q65">
        <f t="shared" ca="1" si="17"/>
        <v>29237</v>
      </c>
      <c r="R65">
        <f t="shared" ca="1" si="26"/>
        <v>55052.927565017257</v>
      </c>
      <c r="S65">
        <f t="shared" ca="1" si="27"/>
        <v>18743.823346977868</v>
      </c>
      <c r="T65">
        <f t="shared" ca="1" si="28"/>
        <v>169318.76180916766</v>
      </c>
      <c r="U65">
        <f t="shared" ca="1" si="29"/>
        <v>132996.51177656252</v>
      </c>
      <c r="V65">
        <f t="shared" ca="1" si="30"/>
        <v>36322.250032605138</v>
      </c>
      <c r="AF65" s="5">
        <f ca="1">IF(Table1[[#This Row],[Genders]]="men",1,0)</f>
        <v>0</v>
      </c>
      <c r="AG65">
        <f ca="1">IF(Table1[[#This Row],[Genders]]="women",1,0)</f>
        <v>1</v>
      </c>
      <c r="AJ65" s="6"/>
      <c r="AL65">
        <f ca="1">IF(Table1[[#This Row],[field of work]]="teaching",1,0)</f>
        <v>0</v>
      </c>
      <c r="AM65">
        <f ca="1">IF(Table1[[#This Row],[field of work]]="health",1,0)</f>
        <v>0</v>
      </c>
      <c r="AN65">
        <f ca="1">IF(Table1[[#This Row],[field of work]]="agriculture",1,0)</f>
        <v>0</v>
      </c>
      <c r="AO65">
        <f ca="1">IF(Table1[[#This Row],[field of work]]="IT",1,0)</f>
        <v>1</v>
      </c>
      <c r="AP65">
        <f ca="1">IF(Table1[[#This Row],[field of work]]="construction",1,0)</f>
        <v>0</v>
      </c>
      <c r="AQ65">
        <f ca="1">IF(Table1[[#This Row],[field of work]]="general work",1,0)</f>
        <v>0</v>
      </c>
      <c r="AY65" s="23">
        <f ca="1">IF(Table1[[#This Row],[area]]="ontario",1,0)</f>
        <v>0</v>
      </c>
      <c r="AZ65">
        <f ca="1">IF(Table1[[#This Row],[area]]="newfounland",1,0)</f>
        <v>0</v>
      </c>
      <c r="BA65">
        <f ca="1">IF(Table1[[#This Row],[area]]="alberta",1,0)</f>
        <v>0</v>
      </c>
      <c r="BB65">
        <f ca="1">IF(Table1[[#This Row],[area]]="BC",1,0)</f>
        <v>0</v>
      </c>
      <c r="BC65">
        <f ca="1">IF(Table1[[#This Row],[area]]="yukon",1,0)</f>
        <v>0</v>
      </c>
      <c r="BD65">
        <f ca="1">IF(Table1[[#This Row],[area]]="nunavet",1,0)</f>
        <v>1</v>
      </c>
      <c r="BE65">
        <f ca="1">IF(Table1[[#This Row],[area]]="sasketchwan",1,0)</f>
        <v>0</v>
      </c>
      <c r="BF65">
        <f ca="1">IF(Table1[[#This Row],[area]]="newbruncwick",1,0)</f>
        <v>0</v>
      </c>
      <c r="BG65">
        <f ca="1">IF(Table1[[#This Row],[area]]="manitoba",1,0)</f>
        <v>0</v>
      </c>
      <c r="BH65">
        <f ca="1">IF(Table1[[#This Row],[area]]="prince edward island",1,0)</f>
        <v>0</v>
      </c>
      <c r="BI65">
        <f ca="1">IF(Table1[[#This Row],[area]]="quebec",1,0)</f>
        <v>0</v>
      </c>
      <c r="BJ65">
        <f ca="1">IF(Table1[[#This Row],[area]]="northwest tersesa",1,0)</f>
        <v>0</v>
      </c>
      <c r="BZ65" s="41">
        <f ca="1">Table1[[#This Row],[Cars Value]]/Table1[[#This Row],[no of cars]]</f>
        <v>12516.979487396595</v>
      </c>
      <c r="CB65" s="5">
        <f ca="1">IF(Table1[[#This Row],[Value of debts]]&gt;$CC$6,1,0)</f>
        <v>1</v>
      </c>
      <c r="CF65" s="6"/>
      <c r="CG65" s="43">
        <f ca="1">Table1[[#This Row],[Mortage left]]/Table1[[#This Row],[value of house]]</f>
        <v>0.43094019156590868</v>
      </c>
      <c r="CH65">
        <f t="shared" ca="1" si="23"/>
        <v>0</v>
      </c>
      <c r="CO65" s="5">
        <f ca="1">IF(Table1[[#This Row],[area]]="yukon",Table1[[#This Row],[income]],0)</f>
        <v>0</v>
      </c>
      <c r="CP65">
        <f ca="1">IF(Table1[[#This Row],[area]]="ontario",Table1[[#This Row],[income]],0)</f>
        <v>0</v>
      </c>
      <c r="CQ65">
        <f ca="1">IF(Table1[[#This Row],[area]]="newfounland",Table1[[#This Row],[income]],0)</f>
        <v>0</v>
      </c>
      <c r="CR65">
        <f ca="1">IF(Table1[[#This Row],[area]]="alberta",Table1[[#This Row],[income]],0)</f>
        <v>0</v>
      </c>
      <c r="CS65">
        <f ca="1">IF(Table1[[#This Row],[area]]="nunavet",Table1[[#This Row],[income]],0)</f>
        <v>28256</v>
      </c>
      <c r="CT65">
        <f ca="1">IF(Table1[[#This Row],[area]]="prince edward island",Table1[[#This Row],[income]],0)</f>
        <v>0</v>
      </c>
      <c r="CU65">
        <f ca="1">IF(Table1[[#This Row],[area]]="northwest tersesa",Table1[[#This Row],[income]],0)</f>
        <v>0</v>
      </c>
      <c r="CV65">
        <f ca="1">IF(Table1[[#This Row],[area]]="quebec",Table1[[#This Row],[income]],0)</f>
        <v>0</v>
      </c>
      <c r="CW65">
        <f ca="1">IF(Table1[[#This Row],[area]]="manitoba",Table1[[#This Row],[income]],0)</f>
        <v>0</v>
      </c>
      <c r="CX65">
        <f ca="1">IF(Table1[[#This Row],[area]]="sasketchwan",Table1[[#This Row],[income]],0)</f>
        <v>0</v>
      </c>
      <c r="CY65">
        <f ca="1">IF(Table1[[#This Row],[area]]="BC",Table1[[#This Row],[income]],0)</f>
        <v>0</v>
      </c>
      <c r="CZ65" s="6">
        <f ca="1">IF(Table1[[#This Row],[area]]="newbruncwick",Table1[[#This Row],[income]],0)</f>
        <v>0</v>
      </c>
      <c r="DB65" s="5">
        <f ca="1">IF(Table1[[#This Row],[field of work]]="health",Table1[[#This Row],[income]],0)</f>
        <v>0</v>
      </c>
      <c r="DC65">
        <f ca="1">IF(Table1[[#This Row],[field of work]]="teaching",Table1[[#This Row],[income]],0)</f>
        <v>0</v>
      </c>
      <c r="DD65">
        <f ca="1">IF(Table1[[#This Row],[field of work]]="agriculture",Table1[[#This Row],[income]],0)</f>
        <v>0</v>
      </c>
      <c r="DE65">
        <f ca="1">IF(Table1[[#This Row],[field of work]]="IT",Table1[[#This Row],[income]],0)</f>
        <v>28256</v>
      </c>
      <c r="DF65">
        <f ca="1">IF(Table1[[#This Row],[field of work]]="construction",Table1[[#This Row],[income]],0)</f>
        <v>0</v>
      </c>
      <c r="DG65" s="6">
        <f ca="1">IF(Table1[[#This Row],[field of work]]="general work",Table1[[#This Row],[income]],0)</f>
        <v>0</v>
      </c>
      <c r="DJ65" s="5">
        <f ca="1">IF(Table1[[#This Row],[Value of debts]]&gt;Table1[[#This Row],[income]],1,0)</f>
        <v>1</v>
      </c>
      <c r="DK65" s="6"/>
      <c r="DL65">
        <f ca="1">IF(Table1[[#This Row],[net worth of person($)]]&gt;$DM$6,Table1[[#This Row],[age]],0)</f>
        <v>0</v>
      </c>
    </row>
    <row r="66" spans="2:116" x14ac:dyDescent="0.3">
      <c r="B66">
        <f t="shared" ca="1" si="3"/>
        <v>1</v>
      </c>
      <c r="C66" s="1" t="str">
        <f t="shared" ca="1" si="4"/>
        <v>men</v>
      </c>
      <c r="D66">
        <f t="shared" ca="1" si="5"/>
        <v>39</v>
      </c>
      <c r="E66">
        <f t="shared" ca="1" si="6"/>
        <v>4</v>
      </c>
      <c r="F66" t="str">
        <f t="shared" ca="1" si="7"/>
        <v>IT</v>
      </c>
      <c r="G66">
        <f t="shared" ca="1" si="8"/>
        <v>3</v>
      </c>
      <c r="H66" t="str">
        <f t="shared" ca="1" si="9"/>
        <v>university</v>
      </c>
      <c r="I66">
        <f t="shared" ca="1" si="10"/>
        <v>4</v>
      </c>
      <c r="J66">
        <f t="shared" ca="1" si="0"/>
        <v>1</v>
      </c>
      <c r="K66">
        <f t="shared" ca="1" si="11"/>
        <v>27378</v>
      </c>
      <c r="L66">
        <f t="shared" ca="1" si="12"/>
        <v>9</v>
      </c>
      <c r="M66" t="str">
        <f t="shared" ca="1" si="13"/>
        <v>quebec</v>
      </c>
      <c r="N66">
        <f t="shared" ca="1" si="24"/>
        <v>109512</v>
      </c>
      <c r="O66">
        <f t="shared" ca="1" si="15"/>
        <v>66216.615816114325</v>
      </c>
      <c r="P66">
        <f t="shared" ca="1" si="25"/>
        <v>22910.870560186158</v>
      </c>
      <c r="Q66">
        <f t="shared" ca="1" si="17"/>
        <v>19635</v>
      </c>
      <c r="R66">
        <f t="shared" ca="1" si="26"/>
        <v>9576.5116256648071</v>
      </c>
      <c r="S66">
        <f t="shared" ca="1" si="27"/>
        <v>26242.020912909626</v>
      </c>
      <c r="T66">
        <f t="shared" ca="1" si="28"/>
        <v>158664.89147309578</v>
      </c>
      <c r="U66">
        <f t="shared" ca="1" si="29"/>
        <v>95428.127441779128</v>
      </c>
      <c r="V66">
        <f t="shared" ca="1" si="30"/>
        <v>63236.764031316648</v>
      </c>
      <c r="AF66" s="5">
        <f ca="1">IF(Table1[[#This Row],[Genders]]="men",1,0)</f>
        <v>1</v>
      </c>
      <c r="AG66">
        <f ca="1">IF(Table1[[#This Row],[Genders]]="women",1,0)</f>
        <v>0</v>
      </c>
      <c r="AJ66" s="6"/>
      <c r="AL66">
        <f ca="1">IF(Table1[[#This Row],[field of work]]="teaching",1,0)</f>
        <v>0</v>
      </c>
      <c r="AM66">
        <f ca="1">IF(Table1[[#This Row],[field of work]]="health",1,0)</f>
        <v>0</v>
      </c>
      <c r="AN66">
        <f ca="1">IF(Table1[[#This Row],[field of work]]="agriculture",1,0)</f>
        <v>0</v>
      </c>
      <c r="AO66">
        <f ca="1">IF(Table1[[#This Row],[field of work]]="IT",1,0)</f>
        <v>1</v>
      </c>
      <c r="AP66">
        <f ca="1">IF(Table1[[#This Row],[field of work]]="construction",1,0)</f>
        <v>0</v>
      </c>
      <c r="AQ66">
        <f ca="1">IF(Table1[[#This Row],[field of work]]="general work",1,0)</f>
        <v>0</v>
      </c>
      <c r="AY66" s="23">
        <f ca="1">IF(Table1[[#This Row],[area]]="ontario",1,0)</f>
        <v>0</v>
      </c>
      <c r="AZ66">
        <f ca="1">IF(Table1[[#This Row],[area]]="newfounland",1,0)</f>
        <v>0</v>
      </c>
      <c r="BA66">
        <f ca="1">IF(Table1[[#This Row],[area]]="alberta",1,0)</f>
        <v>0</v>
      </c>
      <c r="BB66">
        <f ca="1">IF(Table1[[#This Row],[area]]="BC",1,0)</f>
        <v>0</v>
      </c>
      <c r="BC66">
        <f ca="1">IF(Table1[[#This Row],[area]]="yukon",1,0)</f>
        <v>0</v>
      </c>
      <c r="BD66">
        <f ca="1">IF(Table1[[#This Row],[area]]="nunavet",1,0)</f>
        <v>0</v>
      </c>
      <c r="BE66">
        <f ca="1">IF(Table1[[#This Row],[area]]="sasketchwan",1,0)</f>
        <v>0</v>
      </c>
      <c r="BF66">
        <f ca="1">IF(Table1[[#This Row],[area]]="newbruncwick",1,0)</f>
        <v>0</v>
      </c>
      <c r="BG66">
        <f ca="1">IF(Table1[[#This Row],[area]]="manitoba",1,0)</f>
        <v>0</v>
      </c>
      <c r="BH66">
        <f ca="1">IF(Table1[[#This Row],[area]]="prince edward island",1,0)</f>
        <v>0</v>
      </c>
      <c r="BI66">
        <f ca="1">IF(Table1[[#This Row],[area]]="quebec",1,0)</f>
        <v>1</v>
      </c>
      <c r="BJ66">
        <f ca="1">IF(Table1[[#This Row],[area]]="northwest tersesa",1,0)</f>
        <v>0</v>
      </c>
      <c r="BZ66" s="41">
        <f ca="1">Table1[[#This Row],[Cars Value]]/Table1[[#This Row],[no of cars]]</f>
        <v>22910.870560186158</v>
      </c>
      <c r="CB66" s="5">
        <f ca="1">IF(Table1[[#This Row],[Value of debts]]&gt;$CC$6,1,0)</f>
        <v>0</v>
      </c>
      <c r="CF66" s="6"/>
      <c r="CG66" s="43">
        <f ca="1">Table1[[#This Row],[Mortage left]]/Table1[[#This Row],[value of house]]</f>
        <v>0.60465168945973335</v>
      </c>
      <c r="CH66">
        <f t="shared" ca="1" si="23"/>
        <v>0</v>
      </c>
      <c r="CO66" s="5">
        <f ca="1">IF(Table1[[#This Row],[area]]="yukon",Table1[[#This Row],[income]],0)</f>
        <v>0</v>
      </c>
      <c r="CP66">
        <f ca="1">IF(Table1[[#This Row],[area]]="ontario",Table1[[#This Row],[income]],0)</f>
        <v>0</v>
      </c>
      <c r="CQ66">
        <f ca="1">IF(Table1[[#This Row],[area]]="newfounland",Table1[[#This Row],[income]],0)</f>
        <v>0</v>
      </c>
      <c r="CR66">
        <f ca="1">IF(Table1[[#This Row],[area]]="alberta",Table1[[#This Row],[income]],0)</f>
        <v>0</v>
      </c>
      <c r="CS66">
        <f ca="1">IF(Table1[[#This Row],[area]]="nunavet",Table1[[#This Row],[income]],0)</f>
        <v>0</v>
      </c>
      <c r="CT66">
        <f ca="1">IF(Table1[[#This Row],[area]]="prince edward island",Table1[[#This Row],[income]],0)</f>
        <v>0</v>
      </c>
      <c r="CU66">
        <f ca="1">IF(Table1[[#This Row],[area]]="northwest tersesa",Table1[[#This Row],[income]],0)</f>
        <v>0</v>
      </c>
      <c r="CV66">
        <f ca="1">IF(Table1[[#This Row],[area]]="quebec",Table1[[#This Row],[income]],0)</f>
        <v>27378</v>
      </c>
      <c r="CW66">
        <f ca="1">IF(Table1[[#This Row],[area]]="manitoba",Table1[[#This Row],[income]],0)</f>
        <v>0</v>
      </c>
      <c r="CX66">
        <f ca="1">IF(Table1[[#This Row],[area]]="sasketchwan",Table1[[#This Row],[income]],0)</f>
        <v>0</v>
      </c>
      <c r="CY66">
        <f ca="1">IF(Table1[[#This Row],[area]]="BC",Table1[[#This Row],[income]],0)</f>
        <v>0</v>
      </c>
      <c r="CZ66" s="6">
        <f ca="1">IF(Table1[[#This Row],[area]]="newbruncwick",Table1[[#This Row],[income]],0)</f>
        <v>0</v>
      </c>
      <c r="DB66" s="5">
        <f ca="1">IF(Table1[[#This Row],[field of work]]="health",Table1[[#This Row],[income]],0)</f>
        <v>0</v>
      </c>
      <c r="DC66">
        <f ca="1">IF(Table1[[#This Row],[field of work]]="teaching",Table1[[#This Row],[income]],0)</f>
        <v>0</v>
      </c>
      <c r="DD66">
        <f ca="1">IF(Table1[[#This Row],[field of work]]="agriculture",Table1[[#This Row],[income]],0)</f>
        <v>0</v>
      </c>
      <c r="DE66">
        <f ca="1">IF(Table1[[#This Row],[field of work]]="IT",Table1[[#This Row],[income]],0)</f>
        <v>27378</v>
      </c>
      <c r="DF66">
        <f ca="1">IF(Table1[[#This Row],[field of work]]="construction",Table1[[#This Row],[income]],0)</f>
        <v>0</v>
      </c>
      <c r="DG66" s="6">
        <f ca="1">IF(Table1[[#This Row],[field of work]]="general work",Table1[[#This Row],[income]],0)</f>
        <v>0</v>
      </c>
      <c r="DJ66" s="5">
        <f ca="1">IF(Table1[[#This Row],[Value of debts]]&gt;Table1[[#This Row],[income]],1,0)</f>
        <v>1</v>
      </c>
      <c r="DK66" s="6"/>
      <c r="DL66">
        <f ca="1">IF(Table1[[#This Row],[net worth of person($)]]&gt;$DM$6,Table1[[#This Row],[age]],0)</f>
        <v>39</v>
      </c>
    </row>
    <row r="67" spans="2:116" x14ac:dyDescent="0.3">
      <c r="B67">
        <f t="shared" ca="1" si="3"/>
        <v>1</v>
      </c>
      <c r="C67" s="1" t="str">
        <f t="shared" ca="1" si="4"/>
        <v>men</v>
      </c>
      <c r="D67">
        <f t="shared" ca="1" si="5"/>
        <v>44</v>
      </c>
      <c r="E67">
        <f t="shared" ca="1" si="6"/>
        <v>2</v>
      </c>
      <c r="F67" t="str">
        <f t="shared" ca="1" si="7"/>
        <v>construction</v>
      </c>
      <c r="G67">
        <f t="shared" ca="1" si="8"/>
        <v>5</v>
      </c>
      <c r="H67" t="str">
        <f t="shared" ca="1" si="9"/>
        <v>other</v>
      </c>
      <c r="I67">
        <f t="shared" ca="1" si="10"/>
        <v>2</v>
      </c>
      <c r="J67">
        <f t="shared" ca="1" si="0"/>
        <v>1</v>
      </c>
      <c r="K67">
        <f t="shared" ca="1" si="11"/>
        <v>25375</v>
      </c>
      <c r="L67">
        <f t="shared" ca="1" si="12"/>
        <v>1</v>
      </c>
      <c r="M67" t="str">
        <f t="shared" ca="1" si="13"/>
        <v>yukon</v>
      </c>
      <c r="N67">
        <f t="shared" ca="1" si="24"/>
        <v>152250</v>
      </c>
      <c r="O67">
        <f t="shared" ca="1" si="15"/>
        <v>40543.197365018437</v>
      </c>
      <c r="P67">
        <f t="shared" ca="1" si="25"/>
        <v>5292.6670992658128</v>
      </c>
      <c r="Q67">
        <f t="shared" ca="1" si="17"/>
        <v>1373</v>
      </c>
      <c r="R67">
        <f t="shared" ca="1" si="26"/>
        <v>3133.3169828780183</v>
      </c>
      <c r="S67">
        <f t="shared" ca="1" si="27"/>
        <v>7565.6282555998487</v>
      </c>
      <c r="T67">
        <f t="shared" ca="1" si="28"/>
        <v>165108.29535486567</v>
      </c>
      <c r="U67">
        <f t="shared" ca="1" si="29"/>
        <v>45049.514347896453</v>
      </c>
      <c r="V67">
        <f t="shared" ca="1" si="30"/>
        <v>120058.78100696922</v>
      </c>
      <c r="AF67" s="5">
        <f ca="1">IF(Table1[[#This Row],[Genders]]="men",1,0)</f>
        <v>1</v>
      </c>
      <c r="AG67">
        <f ca="1">IF(Table1[[#This Row],[Genders]]="women",1,0)</f>
        <v>0</v>
      </c>
      <c r="AJ67" s="6"/>
      <c r="AL67">
        <f ca="1">IF(Table1[[#This Row],[field of work]]="teaching",1,0)</f>
        <v>0</v>
      </c>
      <c r="AM67">
        <f ca="1">IF(Table1[[#This Row],[field of work]]="health",1,0)</f>
        <v>0</v>
      </c>
      <c r="AN67">
        <f ca="1">IF(Table1[[#This Row],[field of work]]="agriculture",1,0)</f>
        <v>0</v>
      </c>
      <c r="AO67">
        <f ca="1">IF(Table1[[#This Row],[field of work]]="IT",1,0)</f>
        <v>0</v>
      </c>
      <c r="AP67">
        <f ca="1">IF(Table1[[#This Row],[field of work]]="construction",1,0)</f>
        <v>1</v>
      </c>
      <c r="AQ67">
        <f ca="1">IF(Table1[[#This Row],[field of work]]="general work",1,0)</f>
        <v>0</v>
      </c>
      <c r="AY67" s="23">
        <f ca="1">IF(Table1[[#This Row],[area]]="ontario",1,0)</f>
        <v>0</v>
      </c>
      <c r="AZ67">
        <f ca="1">IF(Table1[[#This Row],[area]]="newfounland",1,0)</f>
        <v>0</v>
      </c>
      <c r="BA67">
        <f ca="1">IF(Table1[[#This Row],[area]]="alberta",1,0)</f>
        <v>0</v>
      </c>
      <c r="BB67">
        <f ca="1">IF(Table1[[#This Row],[area]]="BC",1,0)</f>
        <v>0</v>
      </c>
      <c r="BC67">
        <f ca="1">IF(Table1[[#This Row],[area]]="yukon",1,0)</f>
        <v>1</v>
      </c>
      <c r="BD67">
        <f ca="1">IF(Table1[[#This Row],[area]]="nunavet",1,0)</f>
        <v>0</v>
      </c>
      <c r="BE67">
        <f ca="1">IF(Table1[[#This Row],[area]]="sasketchwan",1,0)</f>
        <v>0</v>
      </c>
      <c r="BF67">
        <f ca="1">IF(Table1[[#This Row],[area]]="newbruncwick",1,0)</f>
        <v>0</v>
      </c>
      <c r="BG67">
        <f ca="1">IF(Table1[[#This Row],[area]]="manitoba",1,0)</f>
        <v>0</v>
      </c>
      <c r="BH67">
        <f ca="1">IF(Table1[[#This Row],[area]]="prince edward island",1,0)</f>
        <v>0</v>
      </c>
      <c r="BI67">
        <f ca="1">IF(Table1[[#This Row],[area]]="quebec",1,0)</f>
        <v>0</v>
      </c>
      <c r="BJ67">
        <f ca="1">IF(Table1[[#This Row],[area]]="northwest tersesa",1,0)</f>
        <v>0</v>
      </c>
      <c r="BZ67" s="41">
        <f ca="1">Table1[[#This Row],[Cars Value]]/Table1[[#This Row],[no of cars]]</f>
        <v>5292.6670992658128</v>
      </c>
      <c r="CB67" s="5">
        <f ca="1">IF(Table1[[#This Row],[Value of debts]]&gt;$CC$6,1,0)</f>
        <v>0</v>
      </c>
      <c r="CF67" s="6"/>
      <c r="CG67" s="43">
        <f ca="1">Table1[[#This Row],[Mortage left]]/Table1[[#This Row],[value of house]]</f>
        <v>0.26629357875217363</v>
      </c>
      <c r="CH67">
        <f t="shared" ca="1" si="23"/>
        <v>0</v>
      </c>
      <c r="CO67" s="5">
        <f ca="1">IF(Table1[[#This Row],[area]]="yukon",Table1[[#This Row],[income]],0)</f>
        <v>25375</v>
      </c>
      <c r="CP67">
        <f ca="1">IF(Table1[[#This Row],[area]]="ontario",Table1[[#This Row],[income]],0)</f>
        <v>0</v>
      </c>
      <c r="CQ67">
        <f ca="1">IF(Table1[[#This Row],[area]]="newfounland",Table1[[#This Row],[income]],0)</f>
        <v>0</v>
      </c>
      <c r="CR67">
        <f ca="1">IF(Table1[[#This Row],[area]]="alberta",Table1[[#This Row],[income]],0)</f>
        <v>0</v>
      </c>
      <c r="CS67">
        <f ca="1">IF(Table1[[#This Row],[area]]="nunavet",Table1[[#This Row],[income]],0)</f>
        <v>0</v>
      </c>
      <c r="CT67">
        <f ca="1">IF(Table1[[#This Row],[area]]="prince edward island",Table1[[#This Row],[income]],0)</f>
        <v>0</v>
      </c>
      <c r="CU67">
        <f ca="1">IF(Table1[[#This Row],[area]]="northwest tersesa",Table1[[#This Row],[income]],0)</f>
        <v>0</v>
      </c>
      <c r="CV67">
        <f ca="1">IF(Table1[[#This Row],[area]]="quebec",Table1[[#This Row],[income]],0)</f>
        <v>0</v>
      </c>
      <c r="CW67">
        <f ca="1">IF(Table1[[#This Row],[area]]="manitoba",Table1[[#This Row],[income]],0)</f>
        <v>0</v>
      </c>
      <c r="CX67">
        <f ca="1">IF(Table1[[#This Row],[area]]="sasketchwan",Table1[[#This Row],[income]],0)</f>
        <v>0</v>
      </c>
      <c r="CY67">
        <f ca="1">IF(Table1[[#This Row],[area]]="BC",Table1[[#This Row],[income]],0)</f>
        <v>0</v>
      </c>
      <c r="CZ67" s="6">
        <f ca="1">IF(Table1[[#This Row],[area]]="newbruncwick",Table1[[#This Row],[income]],0)</f>
        <v>0</v>
      </c>
      <c r="DB67" s="5">
        <f ca="1">IF(Table1[[#This Row],[field of work]]="health",Table1[[#This Row],[income]],0)</f>
        <v>0</v>
      </c>
      <c r="DC67">
        <f ca="1">IF(Table1[[#This Row],[field of work]]="teaching",Table1[[#This Row],[income]],0)</f>
        <v>0</v>
      </c>
      <c r="DD67">
        <f ca="1">IF(Table1[[#This Row],[field of work]]="agriculture",Table1[[#This Row],[income]],0)</f>
        <v>0</v>
      </c>
      <c r="DE67">
        <f ca="1">IF(Table1[[#This Row],[field of work]]="IT",Table1[[#This Row],[income]],0)</f>
        <v>0</v>
      </c>
      <c r="DF67">
        <f ca="1">IF(Table1[[#This Row],[field of work]]="construction",Table1[[#This Row],[income]],0)</f>
        <v>25375</v>
      </c>
      <c r="DG67" s="6">
        <f ca="1">IF(Table1[[#This Row],[field of work]]="general work",Table1[[#This Row],[income]],0)</f>
        <v>0</v>
      </c>
      <c r="DJ67" s="5">
        <f ca="1">IF(Table1[[#This Row],[Value of debts]]&gt;Table1[[#This Row],[income]],1,0)</f>
        <v>1</v>
      </c>
      <c r="DK67" s="6"/>
      <c r="DL67">
        <f ca="1">IF(Table1[[#This Row],[net worth of person($)]]&gt;$DM$6,Table1[[#This Row],[age]],0)</f>
        <v>44</v>
      </c>
    </row>
    <row r="68" spans="2:116" x14ac:dyDescent="0.3">
      <c r="B68">
        <f t="shared" ca="1" si="3"/>
        <v>2</v>
      </c>
      <c r="C68" s="1" t="str">
        <f t="shared" ca="1" si="4"/>
        <v>women</v>
      </c>
      <c r="D68">
        <f t="shared" ca="1" si="5"/>
        <v>27</v>
      </c>
      <c r="E68">
        <f t="shared" ca="1" si="6"/>
        <v>4</v>
      </c>
      <c r="F68" t="str">
        <f t="shared" ca="1" si="7"/>
        <v>IT</v>
      </c>
      <c r="G68">
        <f t="shared" ca="1" si="8"/>
        <v>4</v>
      </c>
      <c r="H68" t="str">
        <f t="shared" ca="1" si="9"/>
        <v>technical;</v>
      </c>
      <c r="I68">
        <f t="shared" ca="1" si="10"/>
        <v>1</v>
      </c>
      <c r="J68">
        <f t="shared" ca="1" si="0"/>
        <v>3</v>
      </c>
      <c r="K68">
        <f t="shared" ca="1" si="11"/>
        <v>57382</v>
      </c>
      <c r="L68">
        <f t="shared" ca="1" si="12"/>
        <v>7</v>
      </c>
      <c r="M68" t="str">
        <f t="shared" ca="1" si="13"/>
        <v>manitoba</v>
      </c>
      <c r="N68">
        <f t="shared" ca="1" si="24"/>
        <v>344292</v>
      </c>
      <c r="O68">
        <f t="shared" ca="1" si="15"/>
        <v>241003.58258296497</v>
      </c>
      <c r="P68">
        <f t="shared" ca="1" si="25"/>
        <v>88322.324926945628</v>
      </c>
      <c r="Q68">
        <f t="shared" ca="1" si="17"/>
        <v>87966</v>
      </c>
      <c r="R68">
        <f t="shared" ca="1" si="26"/>
        <v>12589.307110101829</v>
      </c>
      <c r="S68">
        <f t="shared" ca="1" si="27"/>
        <v>37625.016086868985</v>
      </c>
      <c r="T68">
        <f t="shared" ca="1" si="28"/>
        <v>470239.34101381461</v>
      </c>
      <c r="U68">
        <f t="shared" ca="1" si="29"/>
        <v>341558.88969306683</v>
      </c>
      <c r="V68">
        <f t="shared" ca="1" si="30"/>
        <v>128680.45132074779</v>
      </c>
      <c r="AF68" s="5">
        <f ca="1">IF(Table1[[#This Row],[Genders]]="men",1,0)</f>
        <v>0</v>
      </c>
      <c r="AG68">
        <f ca="1">IF(Table1[[#This Row],[Genders]]="women",1,0)</f>
        <v>1</v>
      </c>
      <c r="AJ68" s="6"/>
      <c r="AL68">
        <f ca="1">IF(Table1[[#This Row],[field of work]]="teaching",1,0)</f>
        <v>0</v>
      </c>
      <c r="AM68">
        <f ca="1">IF(Table1[[#This Row],[field of work]]="health",1,0)</f>
        <v>0</v>
      </c>
      <c r="AN68">
        <f ca="1">IF(Table1[[#This Row],[field of work]]="agriculture",1,0)</f>
        <v>0</v>
      </c>
      <c r="AO68">
        <f ca="1">IF(Table1[[#This Row],[field of work]]="IT",1,0)</f>
        <v>1</v>
      </c>
      <c r="AP68">
        <f ca="1">IF(Table1[[#This Row],[field of work]]="construction",1,0)</f>
        <v>0</v>
      </c>
      <c r="AQ68">
        <f ca="1">IF(Table1[[#This Row],[field of work]]="general work",1,0)</f>
        <v>0</v>
      </c>
      <c r="AY68" s="23">
        <f ca="1">IF(Table1[[#This Row],[area]]="ontario",1,0)</f>
        <v>0</v>
      </c>
      <c r="AZ68">
        <f ca="1">IF(Table1[[#This Row],[area]]="newfounland",1,0)</f>
        <v>0</v>
      </c>
      <c r="BA68">
        <f ca="1">IF(Table1[[#This Row],[area]]="alberta",1,0)</f>
        <v>0</v>
      </c>
      <c r="BB68">
        <f ca="1">IF(Table1[[#This Row],[area]]="BC",1,0)</f>
        <v>0</v>
      </c>
      <c r="BC68">
        <f ca="1">IF(Table1[[#This Row],[area]]="yukon",1,0)</f>
        <v>0</v>
      </c>
      <c r="BD68">
        <f ca="1">IF(Table1[[#This Row],[area]]="nunavet",1,0)</f>
        <v>0</v>
      </c>
      <c r="BE68">
        <f ca="1">IF(Table1[[#This Row],[area]]="sasketchwan",1,0)</f>
        <v>0</v>
      </c>
      <c r="BF68">
        <f ca="1">IF(Table1[[#This Row],[area]]="newbruncwick",1,0)</f>
        <v>0</v>
      </c>
      <c r="BG68">
        <f ca="1">IF(Table1[[#This Row],[area]]="manitoba",1,0)</f>
        <v>1</v>
      </c>
      <c r="BH68">
        <f ca="1">IF(Table1[[#This Row],[area]]="prince edward island",1,0)</f>
        <v>0</v>
      </c>
      <c r="BI68">
        <f ca="1">IF(Table1[[#This Row],[area]]="quebec",1,0)</f>
        <v>0</v>
      </c>
      <c r="BJ68">
        <f ca="1">IF(Table1[[#This Row],[area]]="northwest tersesa",1,0)</f>
        <v>0</v>
      </c>
      <c r="BZ68" s="41">
        <f ca="1">Table1[[#This Row],[Cars Value]]/Table1[[#This Row],[no of cars]]</f>
        <v>29440.774975648543</v>
      </c>
      <c r="CB68" s="5">
        <f ca="1">IF(Table1[[#This Row],[Value of debts]]&gt;$CC$6,1,0)</f>
        <v>1</v>
      </c>
      <c r="CF68" s="6"/>
      <c r="CG68" s="43">
        <f ca="1">Table1[[#This Row],[Mortage left]]/Table1[[#This Row],[value of house]]</f>
        <v>0.69999762580299563</v>
      </c>
      <c r="CH68">
        <f t="shared" ca="1" si="23"/>
        <v>0</v>
      </c>
      <c r="CO68" s="5">
        <f ca="1">IF(Table1[[#This Row],[area]]="yukon",Table1[[#This Row],[income]],0)</f>
        <v>0</v>
      </c>
      <c r="CP68">
        <f ca="1">IF(Table1[[#This Row],[area]]="ontario",Table1[[#This Row],[income]],0)</f>
        <v>0</v>
      </c>
      <c r="CQ68">
        <f ca="1">IF(Table1[[#This Row],[area]]="newfounland",Table1[[#This Row],[income]],0)</f>
        <v>0</v>
      </c>
      <c r="CR68">
        <f ca="1">IF(Table1[[#This Row],[area]]="alberta",Table1[[#This Row],[income]],0)</f>
        <v>0</v>
      </c>
      <c r="CS68">
        <f ca="1">IF(Table1[[#This Row],[area]]="nunavet",Table1[[#This Row],[income]],0)</f>
        <v>0</v>
      </c>
      <c r="CT68">
        <f ca="1">IF(Table1[[#This Row],[area]]="prince edward island",Table1[[#This Row],[income]],0)</f>
        <v>0</v>
      </c>
      <c r="CU68">
        <f ca="1">IF(Table1[[#This Row],[area]]="northwest tersesa",Table1[[#This Row],[income]],0)</f>
        <v>0</v>
      </c>
      <c r="CV68">
        <f ca="1">IF(Table1[[#This Row],[area]]="quebec",Table1[[#This Row],[income]],0)</f>
        <v>0</v>
      </c>
      <c r="CW68">
        <f ca="1">IF(Table1[[#This Row],[area]]="manitoba",Table1[[#This Row],[income]],0)</f>
        <v>57382</v>
      </c>
      <c r="CX68">
        <f ca="1">IF(Table1[[#This Row],[area]]="sasketchwan",Table1[[#This Row],[income]],0)</f>
        <v>0</v>
      </c>
      <c r="CY68">
        <f ca="1">IF(Table1[[#This Row],[area]]="BC",Table1[[#This Row],[income]],0)</f>
        <v>0</v>
      </c>
      <c r="CZ68" s="6">
        <f ca="1">IF(Table1[[#This Row],[area]]="newbruncwick",Table1[[#This Row],[income]],0)</f>
        <v>0</v>
      </c>
      <c r="DB68" s="5">
        <f ca="1">IF(Table1[[#This Row],[field of work]]="health",Table1[[#This Row],[income]],0)</f>
        <v>0</v>
      </c>
      <c r="DC68">
        <f ca="1">IF(Table1[[#This Row],[field of work]]="teaching",Table1[[#This Row],[income]],0)</f>
        <v>0</v>
      </c>
      <c r="DD68">
        <f ca="1">IF(Table1[[#This Row],[field of work]]="agriculture",Table1[[#This Row],[income]],0)</f>
        <v>0</v>
      </c>
      <c r="DE68">
        <f ca="1">IF(Table1[[#This Row],[field of work]]="IT",Table1[[#This Row],[income]],0)</f>
        <v>57382</v>
      </c>
      <c r="DF68">
        <f ca="1">IF(Table1[[#This Row],[field of work]]="construction",Table1[[#This Row],[income]],0)</f>
        <v>0</v>
      </c>
      <c r="DG68" s="6">
        <f ca="1">IF(Table1[[#This Row],[field of work]]="general work",Table1[[#This Row],[income]],0)</f>
        <v>0</v>
      </c>
      <c r="DJ68" s="5">
        <f ca="1">IF(Table1[[#This Row],[Value of debts]]&gt;Table1[[#This Row],[income]],1,0)</f>
        <v>1</v>
      </c>
      <c r="DK68" s="6"/>
      <c r="DL68">
        <f ca="1">IF(Table1[[#This Row],[net worth of person($)]]&gt;$DM$6,Table1[[#This Row],[age]],0)</f>
        <v>27</v>
      </c>
    </row>
    <row r="69" spans="2:116" x14ac:dyDescent="0.3">
      <c r="B69">
        <f t="shared" ca="1" si="3"/>
        <v>1</v>
      </c>
      <c r="C69" s="1" t="str">
        <f t="shared" ca="1" si="4"/>
        <v>men</v>
      </c>
      <c r="D69">
        <f t="shared" ca="1" si="5"/>
        <v>42</v>
      </c>
      <c r="E69">
        <f t="shared" ca="1" si="6"/>
        <v>4</v>
      </c>
      <c r="F69" t="str">
        <f t="shared" ca="1" si="7"/>
        <v>IT</v>
      </c>
      <c r="G69">
        <f t="shared" ca="1" si="8"/>
        <v>3</v>
      </c>
      <c r="H69" t="str">
        <f t="shared" ca="1" si="9"/>
        <v>university</v>
      </c>
      <c r="I69">
        <f t="shared" ca="1" si="10"/>
        <v>3</v>
      </c>
      <c r="J69">
        <f t="shared" ca="1" si="0"/>
        <v>3</v>
      </c>
      <c r="K69">
        <f t="shared" ca="1" si="11"/>
        <v>49486</v>
      </c>
      <c r="L69">
        <f t="shared" ca="1" si="12"/>
        <v>3</v>
      </c>
      <c r="M69" t="str">
        <f t="shared" ca="1" si="13"/>
        <v>northwest tersesa</v>
      </c>
      <c r="N69">
        <f t="shared" ca="1" si="24"/>
        <v>296916</v>
      </c>
      <c r="O69">
        <f t="shared" ca="1" si="15"/>
        <v>798.91280573975621</v>
      </c>
      <c r="P69">
        <f t="shared" ca="1" si="25"/>
        <v>100897.53077135621</v>
      </c>
      <c r="Q69">
        <f t="shared" ca="1" si="17"/>
        <v>27817</v>
      </c>
      <c r="R69">
        <f t="shared" ca="1" si="26"/>
        <v>71069.080856711764</v>
      </c>
      <c r="S69">
        <f t="shared" ca="1" si="27"/>
        <v>9922.9010634977512</v>
      </c>
      <c r="T69">
        <f t="shared" ca="1" si="28"/>
        <v>407736.43183485395</v>
      </c>
      <c r="U69">
        <f t="shared" ca="1" si="29"/>
        <v>99684.993662451525</v>
      </c>
      <c r="V69">
        <f t="shared" ca="1" si="30"/>
        <v>308051.43817240244</v>
      </c>
      <c r="AF69" s="5">
        <f ca="1">IF(Table1[[#This Row],[Genders]]="men",1,0)</f>
        <v>1</v>
      </c>
      <c r="AG69">
        <f ca="1">IF(Table1[[#This Row],[Genders]]="women",1,0)</f>
        <v>0</v>
      </c>
      <c r="AJ69" s="6"/>
      <c r="AL69">
        <f ca="1">IF(Table1[[#This Row],[field of work]]="teaching",1,0)</f>
        <v>0</v>
      </c>
      <c r="AM69">
        <f ca="1">IF(Table1[[#This Row],[field of work]]="health",1,0)</f>
        <v>0</v>
      </c>
      <c r="AN69">
        <f ca="1">IF(Table1[[#This Row],[field of work]]="agriculture",1,0)</f>
        <v>0</v>
      </c>
      <c r="AO69">
        <f ca="1">IF(Table1[[#This Row],[field of work]]="IT",1,0)</f>
        <v>1</v>
      </c>
      <c r="AP69">
        <f ca="1">IF(Table1[[#This Row],[field of work]]="construction",1,0)</f>
        <v>0</v>
      </c>
      <c r="AQ69">
        <f ca="1">IF(Table1[[#This Row],[field of work]]="general work",1,0)</f>
        <v>0</v>
      </c>
      <c r="AY69" s="23">
        <f ca="1">IF(Table1[[#This Row],[area]]="ontario",1,0)</f>
        <v>0</v>
      </c>
      <c r="AZ69">
        <f ca="1">IF(Table1[[#This Row],[area]]="newfounland",1,0)</f>
        <v>0</v>
      </c>
      <c r="BA69">
        <f ca="1">IF(Table1[[#This Row],[area]]="alberta",1,0)</f>
        <v>0</v>
      </c>
      <c r="BB69">
        <f ca="1">IF(Table1[[#This Row],[area]]="BC",1,0)</f>
        <v>0</v>
      </c>
      <c r="BC69">
        <f ca="1">IF(Table1[[#This Row],[area]]="yukon",1,0)</f>
        <v>0</v>
      </c>
      <c r="BD69">
        <f ca="1">IF(Table1[[#This Row],[area]]="nunavet",1,0)</f>
        <v>0</v>
      </c>
      <c r="BE69">
        <f ca="1">IF(Table1[[#This Row],[area]]="sasketchwan",1,0)</f>
        <v>0</v>
      </c>
      <c r="BF69">
        <f ca="1">IF(Table1[[#This Row],[area]]="newbruncwick",1,0)</f>
        <v>0</v>
      </c>
      <c r="BG69">
        <f ca="1">IF(Table1[[#This Row],[area]]="manitoba",1,0)</f>
        <v>0</v>
      </c>
      <c r="BH69">
        <f ca="1">IF(Table1[[#This Row],[area]]="prince edward island",1,0)</f>
        <v>0</v>
      </c>
      <c r="BI69">
        <f ca="1">IF(Table1[[#This Row],[area]]="quebec",1,0)</f>
        <v>0</v>
      </c>
      <c r="BJ69">
        <f ca="1">IF(Table1[[#This Row],[area]]="northwest tersesa",1,0)</f>
        <v>1</v>
      </c>
      <c r="BZ69" s="41">
        <f ca="1">Table1[[#This Row],[Cars Value]]/Table1[[#This Row],[no of cars]]</f>
        <v>33632.510257118738</v>
      </c>
      <c r="CB69" s="5">
        <f ca="1">IF(Table1[[#This Row],[Value of debts]]&gt;$CC$6,1,0)</f>
        <v>0</v>
      </c>
      <c r="CF69" s="6"/>
      <c r="CG69" s="43">
        <f ca="1">Table1[[#This Row],[Mortage left]]/Table1[[#This Row],[value of house]]</f>
        <v>2.6907031138091453E-3</v>
      </c>
      <c r="CH69">
        <f t="shared" ca="1" si="23"/>
        <v>1</v>
      </c>
      <c r="CO69" s="5">
        <f ca="1">IF(Table1[[#This Row],[area]]="yukon",Table1[[#This Row],[income]],0)</f>
        <v>0</v>
      </c>
      <c r="CP69">
        <f ca="1">IF(Table1[[#This Row],[area]]="ontario",Table1[[#This Row],[income]],0)</f>
        <v>0</v>
      </c>
      <c r="CQ69">
        <f ca="1">IF(Table1[[#This Row],[area]]="newfounland",Table1[[#This Row],[income]],0)</f>
        <v>0</v>
      </c>
      <c r="CR69">
        <f ca="1">IF(Table1[[#This Row],[area]]="alberta",Table1[[#This Row],[income]],0)</f>
        <v>0</v>
      </c>
      <c r="CS69">
        <f ca="1">IF(Table1[[#This Row],[area]]="nunavet",Table1[[#This Row],[income]],0)</f>
        <v>0</v>
      </c>
      <c r="CT69">
        <f ca="1">IF(Table1[[#This Row],[area]]="prince edward island",Table1[[#This Row],[income]],0)</f>
        <v>0</v>
      </c>
      <c r="CU69">
        <f ca="1">IF(Table1[[#This Row],[area]]="northwest tersesa",Table1[[#This Row],[income]],0)</f>
        <v>49486</v>
      </c>
      <c r="CV69">
        <f ca="1">IF(Table1[[#This Row],[area]]="quebec",Table1[[#This Row],[income]],0)</f>
        <v>0</v>
      </c>
      <c r="CW69">
        <f ca="1">IF(Table1[[#This Row],[area]]="manitoba",Table1[[#This Row],[income]],0)</f>
        <v>0</v>
      </c>
      <c r="CX69">
        <f ca="1">IF(Table1[[#This Row],[area]]="sasketchwan",Table1[[#This Row],[income]],0)</f>
        <v>0</v>
      </c>
      <c r="CY69">
        <f ca="1">IF(Table1[[#This Row],[area]]="BC",Table1[[#This Row],[income]],0)</f>
        <v>0</v>
      </c>
      <c r="CZ69" s="6">
        <f ca="1">IF(Table1[[#This Row],[area]]="newbruncwick",Table1[[#This Row],[income]],0)</f>
        <v>0</v>
      </c>
      <c r="DB69" s="5">
        <f ca="1">IF(Table1[[#This Row],[field of work]]="health",Table1[[#This Row],[income]],0)</f>
        <v>0</v>
      </c>
      <c r="DC69">
        <f ca="1">IF(Table1[[#This Row],[field of work]]="teaching",Table1[[#This Row],[income]],0)</f>
        <v>0</v>
      </c>
      <c r="DD69">
        <f ca="1">IF(Table1[[#This Row],[field of work]]="agriculture",Table1[[#This Row],[income]],0)</f>
        <v>0</v>
      </c>
      <c r="DE69">
        <f ca="1">IF(Table1[[#This Row],[field of work]]="IT",Table1[[#This Row],[income]],0)</f>
        <v>49486</v>
      </c>
      <c r="DF69">
        <f ca="1">IF(Table1[[#This Row],[field of work]]="construction",Table1[[#This Row],[income]],0)</f>
        <v>0</v>
      </c>
      <c r="DG69" s="6">
        <f ca="1">IF(Table1[[#This Row],[field of work]]="general work",Table1[[#This Row],[income]],0)</f>
        <v>0</v>
      </c>
      <c r="DJ69" s="5">
        <f ca="1">IF(Table1[[#This Row],[Value of debts]]&gt;Table1[[#This Row],[income]],1,0)</f>
        <v>1</v>
      </c>
      <c r="DK69" s="6"/>
      <c r="DL69">
        <f ca="1">IF(Table1[[#This Row],[net worth of person($)]]&gt;$DM$6,Table1[[#This Row],[age]],0)</f>
        <v>42</v>
      </c>
    </row>
    <row r="70" spans="2:116" x14ac:dyDescent="0.3">
      <c r="B70">
        <f t="shared" ca="1" si="3"/>
        <v>2</v>
      </c>
      <c r="C70" s="1" t="str">
        <f t="shared" ca="1" si="4"/>
        <v>women</v>
      </c>
      <c r="D70">
        <f t="shared" ca="1" si="5"/>
        <v>27</v>
      </c>
      <c r="E70">
        <f t="shared" ca="1" si="6"/>
        <v>6</v>
      </c>
      <c r="F70" t="str">
        <f t="shared" ca="1" si="7"/>
        <v>agriculture</v>
      </c>
      <c r="G70">
        <f t="shared" ca="1" si="8"/>
        <v>2</v>
      </c>
      <c r="H70" t="str">
        <f t="shared" ca="1" si="9"/>
        <v>college</v>
      </c>
      <c r="I70">
        <f t="shared" ca="1" si="10"/>
        <v>1</v>
      </c>
      <c r="J70">
        <f t="shared" ca="1" si="0"/>
        <v>2</v>
      </c>
      <c r="K70">
        <f t="shared" ca="1" si="11"/>
        <v>42517</v>
      </c>
      <c r="L70">
        <f t="shared" ca="1" si="12"/>
        <v>4</v>
      </c>
      <c r="M70" t="str">
        <f t="shared" ca="1" si="13"/>
        <v>alberta</v>
      </c>
      <c r="N70">
        <f t="shared" ca="1" si="24"/>
        <v>255102</v>
      </c>
      <c r="O70">
        <f t="shared" ca="1" si="15"/>
        <v>213823.27200102617</v>
      </c>
      <c r="P70">
        <f t="shared" ca="1" si="25"/>
        <v>27963.939274941178</v>
      </c>
      <c r="Q70">
        <f t="shared" ca="1" si="17"/>
        <v>1852</v>
      </c>
      <c r="R70">
        <f t="shared" ca="1" si="26"/>
        <v>2882.5716530551827</v>
      </c>
      <c r="S70">
        <f t="shared" ca="1" si="27"/>
        <v>7099.0241055304014</v>
      </c>
      <c r="T70">
        <f t="shared" ca="1" si="28"/>
        <v>290164.96338047157</v>
      </c>
      <c r="U70">
        <f t="shared" ca="1" si="29"/>
        <v>218557.84365408134</v>
      </c>
      <c r="V70">
        <f t="shared" ca="1" si="30"/>
        <v>71607.119726390229</v>
      </c>
      <c r="AF70" s="5">
        <f ca="1">IF(Table1[[#This Row],[Genders]]="men",1,0)</f>
        <v>0</v>
      </c>
      <c r="AG70">
        <f ca="1">IF(Table1[[#This Row],[Genders]]="women",1,0)</f>
        <v>1</v>
      </c>
      <c r="AJ70" s="6"/>
      <c r="AL70">
        <f ca="1">IF(Table1[[#This Row],[field of work]]="teaching",1,0)</f>
        <v>0</v>
      </c>
      <c r="AM70">
        <f ca="1">IF(Table1[[#This Row],[field of work]]="health",1,0)</f>
        <v>0</v>
      </c>
      <c r="AN70">
        <f ca="1">IF(Table1[[#This Row],[field of work]]="agriculture",1,0)</f>
        <v>1</v>
      </c>
      <c r="AO70">
        <f ca="1">IF(Table1[[#This Row],[field of work]]="IT",1,0)</f>
        <v>0</v>
      </c>
      <c r="AP70">
        <f ca="1">IF(Table1[[#This Row],[field of work]]="construction",1,0)</f>
        <v>0</v>
      </c>
      <c r="AQ70">
        <f ca="1">IF(Table1[[#This Row],[field of work]]="general work",1,0)</f>
        <v>0</v>
      </c>
      <c r="AY70" s="23">
        <f ca="1">IF(Table1[[#This Row],[area]]="ontario",1,0)</f>
        <v>0</v>
      </c>
      <c r="AZ70">
        <f ca="1">IF(Table1[[#This Row],[area]]="newfounland",1,0)</f>
        <v>0</v>
      </c>
      <c r="BA70">
        <f ca="1">IF(Table1[[#This Row],[area]]="alberta",1,0)</f>
        <v>1</v>
      </c>
      <c r="BB70">
        <f ca="1">IF(Table1[[#This Row],[area]]="BC",1,0)</f>
        <v>0</v>
      </c>
      <c r="BC70">
        <f ca="1">IF(Table1[[#This Row],[area]]="yukon",1,0)</f>
        <v>0</v>
      </c>
      <c r="BD70">
        <f ca="1">IF(Table1[[#This Row],[area]]="nunavet",1,0)</f>
        <v>0</v>
      </c>
      <c r="BE70">
        <f ca="1">IF(Table1[[#This Row],[area]]="sasketchwan",1,0)</f>
        <v>0</v>
      </c>
      <c r="BF70">
        <f ca="1">IF(Table1[[#This Row],[area]]="newbruncwick",1,0)</f>
        <v>0</v>
      </c>
      <c r="BG70">
        <f ca="1">IF(Table1[[#This Row],[area]]="manitoba",1,0)</f>
        <v>0</v>
      </c>
      <c r="BH70">
        <f ca="1">IF(Table1[[#This Row],[area]]="prince edward island",1,0)</f>
        <v>0</v>
      </c>
      <c r="BI70">
        <f ca="1">IF(Table1[[#This Row],[area]]="quebec",1,0)</f>
        <v>0</v>
      </c>
      <c r="BJ70">
        <f ca="1">IF(Table1[[#This Row],[area]]="northwest tersesa",1,0)</f>
        <v>0</v>
      </c>
      <c r="BZ70" s="41">
        <f ca="1">Table1[[#This Row],[Cars Value]]/Table1[[#This Row],[no of cars]]</f>
        <v>13981.969637470589</v>
      </c>
      <c r="CB70" s="5">
        <f ca="1">IF(Table1[[#This Row],[Value of debts]]&gt;$CC$6,1,0)</f>
        <v>1</v>
      </c>
      <c r="CF70" s="6"/>
      <c r="CG70" s="43">
        <f ca="1">Table1[[#This Row],[Mortage left]]/Table1[[#This Row],[value of house]]</f>
        <v>0.83818736035400021</v>
      </c>
      <c r="CH70">
        <f t="shared" ca="1" si="23"/>
        <v>0</v>
      </c>
      <c r="CO70" s="5">
        <f ca="1">IF(Table1[[#This Row],[area]]="yukon",Table1[[#This Row],[income]],0)</f>
        <v>0</v>
      </c>
      <c r="CP70">
        <f ca="1">IF(Table1[[#This Row],[area]]="ontario",Table1[[#This Row],[income]],0)</f>
        <v>0</v>
      </c>
      <c r="CQ70">
        <f ca="1">IF(Table1[[#This Row],[area]]="newfounland",Table1[[#This Row],[income]],0)</f>
        <v>0</v>
      </c>
      <c r="CR70">
        <f ca="1">IF(Table1[[#This Row],[area]]="alberta",Table1[[#This Row],[income]],0)</f>
        <v>42517</v>
      </c>
      <c r="CS70">
        <f ca="1">IF(Table1[[#This Row],[area]]="nunavet",Table1[[#This Row],[income]],0)</f>
        <v>0</v>
      </c>
      <c r="CT70">
        <f ca="1">IF(Table1[[#This Row],[area]]="prince edward island",Table1[[#This Row],[income]],0)</f>
        <v>0</v>
      </c>
      <c r="CU70">
        <f ca="1">IF(Table1[[#This Row],[area]]="northwest tersesa",Table1[[#This Row],[income]],0)</f>
        <v>0</v>
      </c>
      <c r="CV70">
        <f ca="1">IF(Table1[[#This Row],[area]]="quebec",Table1[[#This Row],[income]],0)</f>
        <v>0</v>
      </c>
      <c r="CW70">
        <f ca="1">IF(Table1[[#This Row],[area]]="manitoba",Table1[[#This Row],[income]],0)</f>
        <v>0</v>
      </c>
      <c r="CX70">
        <f ca="1">IF(Table1[[#This Row],[area]]="sasketchwan",Table1[[#This Row],[income]],0)</f>
        <v>0</v>
      </c>
      <c r="CY70">
        <f ca="1">IF(Table1[[#This Row],[area]]="BC",Table1[[#This Row],[income]],0)</f>
        <v>0</v>
      </c>
      <c r="CZ70" s="6">
        <f ca="1">IF(Table1[[#This Row],[area]]="newbruncwick",Table1[[#This Row],[income]],0)</f>
        <v>0</v>
      </c>
      <c r="DB70" s="5">
        <f ca="1">IF(Table1[[#This Row],[field of work]]="health",Table1[[#This Row],[income]],0)</f>
        <v>0</v>
      </c>
      <c r="DC70">
        <f ca="1">IF(Table1[[#This Row],[field of work]]="teaching",Table1[[#This Row],[income]],0)</f>
        <v>0</v>
      </c>
      <c r="DD70">
        <f ca="1">IF(Table1[[#This Row],[field of work]]="agriculture",Table1[[#This Row],[income]],0)</f>
        <v>42517</v>
      </c>
      <c r="DE70">
        <f ca="1">IF(Table1[[#This Row],[field of work]]="IT",Table1[[#This Row],[income]],0)</f>
        <v>0</v>
      </c>
      <c r="DF70">
        <f ca="1">IF(Table1[[#This Row],[field of work]]="construction",Table1[[#This Row],[income]],0)</f>
        <v>0</v>
      </c>
      <c r="DG70" s="6">
        <f ca="1">IF(Table1[[#This Row],[field of work]]="general work",Table1[[#This Row],[income]],0)</f>
        <v>0</v>
      </c>
      <c r="DJ70" s="5">
        <f ca="1">IF(Table1[[#This Row],[Value of debts]]&gt;Table1[[#This Row],[income]],1,0)</f>
        <v>1</v>
      </c>
      <c r="DK70" s="6"/>
      <c r="DL70">
        <f ca="1">IF(Table1[[#This Row],[net worth of person($)]]&gt;$DM$6,Table1[[#This Row],[age]],0)</f>
        <v>27</v>
      </c>
    </row>
    <row r="71" spans="2:116" x14ac:dyDescent="0.3">
      <c r="B71">
        <f t="shared" ca="1" si="3"/>
        <v>2</v>
      </c>
      <c r="C71" s="1" t="str">
        <f t="shared" ca="1" si="4"/>
        <v>women</v>
      </c>
      <c r="D71">
        <f t="shared" ca="1" si="5"/>
        <v>38</v>
      </c>
      <c r="E71">
        <f t="shared" ca="1" si="6"/>
        <v>5</v>
      </c>
      <c r="F71" t="str">
        <f t="shared" ca="1" si="7"/>
        <v>general work</v>
      </c>
      <c r="G71">
        <f t="shared" ca="1" si="8"/>
        <v>4</v>
      </c>
      <c r="H71" t="str">
        <f t="shared" ca="1" si="9"/>
        <v>technical;</v>
      </c>
      <c r="I71">
        <f t="shared" ca="1" si="10"/>
        <v>2</v>
      </c>
      <c r="J71">
        <f t="shared" ref="J71:J134" ca="1" si="31">RANDBETWEEN(1,3)</f>
        <v>1</v>
      </c>
      <c r="K71">
        <f t="shared" ca="1" si="11"/>
        <v>25305</v>
      </c>
      <c r="L71">
        <f t="shared" ca="1" si="12"/>
        <v>12</v>
      </c>
      <c r="M71" t="str">
        <f t="shared" ca="1" si="13"/>
        <v>prince edward island</v>
      </c>
      <c r="N71">
        <f t="shared" ca="1" si="24"/>
        <v>75915</v>
      </c>
      <c r="O71">
        <f t="shared" ca="1" si="15"/>
        <v>24971.635595184845</v>
      </c>
      <c r="P71">
        <f t="shared" ca="1" si="25"/>
        <v>21707.952846548535</v>
      </c>
      <c r="Q71">
        <f t="shared" ca="1" si="17"/>
        <v>21275</v>
      </c>
      <c r="R71">
        <f t="shared" ca="1" si="26"/>
        <v>20774.164332012097</v>
      </c>
      <c r="S71">
        <f t="shared" ca="1" si="27"/>
        <v>37180.348800934604</v>
      </c>
      <c r="T71">
        <f t="shared" ca="1" si="28"/>
        <v>134803.30164748314</v>
      </c>
      <c r="U71">
        <f t="shared" ca="1" si="29"/>
        <v>67020.799927196946</v>
      </c>
      <c r="V71">
        <f t="shared" ca="1" si="30"/>
        <v>67782.501720286193</v>
      </c>
      <c r="AF71" s="5">
        <f ca="1">IF(Table1[[#This Row],[Genders]]="men",1,0)</f>
        <v>0</v>
      </c>
      <c r="AG71">
        <f ca="1">IF(Table1[[#This Row],[Genders]]="women",1,0)</f>
        <v>1</v>
      </c>
      <c r="AJ71" s="6"/>
      <c r="AL71">
        <f ca="1">IF(Table1[[#This Row],[field of work]]="teaching",1,0)</f>
        <v>0</v>
      </c>
      <c r="AM71">
        <f ca="1">IF(Table1[[#This Row],[field of work]]="health",1,0)</f>
        <v>0</v>
      </c>
      <c r="AN71">
        <f ca="1">IF(Table1[[#This Row],[field of work]]="agriculture",1,0)</f>
        <v>0</v>
      </c>
      <c r="AO71">
        <f ca="1">IF(Table1[[#This Row],[field of work]]="IT",1,0)</f>
        <v>0</v>
      </c>
      <c r="AP71">
        <f ca="1">IF(Table1[[#This Row],[field of work]]="construction",1,0)</f>
        <v>0</v>
      </c>
      <c r="AQ71">
        <f ca="1">IF(Table1[[#This Row],[field of work]]="general work",1,0)</f>
        <v>1</v>
      </c>
      <c r="AY71" s="23">
        <f ca="1">IF(Table1[[#This Row],[area]]="ontario",1,0)</f>
        <v>0</v>
      </c>
      <c r="AZ71">
        <f ca="1">IF(Table1[[#This Row],[area]]="newfounland",1,0)</f>
        <v>0</v>
      </c>
      <c r="BA71">
        <f ca="1">IF(Table1[[#This Row],[area]]="alberta",1,0)</f>
        <v>0</v>
      </c>
      <c r="BB71">
        <f ca="1">IF(Table1[[#This Row],[area]]="BC",1,0)</f>
        <v>0</v>
      </c>
      <c r="BC71">
        <f ca="1">IF(Table1[[#This Row],[area]]="yukon",1,0)</f>
        <v>0</v>
      </c>
      <c r="BD71">
        <f ca="1">IF(Table1[[#This Row],[area]]="nunavet",1,0)</f>
        <v>0</v>
      </c>
      <c r="BE71">
        <f ca="1">IF(Table1[[#This Row],[area]]="sasketchwan",1,0)</f>
        <v>0</v>
      </c>
      <c r="BF71">
        <f ca="1">IF(Table1[[#This Row],[area]]="newbruncwick",1,0)</f>
        <v>0</v>
      </c>
      <c r="BG71">
        <f ca="1">IF(Table1[[#This Row],[area]]="manitoba",1,0)</f>
        <v>0</v>
      </c>
      <c r="BH71">
        <f ca="1">IF(Table1[[#This Row],[area]]="prince edward island",1,0)</f>
        <v>1</v>
      </c>
      <c r="BI71">
        <f ca="1">IF(Table1[[#This Row],[area]]="quebec",1,0)</f>
        <v>0</v>
      </c>
      <c r="BJ71">
        <f ca="1">IF(Table1[[#This Row],[area]]="northwest tersesa",1,0)</f>
        <v>0</v>
      </c>
      <c r="BZ71" s="41">
        <f ca="1">Table1[[#This Row],[Cars Value]]/Table1[[#This Row],[no of cars]]</f>
        <v>21707.952846548535</v>
      </c>
      <c r="CB71" s="5">
        <f ca="1">IF(Table1[[#This Row],[Value of debts]]&gt;$CC$6,1,0)</f>
        <v>0</v>
      </c>
      <c r="CF71" s="6"/>
      <c r="CG71" s="43">
        <f ca="1">Table1[[#This Row],[Mortage left]]/Table1[[#This Row],[value of house]]</f>
        <v>0.32894204828011386</v>
      </c>
      <c r="CH71">
        <f t="shared" ca="1" si="23"/>
        <v>0</v>
      </c>
      <c r="CO71" s="5">
        <f ca="1">IF(Table1[[#This Row],[area]]="yukon",Table1[[#This Row],[income]],0)</f>
        <v>0</v>
      </c>
      <c r="CP71">
        <f ca="1">IF(Table1[[#This Row],[area]]="ontario",Table1[[#This Row],[income]],0)</f>
        <v>0</v>
      </c>
      <c r="CQ71">
        <f ca="1">IF(Table1[[#This Row],[area]]="newfounland",Table1[[#This Row],[income]],0)</f>
        <v>0</v>
      </c>
      <c r="CR71">
        <f ca="1">IF(Table1[[#This Row],[area]]="alberta",Table1[[#This Row],[income]],0)</f>
        <v>0</v>
      </c>
      <c r="CS71">
        <f ca="1">IF(Table1[[#This Row],[area]]="nunavet",Table1[[#This Row],[income]],0)</f>
        <v>0</v>
      </c>
      <c r="CT71">
        <f ca="1">IF(Table1[[#This Row],[area]]="prince edward island",Table1[[#This Row],[income]],0)</f>
        <v>25305</v>
      </c>
      <c r="CU71">
        <f ca="1">IF(Table1[[#This Row],[area]]="northwest tersesa",Table1[[#This Row],[income]],0)</f>
        <v>0</v>
      </c>
      <c r="CV71">
        <f ca="1">IF(Table1[[#This Row],[area]]="quebec",Table1[[#This Row],[income]],0)</f>
        <v>0</v>
      </c>
      <c r="CW71">
        <f ca="1">IF(Table1[[#This Row],[area]]="manitoba",Table1[[#This Row],[income]],0)</f>
        <v>0</v>
      </c>
      <c r="CX71">
        <f ca="1">IF(Table1[[#This Row],[area]]="sasketchwan",Table1[[#This Row],[income]],0)</f>
        <v>0</v>
      </c>
      <c r="CY71">
        <f ca="1">IF(Table1[[#This Row],[area]]="BC",Table1[[#This Row],[income]],0)</f>
        <v>0</v>
      </c>
      <c r="CZ71" s="6">
        <f ca="1">IF(Table1[[#This Row],[area]]="newbruncwick",Table1[[#This Row],[income]],0)</f>
        <v>0</v>
      </c>
      <c r="DB71" s="5">
        <f ca="1">IF(Table1[[#This Row],[field of work]]="health",Table1[[#This Row],[income]],0)</f>
        <v>0</v>
      </c>
      <c r="DC71">
        <f ca="1">IF(Table1[[#This Row],[field of work]]="teaching",Table1[[#This Row],[income]],0)</f>
        <v>0</v>
      </c>
      <c r="DD71">
        <f ca="1">IF(Table1[[#This Row],[field of work]]="agriculture",Table1[[#This Row],[income]],0)</f>
        <v>0</v>
      </c>
      <c r="DE71">
        <f ca="1">IF(Table1[[#This Row],[field of work]]="IT",Table1[[#This Row],[income]],0)</f>
        <v>0</v>
      </c>
      <c r="DF71">
        <f ca="1">IF(Table1[[#This Row],[field of work]]="construction",Table1[[#This Row],[income]],0)</f>
        <v>0</v>
      </c>
      <c r="DG71" s="6">
        <f ca="1">IF(Table1[[#This Row],[field of work]]="general work",Table1[[#This Row],[income]],0)</f>
        <v>25305</v>
      </c>
      <c r="DJ71" s="5">
        <f ca="1">IF(Table1[[#This Row],[Value of debts]]&gt;Table1[[#This Row],[income]],1,0)</f>
        <v>1</v>
      </c>
      <c r="DK71" s="6"/>
      <c r="DL71">
        <f ca="1">IF(Table1[[#This Row],[net worth of person($)]]&gt;$DM$6,Table1[[#This Row],[age]],0)</f>
        <v>38</v>
      </c>
    </row>
    <row r="72" spans="2:116" x14ac:dyDescent="0.3">
      <c r="B72">
        <f t="shared" ref="B72:B135" ca="1" si="32">RANDBETWEEN(1,2)</f>
        <v>1</v>
      </c>
      <c r="C72" s="1" t="str">
        <f t="shared" ref="C72:C135" ca="1" si="33">IF(B72=1,"men","women")</f>
        <v>men</v>
      </c>
      <c r="D72">
        <f t="shared" ref="D72:D135" ca="1" si="34">RANDBETWEEN(25,45)</f>
        <v>31</v>
      </c>
      <c r="E72">
        <f t="shared" ref="E72:E135" ca="1" si="35">RANDBETWEEN(1,6)</f>
        <v>1</v>
      </c>
      <c r="F72" t="str">
        <f t="shared" ref="F72:F135" ca="1" si="36">VLOOKUP(E72,$X$4:$Y$10,2)</f>
        <v>health</v>
      </c>
      <c r="G72">
        <f t="shared" ref="G72:G135" ca="1" si="37">RANDBETWEEN(1,5)</f>
        <v>2</v>
      </c>
      <c r="H72" t="str">
        <f t="shared" ref="H72:H135" ca="1" si="38">VLOOKUP(G72,$Z$5:$AA$9,2)</f>
        <v>college</v>
      </c>
      <c r="I72">
        <f t="shared" ref="I72:I135" ca="1" si="39">RANDBETWEEN(0,4)</f>
        <v>0</v>
      </c>
      <c r="J72">
        <f t="shared" ca="1" si="31"/>
        <v>1</v>
      </c>
      <c r="K72">
        <f t="shared" ref="K72:K135" ca="1" si="40">RANDBETWEEN(25000,90000)</f>
        <v>68217</v>
      </c>
      <c r="L72">
        <f t="shared" ref="L72:L135" ca="1" si="41">RANDBETWEEN(1,12)</f>
        <v>2</v>
      </c>
      <c r="M72" t="str">
        <f t="shared" ref="M72:M135" ca="1" si="42">VLOOKUP(L72,$AB$5:$AC$16,2)</f>
        <v>BC</v>
      </c>
      <c r="N72">
        <f t="shared" ca="1" si="24"/>
        <v>204651</v>
      </c>
      <c r="O72">
        <f t="shared" ref="O72:O135" ca="1" si="43">RAND()*N72</f>
        <v>172528.2673387824</v>
      </c>
      <c r="P72">
        <f t="shared" ca="1" si="25"/>
        <v>30912.727448857986</v>
      </c>
      <c r="Q72">
        <f t="shared" ref="Q72:Q135" ca="1" si="44">RANDBETWEEN(0,P72)</f>
        <v>11839</v>
      </c>
      <c r="R72">
        <f t="shared" ca="1" si="26"/>
        <v>78993.594540894046</v>
      </c>
      <c r="S72">
        <f t="shared" ca="1" si="27"/>
        <v>90711.172270724404</v>
      </c>
      <c r="T72">
        <f t="shared" ca="1" si="28"/>
        <v>326274.8997195824</v>
      </c>
      <c r="U72">
        <f t="shared" ca="1" si="29"/>
        <v>263360.86187967646</v>
      </c>
      <c r="V72">
        <f t="shared" ca="1" si="30"/>
        <v>62914.037839905941</v>
      </c>
      <c r="AF72" s="5">
        <f ca="1">IF(Table1[[#This Row],[Genders]]="men",1,0)</f>
        <v>1</v>
      </c>
      <c r="AG72">
        <f ca="1">IF(Table1[[#This Row],[Genders]]="women",1,0)</f>
        <v>0</v>
      </c>
      <c r="AJ72" s="6"/>
      <c r="AL72">
        <f ca="1">IF(Table1[[#This Row],[field of work]]="teaching",1,0)</f>
        <v>0</v>
      </c>
      <c r="AM72">
        <f ca="1">IF(Table1[[#This Row],[field of work]]="health",1,0)</f>
        <v>1</v>
      </c>
      <c r="AN72">
        <f ca="1">IF(Table1[[#This Row],[field of work]]="agriculture",1,0)</f>
        <v>0</v>
      </c>
      <c r="AO72">
        <f ca="1">IF(Table1[[#This Row],[field of work]]="IT",1,0)</f>
        <v>0</v>
      </c>
      <c r="AP72">
        <f ca="1">IF(Table1[[#This Row],[field of work]]="construction",1,0)</f>
        <v>0</v>
      </c>
      <c r="AQ72">
        <f ca="1">IF(Table1[[#This Row],[field of work]]="general work",1,0)</f>
        <v>0</v>
      </c>
      <c r="AY72" s="23">
        <f ca="1">IF(Table1[[#This Row],[area]]="ontario",1,0)</f>
        <v>0</v>
      </c>
      <c r="AZ72">
        <f ca="1">IF(Table1[[#This Row],[area]]="newfounland",1,0)</f>
        <v>0</v>
      </c>
      <c r="BA72">
        <f ca="1">IF(Table1[[#This Row],[area]]="alberta",1,0)</f>
        <v>0</v>
      </c>
      <c r="BB72">
        <f ca="1">IF(Table1[[#This Row],[area]]="BC",1,0)</f>
        <v>1</v>
      </c>
      <c r="BC72">
        <f ca="1">IF(Table1[[#This Row],[area]]="yukon",1,0)</f>
        <v>0</v>
      </c>
      <c r="BD72">
        <f ca="1">IF(Table1[[#This Row],[area]]="nunavet",1,0)</f>
        <v>0</v>
      </c>
      <c r="BE72">
        <f ca="1">IF(Table1[[#This Row],[area]]="sasketchwan",1,0)</f>
        <v>0</v>
      </c>
      <c r="BF72">
        <f ca="1">IF(Table1[[#This Row],[area]]="newbruncwick",1,0)</f>
        <v>0</v>
      </c>
      <c r="BG72">
        <f ca="1">IF(Table1[[#This Row],[area]]="manitoba",1,0)</f>
        <v>0</v>
      </c>
      <c r="BH72">
        <f ca="1">IF(Table1[[#This Row],[area]]="prince edward island",1,0)</f>
        <v>0</v>
      </c>
      <c r="BI72">
        <f ca="1">IF(Table1[[#This Row],[area]]="quebec",1,0)</f>
        <v>0</v>
      </c>
      <c r="BJ72">
        <f ca="1">IF(Table1[[#This Row],[area]]="northwest tersesa",1,0)</f>
        <v>0</v>
      </c>
      <c r="BZ72" s="41">
        <f ca="1">Table1[[#This Row],[Cars Value]]/Table1[[#This Row],[no of cars]]</f>
        <v>30912.727448857986</v>
      </c>
      <c r="CB72" s="5">
        <f ca="1">IF(Table1[[#This Row],[Value of debts]]&gt;$CC$6,1,0)</f>
        <v>1</v>
      </c>
      <c r="CF72" s="6"/>
      <c r="CG72" s="43">
        <f ca="1">Table1[[#This Row],[Mortage left]]/Table1[[#This Row],[value of house]]</f>
        <v>0.84303652236628412</v>
      </c>
      <c r="CH72">
        <f t="shared" ref="CH72:CH135" ca="1" si="45">IF(CG72&lt;$CI$6,1,0)</f>
        <v>0</v>
      </c>
      <c r="CO72" s="5">
        <f ca="1">IF(Table1[[#This Row],[area]]="yukon",Table1[[#This Row],[income]],0)</f>
        <v>0</v>
      </c>
      <c r="CP72">
        <f ca="1">IF(Table1[[#This Row],[area]]="ontario",Table1[[#This Row],[income]],0)</f>
        <v>0</v>
      </c>
      <c r="CQ72">
        <f ca="1">IF(Table1[[#This Row],[area]]="newfounland",Table1[[#This Row],[income]],0)</f>
        <v>0</v>
      </c>
      <c r="CR72">
        <f ca="1">IF(Table1[[#This Row],[area]]="alberta",Table1[[#This Row],[income]],0)</f>
        <v>0</v>
      </c>
      <c r="CS72">
        <f ca="1">IF(Table1[[#This Row],[area]]="nunavet",Table1[[#This Row],[income]],0)</f>
        <v>0</v>
      </c>
      <c r="CT72">
        <f ca="1">IF(Table1[[#This Row],[area]]="prince edward island",Table1[[#This Row],[income]],0)</f>
        <v>0</v>
      </c>
      <c r="CU72">
        <f ca="1">IF(Table1[[#This Row],[area]]="northwest tersesa",Table1[[#This Row],[income]],0)</f>
        <v>0</v>
      </c>
      <c r="CV72">
        <f ca="1">IF(Table1[[#This Row],[area]]="quebec",Table1[[#This Row],[income]],0)</f>
        <v>0</v>
      </c>
      <c r="CW72">
        <f ca="1">IF(Table1[[#This Row],[area]]="manitoba",Table1[[#This Row],[income]],0)</f>
        <v>0</v>
      </c>
      <c r="CX72">
        <f ca="1">IF(Table1[[#This Row],[area]]="sasketchwan",Table1[[#This Row],[income]],0)</f>
        <v>0</v>
      </c>
      <c r="CY72">
        <f ca="1">IF(Table1[[#This Row],[area]]="BC",Table1[[#This Row],[income]],0)</f>
        <v>68217</v>
      </c>
      <c r="CZ72" s="6">
        <f ca="1">IF(Table1[[#This Row],[area]]="newbruncwick",Table1[[#This Row],[income]],0)</f>
        <v>0</v>
      </c>
      <c r="DB72" s="5">
        <f ca="1">IF(Table1[[#This Row],[field of work]]="health",Table1[[#This Row],[income]],0)</f>
        <v>68217</v>
      </c>
      <c r="DC72">
        <f ca="1">IF(Table1[[#This Row],[field of work]]="teaching",Table1[[#This Row],[income]],0)</f>
        <v>0</v>
      </c>
      <c r="DD72">
        <f ca="1">IF(Table1[[#This Row],[field of work]]="agriculture",Table1[[#This Row],[income]],0)</f>
        <v>0</v>
      </c>
      <c r="DE72">
        <f ca="1">IF(Table1[[#This Row],[field of work]]="IT",Table1[[#This Row],[income]],0)</f>
        <v>0</v>
      </c>
      <c r="DF72">
        <f ca="1">IF(Table1[[#This Row],[field of work]]="construction",Table1[[#This Row],[income]],0)</f>
        <v>0</v>
      </c>
      <c r="DG72" s="6">
        <f ca="1">IF(Table1[[#This Row],[field of work]]="general work",Table1[[#This Row],[income]],0)</f>
        <v>0</v>
      </c>
      <c r="DJ72" s="5">
        <f ca="1">IF(Table1[[#This Row],[Value of debts]]&gt;Table1[[#This Row],[income]],1,0)</f>
        <v>1</v>
      </c>
      <c r="DK72" s="6"/>
      <c r="DL72">
        <f ca="1">IF(Table1[[#This Row],[net worth of person($)]]&gt;$DM$6,Table1[[#This Row],[age]],0)</f>
        <v>31</v>
      </c>
    </row>
    <row r="73" spans="2:116" x14ac:dyDescent="0.3">
      <c r="B73">
        <f t="shared" ca="1" si="32"/>
        <v>1</v>
      </c>
      <c r="C73" s="1" t="str">
        <f t="shared" ca="1" si="33"/>
        <v>men</v>
      </c>
      <c r="D73">
        <f t="shared" ca="1" si="34"/>
        <v>31</v>
      </c>
      <c r="E73">
        <f t="shared" ca="1" si="35"/>
        <v>6</v>
      </c>
      <c r="F73" t="str">
        <f t="shared" ca="1" si="36"/>
        <v>agriculture</v>
      </c>
      <c r="G73">
        <f t="shared" ca="1" si="37"/>
        <v>1</v>
      </c>
      <c r="H73" t="str">
        <f t="shared" ca="1" si="38"/>
        <v>high school</v>
      </c>
      <c r="I73">
        <f t="shared" ca="1" si="39"/>
        <v>0</v>
      </c>
      <c r="J73">
        <f t="shared" ca="1" si="31"/>
        <v>2</v>
      </c>
      <c r="K73">
        <f t="shared" ca="1" si="40"/>
        <v>82271</v>
      </c>
      <c r="L73">
        <f t="shared" ca="1" si="41"/>
        <v>4</v>
      </c>
      <c r="M73" t="str">
        <f t="shared" ca="1" si="42"/>
        <v>alberta</v>
      </c>
      <c r="N73">
        <f t="shared" ca="1" si="24"/>
        <v>411355</v>
      </c>
      <c r="O73">
        <f t="shared" ca="1" si="43"/>
        <v>4697.8405962478773</v>
      </c>
      <c r="P73">
        <f t="shared" ca="1" si="25"/>
        <v>21812.010223799822</v>
      </c>
      <c r="Q73">
        <f t="shared" ca="1" si="44"/>
        <v>21172</v>
      </c>
      <c r="R73">
        <f t="shared" ca="1" si="26"/>
        <v>88473.087375598756</v>
      </c>
      <c r="S73">
        <f t="shared" ca="1" si="27"/>
        <v>44784.969022923091</v>
      </c>
      <c r="T73">
        <f t="shared" ca="1" si="28"/>
        <v>477951.97924672294</v>
      </c>
      <c r="U73">
        <f t="shared" ca="1" si="29"/>
        <v>114342.92797184663</v>
      </c>
      <c r="V73">
        <f t="shared" ca="1" si="30"/>
        <v>363609.05127487634</v>
      </c>
      <c r="AF73" s="5">
        <f ca="1">IF(Table1[[#This Row],[Genders]]="men",1,0)</f>
        <v>1</v>
      </c>
      <c r="AG73">
        <f ca="1">IF(Table1[[#This Row],[Genders]]="women",1,0)</f>
        <v>0</v>
      </c>
      <c r="AJ73" s="6"/>
      <c r="AL73">
        <f ca="1">IF(Table1[[#This Row],[field of work]]="teaching",1,0)</f>
        <v>0</v>
      </c>
      <c r="AM73">
        <f ca="1">IF(Table1[[#This Row],[field of work]]="health",1,0)</f>
        <v>0</v>
      </c>
      <c r="AN73">
        <f ca="1">IF(Table1[[#This Row],[field of work]]="agriculture",1,0)</f>
        <v>1</v>
      </c>
      <c r="AO73">
        <f ca="1">IF(Table1[[#This Row],[field of work]]="IT",1,0)</f>
        <v>0</v>
      </c>
      <c r="AP73">
        <f ca="1">IF(Table1[[#This Row],[field of work]]="construction",1,0)</f>
        <v>0</v>
      </c>
      <c r="AQ73">
        <f ca="1">IF(Table1[[#This Row],[field of work]]="general work",1,0)</f>
        <v>0</v>
      </c>
      <c r="AY73" s="23">
        <f ca="1">IF(Table1[[#This Row],[area]]="ontario",1,0)</f>
        <v>0</v>
      </c>
      <c r="AZ73">
        <f ca="1">IF(Table1[[#This Row],[area]]="newfounland",1,0)</f>
        <v>0</v>
      </c>
      <c r="BA73">
        <f ca="1">IF(Table1[[#This Row],[area]]="alberta",1,0)</f>
        <v>1</v>
      </c>
      <c r="BB73">
        <f ca="1">IF(Table1[[#This Row],[area]]="BC",1,0)</f>
        <v>0</v>
      </c>
      <c r="BC73">
        <f ca="1">IF(Table1[[#This Row],[area]]="yukon",1,0)</f>
        <v>0</v>
      </c>
      <c r="BD73">
        <f ca="1">IF(Table1[[#This Row],[area]]="nunavet",1,0)</f>
        <v>0</v>
      </c>
      <c r="BE73">
        <f ca="1">IF(Table1[[#This Row],[area]]="sasketchwan",1,0)</f>
        <v>0</v>
      </c>
      <c r="BF73">
        <f ca="1">IF(Table1[[#This Row],[area]]="newbruncwick",1,0)</f>
        <v>0</v>
      </c>
      <c r="BG73">
        <f ca="1">IF(Table1[[#This Row],[area]]="manitoba",1,0)</f>
        <v>0</v>
      </c>
      <c r="BH73">
        <f ca="1">IF(Table1[[#This Row],[area]]="prince edward island",1,0)</f>
        <v>0</v>
      </c>
      <c r="BI73">
        <f ca="1">IF(Table1[[#This Row],[area]]="quebec",1,0)</f>
        <v>0</v>
      </c>
      <c r="BJ73">
        <f ca="1">IF(Table1[[#This Row],[area]]="northwest tersesa",1,0)</f>
        <v>0</v>
      </c>
      <c r="BZ73" s="41">
        <f ca="1">Table1[[#This Row],[Cars Value]]/Table1[[#This Row],[no of cars]]</f>
        <v>10906.005111899911</v>
      </c>
      <c r="CB73" s="5">
        <f ca="1">IF(Table1[[#This Row],[Value of debts]]&gt;$CC$6,1,0)</f>
        <v>1</v>
      </c>
      <c r="CF73" s="6"/>
      <c r="CG73" s="43">
        <f ca="1">Table1[[#This Row],[Mortage left]]/Table1[[#This Row],[value of house]]</f>
        <v>1.1420404750757562E-2</v>
      </c>
      <c r="CH73">
        <f t="shared" ca="1" si="45"/>
        <v>1</v>
      </c>
      <c r="CO73" s="5">
        <f ca="1">IF(Table1[[#This Row],[area]]="yukon",Table1[[#This Row],[income]],0)</f>
        <v>0</v>
      </c>
      <c r="CP73">
        <f ca="1">IF(Table1[[#This Row],[area]]="ontario",Table1[[#This Row],[income]],0)</f>
        <v>0</v>
      </c>
      <c r="CQ73">
        <f ca="1">IF(Table1[[#This Row],[area]]="newfounland",Table1[[#This Row],[income]],0)</f>
        <v>0</v>
      </c>
      <c r="CR73">
        <f ca="1">IF(Table1[[#This Row],[area]]="alberta",Table1[[#This Row],[income]],0)</f>
        <v>82271</v>
      </c>
      <c r="CS73">
        <f ca="1">IF(Table1[[#This Row],[area]]="nunavet",Table1[[#This Row],[income]],0)</f>
        <v>0</v>
      </c>
      <c r="CT73">
        <f ca="1">IF(Table1[[#This Row],[area]]="prince edward island",Table1[[#This Row],[income]],0)</f>
        <v>0</v>
      </c>
      <c r="CU73">
        <f ca="1">IF(Table1[[#This Row],[area]]="northwest tersesa",Table1[[#This Row],[income]],0)</f>
        <v>0</v>
      </c>
      <c r="CV73">
        <f ca="1">IF(Table1[[#This Row],[area]]="quebec",Table1[[#This Row],[income]],0)</f>
        <v>0</v>
      </c>
      <c r="CW73">
        <f ca="1">IF(Table1[[#This Row],[area]]="manitoba",Table1[[#This Row],[income]],0)</f>
        <v>0</v>
      </c>
      <c r="CX73">
        <f ca="1">IF(Table1[[#This Row],[area]]="sasketchwan",Table1[[#This Row],[income]],0)</f>
        <v>0</v>
      </c>
      <c r="CY73">
        <f ca="1">IF(Table1[[#This Row],[area]]="BC",Table1[[#This Row],[income]],0)</f>
        <v>0</v>
      </c>
      <c r="CZ73" s="6">
        <f ca="1">IF(Table1[[#This Row],[area]]="newbruncwick",Table1[[#This Row],[income]],0)</f>
        <v>0</v>
      </c>
      <c r="DB73" s="5">
        <f ca="1">IF(Table1[[#This Row],[field of work]]="health",Table1[[#This Row],[income]],0)</f>
        <v>0</v>
      </c>
      <c r="DC73">
        <f ca="1">IF(Table1[[#This Row],[field of work]]="teaching",Table1[[#This Row],[income]],0)</f>
        <v>0</v>
      </c>
      <c r="DD73">
        <f ca="1">IF(Table1[[#This Row],[field of work]]="agriculture",Table1[[#This Row],[income]],0)</f>
        <v>82271</v>
      </c>
      <c r="DE73">
        <f ca="1">IF(Table1[[#This Row],[field of work]]="IT",Table1[[#This Row],[income]],0)</f>
        <v>0</v>
      </c>
      <c r="DF73">
        <f ca="1">IF(Table1[[#This Row],[field of work]]="construction",Table1[[#This Row],[income]],0)</f>
        <v>0</v>
      </c>
      <c r="DG73" s="6">
        <f ca="1">IF(Table1[[#This Row],[field of work]]="general work",Table1[[#This Row],[income]],0)</f>
        <v>0</v>
      </c>
      <c r="DJ73" s="5">
        <f ca="1">IF(Table1[[#This Row],[Value of debts]]&gt;Table1[[#This Row],[income]],1,0)</f>
        <v>1</v>
      </c>
      <c r="DK73" s="6"/>
      <c r="DL73">
        <f ca="1">IF(Table1[[#This Row],[net worth of person($)]]&gt;$DM$6,Table1[[#This Row],[age]],0)</f>
        <v>31</v>
      </c>
    </row>
    <row r="74" spans="2:116" x14ac:dyDescent="0.3">
      <c r="B74">
        <f t="shared" ca="1" si="32"/>
        <v>1</v>
      </c>
      <c r="C74" s="1" t="str">
        <f t="shared" ca="1" si="33"/>
        <v>men</v>
      </c>
      <c r="D74">
        <f t="shared" ca="1" si="34"/>
        <v>25</v>
      </c>
      <c r="E74">
        <f t="shared" ca="1" si="35"/>
        <v>1</v>
      </c>
      <c r="F74" t="str">
        <f t="shared" ca="1" si="36"/>
        <v>health</v>
      </c>
      <c r="G74">
        <f t="shared" ca="1" si="37"/>
        <v>5</v>
      </c>
      <c r="H74" t="str">
        <f t="shared" ca="1" si="38"/>
        <v>other</v>
      </c>
      <c r="I74">
        <f t="shared" ca="1" si="39"/>
        <v>4</v>
      </c>
      <c r="J74">
        <f t="shared" ca="1" si="31"/>
        <v>2</v>
      </c>
      <c r="K74">
        <f t="shared" ca="1" si="40"/>
        <v>72020</v>
      </c>
      <c r="L74">
        <f t="shared" ca="1" si="41"/>
        <v>8</v>
      </c>
      <c r="M74" t="str">
        <f t="shared" ca="1" si="42"/>
        <v>ontario</v>
      </c>
      <c r="N74">
        <f t="shared" ca="1" si="24"/>
        <v>360100</v>
      </c>
      <c r="O74">
        <f t="shared" ca="1" si="43"/>
        <v>236442.51805516917</v>
      </c>
      <c r="P74">
        <f t="shared" ca="1" si="25"/>
        <v>26357.444004646692</v>
      </c>
      <c r="Q74">
        <f t="shared" ca="1" si="44"/>
        <v>18561</v>
      </c>
      <c r="R74">
        <f t="shared" ca="1" si="26"/>
        <v>63190.183960649796</v>
      </c>
      <c r="S74">
        <f t="shared" ca="1" si="27"/>
        <v>63796.648086624315</v>
      </c>
      <c r="T74">
        <f t="shared" ca="1" si="28"/>
        <v>450254.09209127101</v>
      </c>
      <c r="U74">
        <f t="shared" ca="1" si="29"/>
        <v>318193.70201581897</v>
      </c>
      <c r="V74">
        <f t="shared" ca="1" si="30"/>
        <v>132060.39007545204</v>
      </c>
      <c r="AF74" s="5">
        <f ca="1">IF(Table1[[#This Row],[Genders]]="men",1,0)</f>
        <v>1</v>
      </c>
      <c r="AG74">
        <f ca="1">IF(Table1[[#This Row],[Genders]]="women",1,0)</f>
        <v>0</v>
      </c>
      <c r="AJ74" s="6"/>
      <c r="AL74">
        <f ca="1">IF(Table1[[#This Row],[field of work]]="teaching",1,0)</f>
        <v>0</v>
      </c>
      <c r="AM74">
        <f ca="1">IF(Table1[[#This Row],[field of work]]="health",1,0)</f>
        <v>1</v>
      </c>
      <c r="AN74">
        <f ca="1">IF(Table1[[#This Row],[field of work]]="agriculture",1,0)</f>
        <v>0</v>
      </c>
      <c r="AO74">
        <f ca="1">IF(Table1[[#This Row],[field of work]]="IT",1,0)</f>
        <v>0</v>
      </c>
      <c r="AP74">
        <f ca="1">IF(Table1[[#This Row],[field of work]]="construction",1,0)</f>
        <v>0</v>
      </c>
      <c r="AQ74">
        <f ca="1">IF(Table1[[#This Row],[field of work]]="general work",1,0)</f>
        <v>0</v>
      </c>
      <c r="AY74" s="23">
        <f ca="1">IF(Table1[[#This Row],[area]]="ontario",1,0)</f>
        <v>1</v>
      </c>
      <c r="AZ74">
        <f ca="1">IF(Table1[[#This Row],[area]]="newfounland",1,0)</f>
        <v>0</v>
      </c>
      <c r="BA74">
        <f ca="1">IF(Table1[[#This Row],[area]]="alberta",1,0)</f>
        <v>0</v>
      </c>
      <c r="BB74">
        <f ca="1">IF(Table1[[#This Row],[area]]="BC",1,0)</f>
        <v>0</v>
      </c>
      <c r="BC74">
        <f ca="1">IF(Table1[[#This Row],[area]]="yukon",1,0)</f>
        <v>0</v>
      </c>
      <c r="BD74">
        <f ca="1">IF(Table1[[#This Row],[area]]="nunavet",1,0)</f>
        <v>0</v>
      </c>
      <c r="BE74">
        <f ca="1">IF(Table1[[#This Row],[area]]="sasketchwan",1,0)</f>
        <v>0</v>
      </c>
      <c r="BF74">
        <f ca="1">IF(Table1[[#This Row],[area]]="newbruncwick",1,0)</f>
        <v>0</v>
      </c>
      <c r="BG74">
        <f ca="1">IF(Table1[[#This Row],[area]]="manitoba",1,0)</f>
        <v>0</v>
      </c>
      <c r="BH74">
        <f ca="1">IF(Table1[[#This Row],[area]]="prince edward island",1,0)</f>
        <v>0</v>
      </c>
      <c r="BI74">
        <f ca="1">IF(Table1[[#This Row],[area]]="quebec",1,0)</f>
        <v>0</v>
      </c>
      <c r="BJ74">
        <f ca="1">IF(Table1[[#This Row],[area]]="northwest tersesa",1,0)</f>
        <v>0</v>
      </c>
      <c r="BZ74" s="41">
        <f ca="1">Table1[[#This Row],[Cars Value]]/Table1[[#This Row],[no of cars]]</f>
        <v>13178.722002323346</v>
      </c>
      <c r="CB74" s="5">
        <f ca="1">IF(Table1[[#This Row],[Value of debts]]&gt;$CC$6,1,0)</f>
        <v>1</v>
      </c>
      <c r="CF74" s="6"/>
      <c r="CG74" s="43">
        <f ca="1">Table1[[#This Row],[Mortage left]]/Table1[[#This Row],[value of house]]</f>
        <v>0.6566023828246853</v>
      </c>
      <c r="CH74">
        <f t="shared" ca="1" si="45"/>
        <v>0</v>
      </c>
      <c r="CO74" s="5">
        <f ca="1">IF(Table1[[#This Row],[area]]="yukon",Table1[[#This Row],[income]],0)</f>
        <v>0</v>
      </c>
      <c r="CP74">
        <f ca="1">IF(Table1[[#This Row],[area]]="ontario",Table1[[#This Row],[income]],0)</f>
        <v>72020</v>
      </c>
      <c r="CQ74">
        <f ca="1">IF(Table1[[#This Row],[area]]="newfounland",Table1[[#This Row],[income]],0)</f>
        <v>0</v>
      </c>
      <c r="CR74">
        <f ca="1">IF(Table1[[#This Row],[area]]="alberta",Table1[[#This Row],[income]],0)</f>
        <v>0</v>
      </c>
      <c r="CS74">
        <f ca="1">IF(Table1[[#This Row],[area]]="nunavet",Table1[[#This Row],[income]],0)</f>
        <v>0</v>
      </c>
      <c r="CT74">
        <f ca="1">IF(Table1[[#This Row],[area]]="prince edward island",Table1[[#This Row],[income]],0)</f>
        <v>0</v>
      </c>
      <c r="CU74">
        <f ca="1">IF(Table1[[#This Row],[area]]="northwest tersesa",Table1[[#This Row],[income]],0)</f>
        <v>0</v>
      </c>
      <c r="CV74">
        <f ca="1">IF(Table1[[#This Row],[area]]="quebec",Table1[[#This Row],[income]],0)</f>
        <v>0</v>
      </c>
      <c r="CW74">
        <f ca="1">IF(Table1[[#This Row],[area]]="manitoba",Table1[[#This Row],[income]],0)</f>
        <v>0</v>
      </c>
      <c r="CX74">
        <f ca="1">IF(Table1[[#This Row],[area]]="sasketchwan",Table1[[#This Row],[income]],0)</f>
        <v>0</v>
      </c>
      <c r="CY74">
        <f ca="1">IF(Table1[[#This Row],[area]]="BC",Table1[[#This Row],[income]],0)</f>
        <v>0</v>
      </c>
      <c r="CZ74" s="6">
        <f ca="1">IF(Table1[[#This Row],[area]]="newbruncwick",Table1[[#This Row],[income]],0)</f>
        <v>0</v>
      </c>
      <c r="DB74" s="5">
        <f ca="1">IF(Table1[[#This Row],[field of work]]="health",Table1[[#This Row],[income]],0)</f>
        <v>72020</v>
      </c>
      <c r="DC74">
        <f ca="1">IF(Table1[[#This Row],[field of work]]="teaching",Table1[[#This Row],[income]],0)</f>
        <v>0</v>
      </c>
      <c r="DD74">
        <f ca="1">IF(Table1[[#This Row],[field of work]]="agriculture",Table1[[#This Row],[income]],0)</f>
        <v>0</v>
      </c>
      <c r="DE74">
        <f ca="1">IF(Table1[[#This Row],[field of work]]="IT",Table1[[#This Row],[income]],0)</f>
        <v>0</v>
      </c>
      <c r="DF74">
        <f ca="1">IF(Table1[[#This Row],[field of work]]="construction",Table1[[#This Row],[income]],0)</f>
        <v>0</v>
      </c>
      <c r="DG74" s="6">
        <f ca="1">IF(Table1[[#This Row],[field of work]]="general work",Table1[[#This Row],[income]],0)</f>
        <v>0</v>
      </c>
      <c r="DJ74" s="5">
        <f ca="1">IF(Table1[[#This Row],[Value of debts]]&gt;Table1[[#This Row],[income]],1,0)</f>
        <v>1</v>
      </c>
      <c r="DK74" s="6"/>
      <c r="DL74">
        <f ca="1">IF(Table1[[#This Row],[net worth of person($)]]&gt;$DM$6,Table1[[#This Row],[age]],0)</f>
        <v>25</v>
      </c>
    </row>
    <row r="75" spans="2:116" x14ac:dyDescent="0.3">
      <c r="B75">
        <f t="shared" ca="1" si="32"/>
        <v>2</v>
      </c>
      <c r="C75" s="1" t="str">
        <f t="shared" ca="1" si="33"/>
        <v>women</v>
      </c>
      <c r="D75">
        <f t="shared" ca="1" si="34"/>
        <v>38</v>
      </c>
      <c r="E75">
        <f t="shared" ca="1" si="35"/>
        <v>1</v>
      </c>
      <c r="F75" t="str">
        <f t="shared" ca="1" si="36"/>
        <v>health</v>
      </c>
      <c r="G75">
        <f t="shared" ca="1" si="37"/>
        <v>4</v>
      </c>
      <c r="H75" t="str">
        <f t="shared" ca="1" si="38"/>
        <v>technical;</v>
      </c>
      <c r="I75">
        <f t="shared" ca="1" si="39"/>
        <v>3</v>
      </c>
      <c r="J75">
        <f t="shared" ca="1" si="31"/>
        <v>2</v>
      </c>
      <c r="K75">
        <f t="shared" ca="1" si="40"/>
        <v>35961</v>
      </c>
      <c r="L75">
        <f t="shared" ca="1" si="41"/>
        <v>7</v>
      </c>
      <c r="M75" t="str">
        <f t="shared" ca="1" si="42"/>
        <v>manitoba</v>
      </c>
      <c r="N75">
        <f t="shared" ca="1" si="24"/>
        <v>215766</v>
      </c>
      <c r="O75">
        <f t="shared" ca="1" si="43"/>
        <v>120946.09470749821</v>
      </c>
      <c r="P75">
        <f t="shared" ca="1" si="25"/>
        <v>10106.816728123165</v>
      </c>
      <c r="Q75">
        <f t="shared" ca="1" si="44"/>
        <v>5548</v>
      </c>
      <c r="R75">
        <f t="shared" ca="1" si="26"/>
        <v>47909.942965312061</v>
      </c>
      <c r="S75">
        <f t="shared" ca="1" si="27"/>
        <v>42024.103092435325</v>
      </c>
      <c r="T75">
        <f t="shared" ca="1" si="28"/>
        <v>267896.91982055851</v>
      </c>
      <c r="U75">
        <f t="shared" ca="1" si="29"/>
        <v>174404.03767281026</v>
      </c>
      <c r="V75">
        <f t="shared" ca="1" si="30"/>
        <v>93492.882147748256</v>
      </c>
      <c r="AF75" s="5">
        <f ca="1">IF(Table1[[#This Row],[Genders]]="men",1,0)</f>
        <v>0</v>
      </c>
      <c r="AG75">
        <f ca="1">IF(Table1[[#This Row],[Genders]]="women",1,0)</f>
        <v>1</v>
      </c>
      <c r="AJ75" s="6"/>
      <c r="AL75">
        <f ca="1">IF(Table1[[#This Row],[field of work]]="teaching",1,0)</f>
        <v>0</v>
      </c>
      <c r="AM75">
        <f ca="1">IF(Table1[[#This Row],[field of work]]="health",1,0)</f>
        <v>1</v>
      </c>
      <c r="AN75">
        <f ca="1">IF(Table1[[#This Row],[field of work]]="agriculture",1,0)</f>
        <v>0</v>
      </c>
      <c r="AO75">
        <f ca="1">IF(Table1[[#This Row],[field of work]]="IT",1,0)</f>
        <v>0</v>
      </c>
      <c r="AP75">
        <f ca="1">IF(Table1[[#This Row],[field of work]]="construction",1,0)</f>
        <v>0</v>
      </c>
      <c r="AQ75">
        <f ca="1">IF(Table1[[#This Row],[field of work]]="general work",1,0)</f>
        <v>0</v>
      </c>
      <c r="AY75" s="23">
        <f ca="1">IF(Table1[[#This Row],[area]]="ontario",1,0)</f>
        <v>0</v>
      </c>
      <c r="AZ75">
        <f ca="1">IF(Table1[[#This Row],[area]]="newfounland",1,0)</f>
        <v>0</v>
      </c>
      <c r="BA75">
        <f ca="1">IF(Table1[[#This Row],[area]]="alberta",1,0)</f>
        <v>0</v>
      </c>
      <c r="BB75">
        <f ca="1">IF(Table1[[#This Row],[area]]="BC",1,0)</f>
        <v>0</v>
      </c>
      <c r="BC75">
        <f ca="1">IF(Table1[[#This Row],[area]]="yukon",1,0)</f>
        <v>0</v>
      </c>
      <c r="BD75">
        <f ca="1">IF(Table1[[#This Row],[area]]="nunavet",1,0)</f>
        <v>0</v>
      </c>
      <c r="BE75">
        <f ca="1">IF(Table1[[#This Row],[area]]="sasketchwan",1,0)</f>
        <v>0</v>
      </c>
      <c r="BF75">
        <f ca="1">IF(Table1[[#This Row],[area]]="newbruncwick",1,0)</f>
        <v>0</v>
      </c>
      <c r="BG75">
        <f ca="1">IF(Table1[[#This Row],[area]]="manitoba",1,0)</f>
        <v>1</v>
      </c>
      <c r="BH75">
        <f ca="1">IF(Table1[[#This Row],[area]]="prince edward island",1,0)</f>
        <v>0</v>
      </c>
      <c r="BI75">
        <f ca="1">IF(Table1[[#This Row],[area]]="quebec",1,0)</f>
        <v>0</v>
      </c>
      <c r="BJ75">
        <f ca="1">IF(Table1[[#This Row],[area]]="northwest tersesa",1,0)</f>
        <v>0</v>
      </c>
      <c r="BZ75" s="41">
        <f ca="1">Table1[[#This Row],[Cars Value]]/Table1[[#This Row],[no of cars]]</f>
        <v>5053.4083640615827</v>
      </c>
      <c r="CB75" s="5">
        <f ca="1">IF(Table1[[#This Row],[Value of debts]]&gt;$CC$6,1,0)</f>
        <v>1</v>
      </c>
      <c r="CF75" s="6"/>
      <c r="CG75" s="43">
        <f ca="1">Table1[[#This Row],[Mortage left]]/Table1[[#This Row],[value of house]]</f>
        <v>0.56054287843079176</v>
      </c>
      <c r="CH75">
        <f t="shared" ca="1" si="45"/>
        <v>0</v>
      </c>
      <c r="CO75" s="5">
        <f ca="1">IF(Table1[[#This Row],[area]]="yukon",Table1[[#This Row],[income]],0)</f>
        <v>0</v>
      </c>
      <c r="CP75">
        <f ca="1">IF(Table1[[#This Row],[area]]="ontario",Table1[[#This Row],[income]],0)</f>
        <v>0</v>
      </c>
      <c r="CQ75">
        <f ca="1">IF(Table1[[#This Row],[area]]="newfounland",Table1[[#This Row],[income]],0)</f>
        <v>0</v>
      </c>
      <c r="CR75">
        <f ca="1">IF(Table1[[#This Row],[area]]="alberta",Table1[[#This Row],[income]],0)</f>
        <v>0</v>
      </c>
      <c r="CS75">
        <f ca="1">IF(Table1[[#This Row],[area]]="nunavet",Table1[[#This Row],[income]],0)</f>
        <v>0</v>
      </c>
      <c r="CT75">
        <f ca="1">IF(Table1[[#This Row],[area]]="prince edward island",Table1[[#This Row],[income]],0)</f>
        <v>0</v>
      </c>
      <c r="CU75">
        <f ca="1">IF(Table1[[#This Row],[area]]="northwest tersesa",Table1[[#This Row],[income]],0)</f>
        <v>0</v>
      </c>
      <c r="CV75">
        <f ca="1">IF(Table1[[#This Row],[area]]="quebec",Table1[[#This Row],[income]],0)</f>
        <v>0</v>
      </c>
      <c r="CW75">
        <f ca="1">IF(Table1[[#This Row],[area]]="manitoba",Table1[[#This Row],[income]],0)</f>
        <v>35961</v>
      </c>
      <c r="CX75">
        <f ca="1">IF(Table1[[#This Row],[area]]="sasketchwan",Table1[[#This Row],[income]],0)</f>
        <v>0</v>
      </c>
      <c r="CY75">
        <f ca="1">IF(Table1[[#This Row],[area]]="BC",Table1[[#This Row],[income]],0)</f>
        <v>0</v>
      </c>
      <c r="CZ75" s="6">
        <f ca="1">IF(Table1[[#This Row],[area]]="newbruncwick",Table1[[#This Row],[income]],0)</f>
        <v>0</v>
      </c>
      <c r="DB75" s="5">
        <f ca="1">IF(Table1[[#This Row],[field of work]]="health",Table1[[#This Row],[income]],0)</f>
        <v>35961</v>
      </c>
      <c r="DC75">
        <f ca="1">IF(Table1[[#This Row],[field of work]]="teaching",Table1[[#This Row],[income]],0)</f>
        <v>0</v>
      </c>
      <c r="DD75">
        <f ca="1">IF(Table1[[#This Row],[field of work]]="agriculture",Table1[[#This Row],[income]],0)</f>
        <v>0</v>
      </c>
      <c r="DE75">
        <f ca="1">IF(Table1[[#This Row],[field of work]]="IT",Table1[[#This Row],[income]],0)</f>
        <v>0</v>
      </c>
      <c r="DF75">
        <f ca="1">IF(Table1[[#This Row],[field of work]]="construction",Table1[[#This Row],[income]],0)</f>
        <v>0</v>
      </c>
      <c r="DG75" s="6">
        <f ca="1">IF(Table1[[#This Row],[field of work]]="general work",Table1[[#This Row],[income]],0)</f>
        <v>0</v>
      </c>
      <c r="DJ75" s="5">
        <f ca="1">IF(Table1[[#This Row],[Value of debts]]&gt;Table1[[#This Row],[income]],1,0)</f>
        <v>1</v>
      </c>
      <c r="DK75" s="6"/>
      <c r="DL75">
        <f ca="1">IF(Table1[[#This Row],[net worth of person($)]]&gt;$DM$6,Table1[[#This Row],[age]],0)</f>
        <v>38</v>
      </c>
    </row>
    <row r="76" spans="2:116" x14ac:dyDescent="0.3">
      <c r="B76">
        <f t="shared" ca="1" si="32"/>
        <v>1</v>
      </c>
      <c r="C76" s="1" t="str">
        <f t="shared" ca="1" si="33"/>
        <v>men</v>
      </c>
      <c r="D76">
        <f t="shared" ca="1" si="34"/>
        <v>31</v>
      </c>
      <c r="E76">
        <f t="shared" ca="1" si="35"/>
        <v>4</v>
      </c>
      <c r="F76" t="str">
        <f t="shared" ca="1" si="36"/>
        <v>IT</v>
      </c>
      <c r="G76">
        <f t="shared" ca="1" si="37"/>
        <v>5</v>
      </c>
      <c r="H76" t="str">
        <f t="shared" ca="1" si="38"/>
        <v>other</v>
      </c>
      <c r="I76">
        <f t="shared" ca="1" si="39"/>
        <v>4</v>
      </c>
      <c r="J76">
        <f t="shared" ca="1" si="31"/>
        <v>2</v>
      </c>
      <c r="K76">
        <f t="shared" ca="1" si="40"/>
        <v>48231</v>
      </c>
      <c r="L76">
        <f t="shared" ca="1" si="41"/>
        <v>8</v>
      </c>
      <c r="M76" t="str">
        <f t="shared" ca="1" si="42"/>
        <v>ontario</v>
      </c>
      <c r="N76">
        <f t="shared" ca="1" si="24"/>
        <v>241155</v>
      </c>
      <c r="O76">
        <f t="shared" ca="1" si="43"/>
        <v>54791.35217957195</v>
      </c>
      <c r="P76">
        <f t="shared" ca="1" si="25"/>
        <v>15588.973203799556</v>
      </c>
      <c r="Q76">
        <f t="shared" ca="1" si="44"/>
        <v>2823</v>
      </c>
      <c r="R76">
        <f t="shared" ca="1" si="26"/>
        <v>93911.504007413008</v>
      </c>
      <c r="S76">
        <f t="shared" ca="1" si="27"/>
        <v>20063.833582098065</v>
      </c>
      <c r="T76">
        <f t="shared" ca="1" si="28"/>
        <v>276807.80678589764</v>
      </c>
      <c r="U76">
        <f t="shared" ca="1" si="29"/>
        <v>151525.85618698495</v>
      </c>
      <c r="V76">
        <f t="shared" ca="1" si="30"/>
        <v>125281.95059891269</v>
      </c>
      <c r="AF76" s="5">
        <f ca="1">IF(Table1[[#This Row],[Genders]]="men",1,0)</f>
        <v>1</v>
      </c>
      <c r="AG76">
        <f ca="1">IF(Table1[[#This Row],[Genders]]="women",1,0)</f>
        <v>0</v>
      </c>
      <c r="AJ76" s="6"/>
      <c r="AL76">
        <f ca="1">IF(Table1[[#This Row],[field of work]]="teaching",1,0)</f>
        <v>0</v>
      </c>
      <c r="AM76">
        <f ca="1">IF(Table1[[#This Row],[field of work]]="health",1,0)</f>
        <v>0</v>
      </c>
      <c r="AN76">
        <f ca="1">IF(Table1[[#This Row],[field of work]]="agriculture",1,0)</f>
        <v>0</v>
      </c>
      <c r="AO76">
        <f ca="1">IF(Table1[[#This Row],[field of work]]="IT",1,0)</f>
        <v>1</v>
      </c>
      <c r="AP76">
        <f ca="1">IF(Table1[[#This Row],[field of work]]="construction",1,0)</f>
        <v>0</v>
      </c>
      <c r="AQ76">
        <f ca="1">IF(Table1[[#This Row],[field of work]]="general work",1,0)</f>
        <v>0</v>
      </c>
      <c r="AY76" s="23">
        <f ca="1">IF(Table1[[#This Row],[area]]="ontario",1,0)</f>
        <v>1</v>
      </c>
      <c r="AZ76">
        <f ca="1">IF(Table1[[#This Row],[area]]="newfounland",1,0)</f>
        <v>0</v>
      </c>
      <c r="BA76">
        <f ca="1">IF(Table1[[#This Row],[area]]="alberta",1,0)</f>
        <v>0</v>
      </c>
      <c r="BB76">
        <f ca="1">IF(Table1[[#This Row],[area]]="BC",1,0)</f>
        <v>0</v>
      </c>
      <c r="BC76">
        <f ca="1">IF(Table1[[#This Row],[area]]="yukon",1,0)</f>
        <v>0</v>
      </c>
      <c r="BD76">
        <f ca="1">IF(Table1[[#This Row],[area]]="nunavet",1,0)</f>
        <v>0</v>
      </c>
      <c r="BE76">
        <f ca="1">IF(Table1[[#This Row],[area]]="sasketchwan",1,0)</f>
        <v>0</v>
      </c>
      <c r="BF76">
        <f ca="1">IF(Table1[[#This Row],[area]]="newbruncwick",1,0)</f>
        <v>0</v>
      </c>
      <c r="BG76">
        <f ca="1">IF(Table1[[#This Row],[area]]="manitoba",1,0)</f>
        <v>0</v>
      </c>
      <c r="BH76">
        <f ca="1">IF(Table1[[#This Row],[area]]="prince edward island",1,0)</f>
        <v>0</v>
      </c>
      <c r="BI76">
        <f ca="1">IF(Table1[[#This Row],[area]]="quebec",1,0)</f>
        <v>0</v>
      </c>
      <c r="BJ76">
        <f ca="1">IF(Table1[[#This Row],[area]]="northwest tersesa",1,0)</f>
        <v>0</v>
      </c>
      <c r="BZ76" s="41">
        <f ca="1">Table1[[#This Row],[Cars Value]]/Table1[[#This Row],[no of cars]]</f>
        <v>7794.4866018997782</v>
      </c>
      <c r="CB76" s="5">
        <f ca="1">IF(Table1[[#This Row],[Value of debts]]&gt;$CC$6,1,0)</f>
        <v>1</v>
      </c>
      <c r="CF76" s="6"/>
      <c r="CG76" s="43">
        <f ca="1">Table1[[#This Row],[Mortage left]]/Table1[[#This Row],[value of house]]</f>
        <v>0.22720388206577491</v>
      </c>
      <c r="CH76">
        <f t="shared" ca="1" si="45"/>
        <v>0</v>
      </c>
      <c r="CO76" s="5">
        <f ca="1">IF(Table1[[#This Row],[area]]="yukon",Table1[[#This Row],[income]],0)</f>
        <v>0</v>
      </c>
      <c r="CP76">
        <f ca="1">IF(Table1[[#This Row],[area]]="ontario",Table1[[#This Row],[income]],0)</f>
        <v>48231</v>
      </c>
      <c r="CQ76">
        <f ca="1">IF(Table1[[#This Row],[area]]="newfounland",Table1[[#This Row],[income]],0)</f>
        <v>0</v>
      </c>
      <c r="CR76">
        <f ca="1">IF(Table1[[#This Row],[area]]="alberta",Table1[[#This Row],[income]],0)</f>
        <v>0</v>
      </c>
      <c r="CS76">
        <f ca="1">IF(Table1[[#This Row],[area]]="nunavet",Table1[[#This Row],[income]],0)</f>
        <v>0</v>
      </c>
      <c r="CT76">
        <f ca="1">IF(Table1[[#This Row],[area]]="prince edward island",Table1[[#This Row],[income]],0)</f>
        <v>0</v>
      </c>
      <c r="CU76">
        <f ca="1">IF(Table1[[#This Row],[area]]="northwest tersesa",Table1[[#This Row],[income]],0)</f>
        <v>0</v>
      </c>
      <c r="CV76">
        <f ca="1">IF(Table1[[#This Row],[area]]="quebec",Table1[[#This Row],[income]],0)</f>
        <v>0</v>
      </c>
      <c r="CW76">
        <f ca="1">IF(Table1[[#This Row],[area]]="manitoba",Table1[[#This Row],[income]],0)</f>
        <v>0</v>
      </c>
      <c r="CX76">
        <f ca="1">IF(Table1[[#This Row],[area]]="sasketchwan",Table1[[#This Row],[income]],0)</f>
        <v>0</v>
      </c>
      <c r="CY76">
        <f ca="1">IF(Table1[[#This Row],[area]]="BC",Table1[[#This Row],[income]],0)</f>
        <v>0</v>
      </c>
      <c r="CZ76" s="6">
        <f ca="1">IF(Table1[[#This Row],[area]]="newbruncwick",Table1[[#This Row],[income]],0)</f>
        <v>0</v>
      </c>
      <c r="DB76" s="5">
        <f ca="1">IF(Table1[[#This Row],[field of work]]="health",Table1[[#This Row],[income]],0)</f>
        <v>0</v>
      </c>
      <c r="DC76">
        <f ca="1">IF(Table1[[#This Row],[field of work]]="teaching",Table1[[#This Row],[income]],0)</f>
        <v>0</v>
      </c>
      <c r="DD76">
        <f ca="1">IF(Table1[[#This Row],[field of work]]="agriculture",Table1[[#This Row],[income]],0)</f>
        <v>0</v>
      </c>
      <c r="DE76">
        <f ca="1">IF(Table1[[#This Row],[field of work]]="IT",Table1[[#This Row],[income]],0)</f>
        <v>48231</v>
      </c>
      <c r="DF76">
        <f ca="1">IF(Table1[[#This Row],[field of work]]="construction",Table1[[#This Row],[income]],0)</f>
        <v>0</v>
      </c>
      <c r="DG76" s="6">
        <f ca="1">IF(Table1[[#This Row],[field of work]]="general work",Table1[[#This Row],[income]],0)</f>
        <v>0</v>
      </c>
      <c r="DJ76" s="5">
        <f ca="1">IF(Table1[[#This Row],[Value of debts]]&gt;Table1[[#This Row],[income]],1,0)</f>
        <v>1</v>
      </c>
      <c r="DK76" s="6"/>
      <c r="DL76">
        <f ca="1">IF(Table1[[#This Row],[net worth of person($)]]&gt;$DM$6,Table1[[#This Row],[age]],0)</f>
        <v>31</v>
      </c>
    </row>
    <row r="77" spans="2:116" x14ac:dyDescent="0.3">
      <c r="B77">
        <f t="shared" ca="1" si="32"/>
        <v>2</v>
      </c>
      <c r="C77" s="1" t="str">
        <f t="shared" ca="1" si="33"/>
        <v>women</v>
      </c>
      <c r="D77">
        <f t="shared" ca="1" si="34"/>
        <v>26</v>
      </c>
      <c r="E77">
        <f t="shared" ca="1" si="35"/>
        <v>6</v>
      </c>
      <c r="F77" t="str">
        <f t="shared" ca="1" si="36"/>
        <v>agriculture</v>
      </c>
      <c r="G77">
        <f t="shared" ca="1" si="37"/>
        <v>5</v>
      </c>
      <c r="H77" t="str">
        <f t="shared" ca="1" si="38"/>
        <v>other</v>
      </c>
      <c r="I77">
        <f t="shared" ca="1" si="39"/>
        <v>0</v>
      </c>
      <c r="J77">
        <f t="shared" ca="1" si="31"/>
        <v>2</v>
      </c>
      <c r="K77">
        <f t="shared" ca="1" si="40"/>
        <v>71680</v>
      </c>
      <c r="L77">
        <f t="shared" ca="1" si="41"/>
        <v>2</v>
      </c>
      <c r="M77" t="str">
        <f t="shared" ca="1" si="42"/>
        <v>BC</v>
      </c>
      <c r="N77">
        <f t="shared" ca="1" si="24"/>
        <v>430080</v>
      </c>
      <c r="O77">
        <f t="shared" ca="1" si="43"/>
        <v>64370.284551287106</v>
      </c>
      <c r="P77">
        <f t="shared" ca="1" si="25"/>
        <v>23193.320841029003</v>
      </c>
      <c r="Q77">
        <f t="shared" ca="1" si="44"/>
        <v>6597</v>
      </c>
      <c r="R77">
        <f t="shared" ca="1" si="26"/>
        <v>138726.87518495845</v>
      </c>
      <c r="S77">
        <f t="shared" ca="1" si="27"/>
        <v>23196.647991364855</v>
      </c>
      <c r="T77">
        <f t="shared" ca="1" si="28"/>
        <v>476469.96883239388</v>
      </c>
      <c r="U77">
        <f t="shared" ca="1" si="29"/>
        <v>209694.15973624555</v>
      </c>
      <c r="V77">
        <f t="shared" ca="1" si="30"/>
        <v>266775.80909614835</v>
      </c>
      <c r="AF77" s="5">
        <f ca="1">IF(Table1[[#This Row],[Genders]]="men",1,0)</f>
        <v>0</v>
      </c>
      <c r="AG77">
        <f ca="1">IF(Table1[[#This Row],[Genders]]="women",1,0)</f>
        <v>1</v>
      </c>
      <c r="AJ77" s="6"/>
      <c r="AL77">
        <f ca="1">IF(Table1[[#This Row],[field of work]]="teaching",1,0)</f>
        <v>0</v>
      </c>
      <c r="AM77">
        <f ca="1">IF(Table1[[#This Row],[field of work]]="health",1,0)</f>
        <v>0</v>
      </c>
      <c r="AN77">
        <f ca="1">IF(Table1[[#This Row],[field of work]]="agriculture",1,0)</f>
        <v>1</v>
      </c>
      <c r="AO77">
        <f ca="1">IF(Table1[[#This Row],[field of work]]="IT",1,0)</f>
        <v>0</v>
      </c>
      <c r="AP77">
        <f ca="1">IF(Table1[[#This Row],[field of work]]="construction",1,0)</f>
        <v>0</v>
      </c>
      <c r="AQ77">
        <f ca="1">IF(Table1[[#This Row],[field of work]]="general work",1,0)</f>
        <v>0</v>
      </c>
      <c r="AY77" s="23">
        <f ca="1">IF(Table1[[#This Row],[area]]="ontario",1,0)</f>
        <v>0</v>
      </c>
      <c r="AZ77">
        <f ca="1">IF(Table1[[#This Row],[area]]="newfounland",1,0)</f>
        <v>0</v>
      </c>
      <c r="BA77">
        <f ca="1">IF(Table1[[#This Row],[area]]="alberta",1,0)</f>
        <v>0</v>
      </c>
      <c r="BB77">
        <f ca="1">IF(Table1[[#This Row],[area]]="BC",1,0)</f>
        <v>1</v>
      </c>
      <c r="BC77">
        <f ca="1">IF(Table1[[#This Row],[area]]="yukon",1,0)</f>
        <v>0</v>
      </c>
      <c r="BD77">
        <f ca="1">IF(Table1[[#This Row],[area]]="nunavet",1,0)</f>
        <v>0</v>
      </c>
      <c r="BE77">
        <f ca="1">IF(Table1[[#This Row],[area]]="sasketchwan",1,0)</f>
        <v>0</v>
      </c>
      <c r="BF77">
        <f ca="1">IF(Table1[[#This Row],[area]]="newbruncwick",1,0)</f>
        <v>0</v>
      </c>
      <c r="BG77">
        <f ca="1">IF(Table1[[#This Row],[area]]="manitoba",1,0)</f>
        <v>0</v>
      </c>
      <c r="BH77">
        <f ca="1">IF(Table1[[#This Row],[area]]="prince edward island",1,0)</f>
        <v>0</v>
      </c>
      <c r="BI77">
        <f ca="1">IF(Table1[[#This Row],[area]]="quebec",1,0)</f>
        <v>0</v>
      </c>
      <c r="BJ77">
        <f ca="1">IF(Table1[[#This Row],[area]]="northwest tersesa",1,0)</f>
        <v>0</v>
      </c>
      <c r="BZ77" s="41">
        <f ca="1">Table1[[#This Row],[Cars Value]]/Table1[[#This Row],[no of cars]]</f>
        <v>11596.660420514501</v>
      </c>
      <c r="CB77" s="5">
        <f ca="1">IF(Table1[[#This Row],[Value of debts]]&gt;$CC$6,1,0)</f>
        <v>1</v>
      </c>
      <c r="CF77" s="6"/>
      <c r="CG77" s="43">
        <f ca="1">Table1[[#This Row],[Mortage left]]/Table1[[#This Row],[value of house]]</f>
        <v>0.14967049049313408</v>
      </c>
      <c r="CH77">
        <f t="shared" ca="1" si="45"/>
        <v>1</v>
      </c>
      <c r="CO77" s="5">
        <f ca="1">IF(Table1[[#This Row],[area]]="yukon",Table1[[#This Row],[income]],0)</f>
        <v>0</v>
      </c>
      <c r="CP77">
        <f ca="1">IF(Table1[[#This Row],[area]]="ontario",Table1[[#This Row],[income]],0)</f>
        <v>0</v>
      </c>
      <c r="CQ77">
        <f ca="1">IF(Table1[[#This Row],[area]]="newfounland",Table1[[#This Row],[income]],0)</f>
        <v>0</v>
      </c>
      <c r="CR77">
        <f ca="1">IF(Table1[[#This Row],[area]]="alberta",Table1[[#This Row],[income]],0)</f>
        <v>0</v>
      </c>
      <c r="CS77">
        <f ca="1">IF(Table1[[#This Row],[area]]="nunavet",Table1[[#This Row],[income]],0)</f>
        <v>0</v>
      </c>
      <c r="CT77">
        <f ca="1">IF(Table1[[#This Row],[area]]="prince edward island",Table1[[#This Row],[income]],0)</f>
        <v>0</v>
      </c>
      <c r="CU77">
        <f ca="1">IF(Table1[[#This Row],[area]]="northwest tersesa",Table1[[#This Row],[income]],0)</f>
        <v>0</v>
      </c>
      <c r="CV77">
        <f ca="1">IF(Table1[[#This Row],[area]]="quebec",Table1[[#This Row],[income]],0)</f>
        <v>0</v>
      </c>
      <c r="CW77">
        <f ca="1">IF(Table1[[#This Row],[area]]="manitoba",Table1[[#This Row],[income]],0)</f>
        <v>0</v>
      </c>
      <c r="CX77">
        <f ca="1">IF(Table1[[#This Row],[area]]="sasketchwan",Table1[[#This Row],[income]],0)</f>
        <v>0</v>
      </c>
      <c r="CY77">
        <f ca="1">IF(Table1[[#This Row],[area]]="BC",Table1[[#This Row],[income]],0)</f>
        <v>71680</v>
      </c>
      <c r="CZ77" s="6">
        <f ca="1">IF(Table1[[#This Row],[area]]="newbruncwick",Table1[[#This Row],[income]],0)</f>
        <v>0</v>
      </c>
      <c r="DB77" s="5">
        <f ca="1">IF(Table1[[#This Row],[field of work]]="health",Table1[[#This Row],[income]],0)</f>
        <v>0</v>
      </c>
      <c r="DC77">
        <f ca="1">IF(Table1[[#This Row],[field of work]]="teaching",Table1[[#This Row],[income]],0)</f>
        <v>0</v>
      </c>
      <c r="DD77">
        <f ca="1">IF(Table1[[#This Row],[field of work]]="agriculture",Table1[[#This Row],[income]],0)</f>
        <v>71680</v>
      </c>
      <c r="DE77">
        <f ca="1">IF(Table1[[#This Row],[field of work]]="IT",Table1[[#This Row],[income]],0)</f>
        <v>0</v>
      </c>
      <c r="DF77">
        <f ca="1">IF(Table1[[#This Row],[field of work]]="construction",Table1[[#This Row],[income]],0)</f>
        <v>0</v>
      </c>
      <c r="DG77" s="6">
        <f ca="1">IF(Table1[[#This Row],[field of work]]="general work",Table1[[#This Row],[income]],0)</f>
        <v>0</v>
      </c>
      <c r="DJ77" s="5">
        <f ca="1">IF(Table1[[#This Row],[Value of debts]]&gt;Table1[[#This Row],[income]],1,0)</f>
        <v>1</v>
      </c>
      <c r="DK77" s="6"/>
      <c r="DL77">
        <f ca="1">IF(Table1[[#This Row],[net worth of person($)]]&gt;$DM$6,Table1[[#This Row],[age]],0)</f>
        <v>26</v>
      </c>
    </row>
    <row r="78" spans="2:116" x14ac:dyDescent="0.3">
      <c r="B78">
        <f t="shared" ca="1" si="32"/>
        <v>2</v>
      </c>
      <c r="C78" s="1" t="str">
        <f t="shared" ca="1" si="33"/>
        <v>women</v>
      </c>
      <c r="D78">
        <f t="shared" ca="1" si="34"/>
        <v>33</v>
      </c>
      <c r="E78">
        <f t="shared" ca="1" si="35"/>
        <v>6</v>
      </c>
      <c r="F78" t="str">
        <f t="shared" ca="1" si="36"/>
        <v>agriculture</v>
      </c>
      <c r="G78">
        <f t="shared" ca="1" si="37"/>
        <v>5</v>
      </c>
      <c r="H78" t="str">
        <f t="shared" ca="1" si="38"/>
        <v>other</v>
      </c>
      <c r="I78">
        <f t="shared" ca="1" si="39"/>
        <v>0</v>
      </c>
      <c r="J78">
        <f t="shared" ca="1" si="31"/>
        <v>3</v>
      </c>
      <c r="K78">
        <f t="shared" ca="1" si="40"/>
        <v>40173</v>
      </c>
      <c r="L78">
        <f t="shared" ca="1" si="41"/>
        <v>8</v>
      </c>
      <c r="M78" t="str">
        <f t="shared" ca="1" si="42"/>
        <v>ontario</v>
      </c>
      <c r="N78">
        <f t="shared" ca="1" si="24"/>
        <v>120519</v>
      </c>
      <c r="O78">
        <f t="shared" ca="1" si="43"/>
        <v>83275.523372130978</v>
      </c>
      <c r="P78">
        <f t="shared" ca="1" si="25"/>
        <v>34843.710027118272</v>
      </c>
      <c r="Q78">
        <f t="shared" ca="1" si="44"/>
        <v>33407</v>
      </c>
      <c r="R78">
        <f t="shared" ca="1" si="26"/>
        <v>46798.757383846947</v>
      </c>
      <c r="S78">
        <f t="shared" ca="1" si="27"/>
        <v>45073.067379349974</v>
      </c>
      <c r="T78">
        <f t="shared" ca="1" si="28"/>
        <v>200435.77740646823</v>
      </c>
      <c r="U78">
        <f t="shared" ca="1" si="29"/>
        <v>163481.28075597793</v>
      </c>
      <c r="V78">
        <f t="shared" ca="1" si="30"/>
        <v>36954.496650490299</v>
      </c>
      <c r="AF78" s="5">
        <f ca="1">IF(Table1[[#This Row],[Genders]]="men",1,0)</f>
        <v>0</v>
      </c>
      <c r="AG78">
        <f ca="1">IF(Table1[[#This Row],[Genders]]="women",1,0)</f>
        <v>1</v>
      </c>
      <c r="AJ78" s="6"/>
      <c r="AL78">
        <f ca="1">IF(Table1[[#This Row],[field of work]]="teaching",1,0)</f>
        <v>0</v>
      </c>
      <c r="AM78">
        <f ca="1">IF(Table1[[#This Row],[field of work]]="health",1,0)</f>
        <v>0</v>
      </c>
      <c r="AN78">
        <f ca="1">IF(Table1[[#This Row],[field of work]]="agriculture",1,0)</f>
        <v>1</v>
      </c>
      <c r="AO78">
        <f ca="1">IF(Table1[[#This Row],[field of work]]="IT",1,0)</f>
        <v>0</v>
      </c>
      <c r="AP78">
        <f ca="1">IF(Table1[[#This Row],[field of work]]="construction",1,0)</f>
        <v>0</v>
      </c>
      <c r="AQ78">
        <f ca="1">IF(Table1[[#This Row],[field of work]]="general work",1,0)</f>
        <v>0</v>
      </c>
      <c r="AY78" s="23">
        <f ca="1">IF(Table1[[#This Row],[area]]="ontario",1,0)</f>
        <v>1</v>
      </c>
      <c r="AZ78">
        <f ca="1">IF(Table1[[#This Row],[area]]="newfounland",1,0)</f>
        <v>0</v>
      </c>
      <c r="BA78">
        <f ca="1">IF(Table1[[#This Row],[area]]="alberta",1,0)</f>
        <v>0</v>
      </c>
      <c r="BB78">
        <f ca="1">IF(Table1[[#This Row],[area]]="BC",1,0)</f>
        <v>0</v>
      </c>
      <c r="BC78">
        <f ca="1">IF(Table1[[#This Row],[area]]="yukon",1,0)</f>
        <v>0</v>
      </c>
      <c r="BD78">
        <f ca="1">IF(Table1[[#This Row],[area]]="nunavet",1,0)</f>
        <v>0</v>
      </c>
      <c r="BE78">
        <f ca="1">IF(Table1[[#This Row],[area]]="sasketchwan",1,0)</f>
        <v>0</v>
      </c>
      <c r="BF78">
        <f ca="1">IF(Table1[[#This Row],[area]]="newbruncwick",1,0)</f>
        <v>0</v>
      </c>
      <c r="BG78">
        <f ca="1">IF(Table1[[#This Row],[area]]="manitoba",1,0)</f>
        <v>0</v>
      </c>
      <c r="BH78">
        <f ca="1">IF(Table1[[#This Row],[area]]="prince edward island",1,0)</f>
        <v>0</v>
      </c>
      <c r="BI78">
        <f ca="1">IF(Table1[[#This Row],[area]]="quebec",1,0)</f>
        <v>0</v>
      </c>
      <c r="BJ78">
        <f ca="1">IF(Table1[[#This Row],[area]]="northwest tersesa",1,0)</f>
        <v>0</v>
      </c>
      <c r="BZ78" s="41">
        <f ca="1">Table1[[#This Row],[Cars Value]]/Table1[[#This Row],[no of cars]]</f>
        <v>11614.570009039424</v>
      </c>
      <c r="CB78" s="5">
        <f ca="1">IF(Table1[[#This Row],[Value of debts]]&gt;$CC$6,1,0)</f>
        <v>1</v>
      </c>
      <c r="CF78" s="6"/>
      <c r="CG78" s="43">
        <f ca="1">Table1[[#This Row],[Mortage left]]/Table1[[#This Row],[value of house]]</f>
        <v>0.69097423121774137</v>
      </c>
      <c r="CH78">
        <f t="shared" ca="1" si="45"/>
        <v>0</v>
      </c>
      <c r="CO78" s="5">
        <f ca="1">IF(Table1[[#This Row],[area]]="yukon",Table1[[#This Row],[income]],0)</f>
        <v>0</v>
      </c>
      <c r="CP78">
        <f ca="1">IF(Table1[[#This Row],[area]]="ontario",Table1[[#This Row],[income]],0)</f>
        <v>40173</v>
      </c>
      <c r="CQ78">
        <f ca="1">IF(Table1[[#This Row],[area]]="newfounland",Table1[[#This Row],[income]],0)</f>
        <v>0</v>
      </c>
      <c r="CR78">
        <f ca="1">IF(Table1[[#This Row],[area]]="alberta",Table1[[#This Row],[income]],0)</f>
        <v>0</v>
      </c>
      <c r="CS78">
        <f ca="1">IF(Table1[[#This Row],[area]]="nunavet",Table1[[#This Row],[income]],0)</f>
        <v>0</v>
      </c>
      <c r="CT78">
        <f ca="1">IF(Table1[[#This Row],[area]]="prince edward island",Table1[[#This Row],[income]],0)</f>
        <v>0</v>
      </c>
      <c r="CU78">
        <f ca="1">IF(Table1[[#This Row],[area]]="northwest tersesa",Table1[[#This Row],[income]],0)</f>
        <v>0</v>
      </c>
      <c r="CV78">
        <f ca="1">IF(Table1[[#This Row],[area]]="quebec",Table1[[#This Row],[income]],0)</f>
        <v>0</v>
      </c>
      <c r="CW78">
        <f ca="1">IF(Table1[[#This Row],[area]]="manitoba",Table1[[#This Row],[income]],0)</f>
        <v>0</v>
      </c>
      <c r="CX78">
        <f ca="1">IF(Table1[[#This Row],[area]]="sasketchwan",Table1[[#This Row],[income]],0)</f>
        <v>0</v>
      </c>
      <c r="CY78">
        <f ca="1">IF(Table1[[#This Row],[area]]="BC",Table1[[#This Row],[income]],0)</f>
        <v>0</v>
      </c>
      <c r="CZ78" s="6">
        <f ca="1">IF(Table1[[#This Row],[area]]="newbruncwick",Table1[[#This Row],[income]],0)</f>
        <v>0</v>
      </c>
      <c r="DB78" s="5">
        <f ca="1">IF(Table1[[#This Row],[field of work]]="health",Table1[[#This Row],[income]],0)</f>
        <v>0</v>
      </c>
      <c r="DC78">
        <f ca="1">IF(Table1[[#This Row],[field of work]]="teaching",Table1[[#This Row],[income]],0)</f>
        <v>0</v>
      </c>
      <c r="DD78">
        <f ca="1">IF(Table1[[#This Row],[field of work]]="agriculture",Table1[[#This Row],[income]],0)</f>
        <v>40173</v>
      </c>
      <c r="DE78">
        <f ca="1">IF(Table1[[#This Row],[field of work]]="IT",Table1[[#This Row],[income]],0)</f>
        <v>0</v>
      </c>
      <c r="DF78">
        <f ca="1">IF(Table1[[#This Row],[field of work]]="construction",Table1[[#This Row],[income]],0)</f>
        <v>0</v>
      </c>
      <c r="DG78" s="6">
        <f ca="1">IF(Table1[[#This Row],[field of work]]="general work",Table1[[#This Row],[income]],0)</f>
        <v>0</v>
      </c>
      <c r="DJ78" s="5">
        <f ca="1">IF(Table1[[#This Row],[Value of debts]]&gt;Table1[[#This Row],[income]],1,0)</f>
        <v>1</v>
      </c>
      <c r="DK78" s="6"/>
      <c r="DL78">
        <f ca="1">IF(Table1[[#This Row],[net worth of person($)]]&gt;$DM$6,Table1[[#This Row],[age]],0)</f>
        <v>0</v>
      </c>
    </row>
    <row r="79" spans="2:116" x14ac:dyDescent="0.3">
      <c r="B79">
        <f t="shared" ca="1" si="32"/>
        <v>1</v>
      </c>
      <c r="C79" s="1" t="str">
        <f t="shared" ca="1" si="33"/>
        <v>men</v>
      </c>
      <c r="D79">
        <f t="shared" ca="1" si="34"/>
        <v>35</v>
      </c>
      <c r="E79">
        <f t="shared" ca="1" si="35"/>
        <v>3</v>
      </c>
      <c r="F79" t="str">
        <f t="shared" ca="1" si="36"/>
        <v>teaching</v>
      </c>
      <c r="G79">
        <f t="shared" ca="1" si="37"/>
        <v>5</v>
      </c>
      <c r="H79" t="str">
        <f t="shared" ca="1" si="38"/>
        <v>other</v>
      </c>
      <c r="I79">
        <f t="shared" ca="1" si="39"/>
        <v>2</v>
      </c>
      <c r="J79">
        <f t="shared" ca="1" si="31"/>
        <v>1</v>
      </c>
      <c r="K79">
        <f t="shared" ca="1" si="40"/>
        <v>37885</v>
      </c>
      <c r="L79">
        <f t="shared" ca="1" si="41"/>
        <v>11</v>
      </c>
      <c r="M79" t="str">
        <f t="shared" ca="1" si="42"/>
        <v>newbruncwick</v>
      </c>
      <c r="N79">
        <f t="shared" ca="1" si="24"/>
        <v>189425</v>
      </c>
      <c r="O79">
        <f t="shared" ca="1" si="43"/>
        <v>3368.9877522833676</v>
      </c>
      <c r="P79">
        <f t="shared" ca="1" si="25"/>
        <v>13333.264566112128</v>
      </c>
      <c r="Q79">
        <f t="shared" ca="1" si="44"/>
        <v>197</v>
      </c>
      <c r="R79">
        <f t="shared" ca="1" si="26"/>
        <v>9700.253447255147</v>
      </c>
      <c r="S79">
        <f t="shared" ca="1" si="27"/>
        <v>26028.112190141866</v>
      </c>
      <c r="T79">
        <f t="shared" ca="1" si="28"/>
        <v>228786.376756254</v>
      </c>
      <c r="U79">
        <f t="shared" ca="1" si="29"/>
        <v>13266.241199538516</v>
      </c>
      <c r="V79">
        <f t="shared" ca="1" si="30"/>
        <v>215520.13555671548</v>
      </c>
      <c r="AF79" s="5">
        <f ca="1">IF(Table1[[#This Row],[Genders]]="men",1,0)</f>
        <v>1</v>
      </c>
      <c r="AG79">
        <f ca="1">IF(Table1[[#This Row],[Genders]]="women",1,0)</f>
        <v>0</v>
      </c>
      <c r="AJ79" s="6"/>
      <c r="AL79">
        <f ca="1">IF(Table1[[#This Row],[field of work]]="teaching",1,0)</f>
        <v>1</v>
      </c>
      <c r="AM79">
        <f ca="1">IF(Table1[[#This Row],[field of work]]="health",1,0)</f>
        <v>0</v>
      </c>
      <c r="AN79">
        <f ca="1">IF(Table1[[#This Row],[field of work]]="agriculture",1,0)</f>
        <v>0</v>
      </c>
      <c r="AO79">
        <f ca="1">IF(Table1[[#This Row],[field of work]]="IT",1,0)</f>
        <v>0</v>
      </c>
      <c r="AP79">
        <f ca="1">IF(Table1[[#This Row],[field of work]]="construction",1,0)</f>
        <v>0</v>
      </c>
      <c r="AQ79">
        <f ca="1">IF(Table1[[#This Row],[field of work]]="general work",1,0)</f>
        <v>0</v>
      </c>
      <c r="AY79" s="23">
        <f ca="1">IF(Table1[[#This Row],[area]]="ontario",1,0)</f>
        <v>0</v>
      </c>
      <c r="AZ79">
        <f ca="1">IF(Table1[[#This Row],[area]]="newfounland",1,0)</f>
        <v>0</v>
      </c>
      <c r="BA79">
        <f ca="1">IF(Table1[[#This Row],[area]]="alberta",1,0)</f>
        <v>0</v>
      </c>
      <c r="BB79">
        <f ca="1">IF(Table1[[#This Row],[area]]="BC",1,0)</f>
        <v>0</v>
      </c>
      <c r="BC79">
        <f ca="1">IF(Table1[[#This Row],[area]]="yukon",1,0)</f>
        <v>0</v>
      </c>
      <c r="BD79">
        <f ca="1">IF(Table1[[#This Row],[area]]="nunavet",1,0)</f>
        <v>0</v>
      </c>
      <c r="BE79">
        <f ca="1">IF(Table1[[#This Row],[area]]="sasketchwan",1,0)</f>
        <v>0</v>
      </c>
      <c r="BF79">
        <f ca="1">IF(Table1[[#This Row],[area]]="newbruncwick",1,0)</f>
        <v>1</v>
      </c>
      <c r="BG79">
        <f ca="1">IF(Table1[[#This Row],[area]]="manitoba",1,0)</f>
        <v>0</v>
      </c>
      <c r="BH79">
        <f ca="1">IF(Table1[[#This Row],[area]]="prince edward island",1,0)</f>
        <v>0</v>
      </c>
      <c r="BI79">
        <f ca="1">IF(Table1[[#This Row],[area]]="quebec",1,0)</f>
        <v>0</v>
      </c>
      <c r="BJ79">
        <f ca="1">IF(Table1[[#This Row],[area]]="northwest tersesa",1,0)</f>
        <v>0</v>
      </c>
      <c r="BZ79" s="41">
        <f ca="1">Table1[[#This Row],[Cars Value]]/Table1[[#This Row],[no of cars]]</f>
        <v>13333.264566112128</v>
      </c>
      <c r="CB79" s="5">
        <f ca="1">IF(Table1[[#This Row],[Value of debts]]&gt;$CC$6,1,0)</f>
        <v>0</v>
      </c>
      <c r="CF79" s="6"/>
      <c r="CG79" s="43">
        <f ca="1">Table1[[#This Row],[Mortage left]]/Table1[[#This Row],[value of house]]</f>
        <v>1.7785338536536188E-2</v>
      </c>
      <c r="CH79">
        <f t="shared" ca="1" si="45"/>
        <v>1</v>
      </c>
      <c r="CO79" s="5">
        <f ca="1">IF(Table1[[#This Row],[area]]="yukon",Table1[[#This Row],[income]],0)</f>
        <v>0</v>
      </c>
      <c r="CP79">
        <f ca="1">IF(Table1[[#This Row],[area]]="ontario",Table1[[#This Row],[income]],0)</f>
        <v>0</v>
      </c>
      <c r="CQ79">
        <f ca="1">IF(Table1[[#This Row],[area]]="newfounland",Table1[[#This Row],[income]],0)</f>
        <v>0</v>
      </c>
      <c r="CR79">
        <f ca="1">IF(Table1[[#This Row],[area]]="alberta",Table1[[#This Row],[income]],0)</f>
        <v>0</v>
      </c>
      <c r="CS79">
        <f ca="1">IF(Table1[[#This Row],[area]]="nunavet",Table1[[#This Row],[income]],0)</f>
        <v>0</v>
      </c>
      <c r="CT79">
        <f ca="1">IF(Table1[[#This Row],[area]]="prince edward island",Table1[[#This Row],[income]],0)</f>
        <v>0</v>
      </c>
      <c r="CU79">
        <f ca="1">IF(Table1[[#This Row],[area]]="northwest tersesa",Table1[[#This Row],[income]],0)</f>
        <v>0</v>
      </c>
      <c r="CV79">
        <f ca="1">IF(Table1[[#This Row],[area]]="quebec",Table1[[#This Row],[income]],0)</f>
        <v>0</v>
      </c>
      <c r="CW79">
        <f ca="1">IF(Table1[[#This Row],[area]]="manitoba",Table1[[#This Row],[income]],0)</f>
        <v>0</v>
      </c>
      <c r="CX79">
        <f ca="1">IF(Table1[[#This Row],[area]]="sasketchwan",Table1[[#This Row],[income]],0)</f>
        <v>0</v>
      </c>
      <c r="CY79">
        <f ca="1">IF(Table1[[#This Row],[area]]="BC",Table1[[#This Row],[income]],0)</f>
        <v>0</v>
      </c>
      <c r="CZ79" s="6">
        <f ca="1">IF(Table1[[#This Row],[area]]="newbruncwick",Table1[[#This Row],[income]],0)</f>
        <v>37885</v>
      </c>
      <c r="DB79" s="5">
        <f ca="1">IF(Table1[[#This Row],[field of work]]="health",Table1[[#This Row],[income]],0)</f>
        <v>0</v>
      </c>
      <c r="DC79">
        <f ca="1">IF(Table1[[#This Row],[field of work]]="teaching",Table1[[#This Row],[income]],0)</f>
        <v>37885</v>
      </c>
      <c r="DD79">
        <f ca="1">IF(Table1[[#This Row],[field of work]]="agriculture",Table1[[#This Row],[income]],0)</f>
        <v>0</v>
      </c>
      <c r="DE79">
        <f ca="1">IF(Table1[[#This Row],[field of work]]="IT",Table1[[#This Row],[income]],0)</f>
        <v>0</v>
      </c>
      <c r="DF79">
        <f ca="1">IF(Table1[[#This Row],[field of work]]="construction",Table1[[#This Row],[income]],0)</f>
        <v>0</v>
      </c>
      <c r="DG79" s="6">
        <f ca="1">IF(Table1[[#This Row],[field of work]]="general work",Table1[[#This Row],[income]],0)</f>
        <v>0</v>
      </c>
      <c r="DJ79" s="5">
        <f ca="1">IF(Table1[[#This Row],[Value of debts]]&gt;Table1[[#This Row],[income]],1,0)</f>
        <v>0</v>
      </c>
      <c r="DK79" s="6"/>
      <c r="DL79">
        <f ca="1">IF(Table1[[#This Row],[net worth of person($)]]&gt;$DM$6,Table1[[#This Row],[age]],0)</f>
        <v>35</v>
      </c>
    </row>
    <row r="80" spans="2:116" x14ac:dyDescent="0.3">
      <c r="B80">
        <f t="shared" ca="1" si="32"/>
        <v>1</v>
      </c>
      <c r="C80" s="1" t="str">
        <f t="shared" ca="1" si="33"/>
        <v>men</v>
      </c>
      <c r="D80">
        <f t="shared" ca="1" si="34"/>
        <v>32</v>
      </c>
      <c r="E80">
        <f t="shared" ca="1" si="35"/>
        <v>4</v>
      </c>
      <c r="F80" t="str">
        <f t="shared" ca="1" si="36"/>
        <v>IT</v>
      </c>
      <c r="G80">
        <f t="shared" ca="1" si="37"/>
        <v>3</v>
      </c>
      <c r="H80" t="str">
        <f t="shared" ca="1" si="38"/>
        <v>university</v>
      </c>
      <c r="I80">
        <f t="shared" ca="1" si="39"/>
        <v>4</v>
      </c>
      <c r="J80">
        <f t="shared" ca="1" si="31"/>
        <v>2</v>
      </c>
      <c r="K80">
        <f t="shared" ca="1" si="40"/>
        <v>57834</v>
      </c>
      <c r="L80">
        <f t="shared" ca="1" si="41"/>
        <v>7</v>
      </c>
      <c r="M80" t="str">
        <f t="shared" ca="1" si="42"/>
        <v>manitoba</v>
      </c>
      <c r="N80">
        <f t="shared" ca="1" si="24"/>
        <v>173502</v>
      </c>
      <c r="O80">
        <f t="shared" ca="1" si="43"/>
        <v>126696.09122579551</v>
      </c>
      <c r="P80">
        <f t="shared" ca="1" si="25"/>
        <v>92205.00774196579</v>
      </c>
      <c r="Q80">
        <f t="shared" ca="1" si="44"/>
        <v>4211</v>
      </c>
      <c r="R80">
        <f t="shared" ca="1" si="26"/>
        <v>30858.987092183332</v>
      </c>
      <c r="S80">
        <f t="shared" ca="1" si="27"/>
        <v>23952.932611843971</v>
      </c>
      <c r="T80">
        <f t="shared" ca="1" si="28"/>
        <v>289659.9403538098</v>
      </c>
      <c r="U80">
        <f t="shared" ca="1" si="29"/>
        <v>161766.07831797883</v>
      </c>
      <c r="V80">
        <f t="shared" ca="1" si="30"/>
        <v>127893.86203583097</v>
      </c>
      <c r="AF80" s="5">
        <f ca="1">IF(Table1[[#This Row],[Genders]]="men",1,0)</f>
        <v>1</v>
      </c>
      <c r="AG80">
        <f ca="1">IF(Table1[[#This Row],[Genders]]="women",1,0)</f>
        <v>0</v>
      </c>
      <c r="AJ80" s="6"/>
      <c r="AL80">
        <f ca="1">IF(Table1[[#This Row],[field of work]]="teaching",1,0)</f>
        <v>0</v>
      </c>
      <c r="AM80">
        <f ca="1">IF(Table1[[#This Row],[field of work]]="health",1,0)</f>
        <v>0</v>
      </c>
      <c r="AN80">
        <f ca="1">IF(Table1[[#This Row],[field of work]]="agriculture",1,0)</f>
        <v>0</v>
      </c>
      <c r="AO80">
        <f ca="1">IF(Table1[[#This Row],[field of work]]="IT",1,0)</f>
        <v>1</v>
      </c>
      <c r="AP80">
        <f ca="1">IF(Table1[[#This Row],[field of work]]="construction",1,0)</f>
        <v>0</v>
      </c>
      <c r="AQ80">
        <f ca="1">IF(Table1[[#This Row],[field of work]]="general work",1,0)</f>
        <v>0</v>
      </c>
      <c r="AY80" s="23">
        <f ca="1">IF(Table1[[#This Row],[area]]="ontario",1,0)</f>
        <v>0</v>
      </c>
      <c r="AZ80">
        <f ca="1">IF(Table1[[#This Row],[area]]="newfounland",1,0)</f>
        <v>0</v>
      </c>
      <c r="BA80">
        <f ca="1">IF(Table1[[#This Row],[area]]="alberta",1,0)</f>
        <v>0</v>
      </c>
      <c r="BB80">
        <f ca="1">IF(Table1[[#This Row],[area]]="BC",1,0)</f>
        <v>0</v>
      </c>
      <c r="BC80">
        <f ca="1">IF(Table1[[#This Row],[area]]="yukon",1,0)</f>
        <v>0</v>
      </c>
      <c r="BD80">
        <f ca="1">IF(Table1[[#This Row],[area]]="nunavet",1,0)</f>
        <v>0</v>
      </c>
      <c r="BE80">
        <f ca="1">IF(Table1[[#This Row],[area]]="sasketchwan",1,0)</f>
        <v>0</v>
      </c>
      <c r="BF80">
        <f ca="1">IF(Table1[[#This Row],[area]]="newbruncwick",1,0)</f>
        <v>0</v>
      </c>
      <c r="BG80">
        <f ca="1">IF(Table1[[#This Row],[area]]="manitoba",1,0)</f>
        <v>1</v>
      </c>
      <c r="BH80">
        <f ca="1">IF(Table1[[#This Row],[area]]="prince edward island",1,0)</f>
        <v>0</v>
      </c>
      <c r="BI80">
        <f ca="1">IF(Table1[[#This Row],[area]]="quebec",1,0)</f>
        <v>0</v>
      </c>
      <c r="BJ80">
        <f ca="1">IF(Table1[[#This Row],[area]]="northwest tersesa",1,0)</f>
        <v>0</v>
      </c>
      <c r="BZ80" s="41">
        <f ca="1">Table1[[#This Row],[Cars Value]]/Table1[[#This Row],[no of cars]]</f>
        <v>46102.503870982895</v>
      </c>
      <c r="CB80" s="5">
        <f ca="1">IF(Table1[[#This Row],[Value of debts]]&gt;$CC$6,1,0)</f>
        <v>1</v>
      </c>
      <c r="CF80" s="6"/>
      <c r="CG80" s="43">
        <f ca="1">Table1[[#This Row],[Mortage left]]/Table1[[#This Row],[value of house]]</f>
        <v>0.73022841941761774</v>
      </c>
      <c r="CH80">
        <f t="shared" ca="1" si="45"/>
        <v>0</v>
      </c>
      <c r="CO80" s="5">
        <f ca="1">IF(Table1[[#This Row],[area]]="yukon",Table1[[#This Row],[income]],0)</f>
        <v>0</v>
      </c>
      <c r="CP80">
        <f ca="1">IF(Table1[[#This Row],[area]]="ontario",Table1[[#This Row],[income]],0)</f>
        <v>0</v>
      </c>
      <c r="CQ80">
        <f ca="1">IF(Table1[[#This Row],[area]]="newfounland",Table1[[#This Row],[income]],0)</f>
        <v>0</v>
      </c>
      <c r="CR80">
        <f ca="1">IF(Table1[[#This Row],[area]]="alberta",Table1[[#This Row],[income]],0)</f>
        <v>0</v>
      </c>
      <c r="CS80">
        <f ca="1">IF(Table1[[#This Row],[area]]="nunavet",Table1[[#This Row],[income]],0)</f>
        <v>0</v>
      </c>
      <c r="CT80">
        <f ca="1">IF(Table1[[#This Row],[area]]="prince edward island",Table1[[#This Row],[income]],0)</f>
        <v>0</v>
      </c>
      <c r="CU80">
        <f ca="1">IF(Table1[[#This Row],[area]]="northwest tersesa",Table1[[#This Row],[income]],0)</f>
        <v>0</v>
      </c>
      <c r="CV80">
        <f ca="1">IF(Table1[[#This Row],[area]]="quebec",Table1[[#This Row],[income]],0)</f>
        <v>0</v>
      </c>
      <c r="CW80">
        <f ca="1">IF(Table1[[#This Row],[area]]="manitoba",Table1[[#This Row],[income]],0)</f>
        <v>57834</v>
      </c>
      <c r="CX80">
        <f ca="1">IF(Table1[[#This Row],[area]]="sasketchwan",Table1[[#This Row],[income]],0)</f>
        <v>0</v>
      </c>
      <c r="CY80">
        <f ca="1">IF(Table1[[#This Row],[area]]="BC",Table1[[#This Row],[income]],0)</f>
        <v>0</v>
      </c>
      <c r="CZ80" s="6">
        <f ca="1">IF(Table1[[#This Row],[area]]="newbruncwick",Table1[[#This Row],[income]],0)</f>
        <v>0</v>
      </c>
      <c r="DB80" s="5">
        <f ca="1">IF(Table1[[#This Row],[field of work]]="health",Table1[[#This Row],[income]],0)</f>
        <v>0</v>
      </c>
      <c r="DC80">
        <f ca="1">IF(Table1[[#This Row],[field of work]]="teaching",Table1[[#This Row],[income]],0)</f>
        <v>0</v>
      </c>
      <c r="DD80">
        <f ca="1">IF(Table1[[#This Row],[field of work]]="agriculture",Table1[[#This Row],[income]],0)</f>
        <v>0</v>
      </c>
      <c r="DE80">
        <f ca="1">IF(Table1[[#This Row],[field of work]]="IT",Table1[[#This Row],[income]],0)</f>
        <v>57834</v>
      </c>
      <c r="DF80">
        <f ca="1">IF(Table1[[#This Row],[field of work]]="construction",Table1[[#This Row],[income]],0)</f>
        <v>0</v>
      </c>
      <c r="DG80" s="6">
        <f ca="1">IF(Table1[[#This Row],[field of work]]="general work",Table1[[#This Row],[income]],0)</f>
        <v>0</v>
      </c>
      <c r="DJ80" s="5">
        <f ca="1">IF(Table1[[#This Row],[Value of debts]]&gt;Table1[[#This Row],[income]],1,0)</f>
        <v>1</v>
      </c>
      <c r="DK80" s="6"/>
      <c r="DL80">
        <f ca="1">IF(Table1[[#This Row],[net worth of person($)]]&gt;$DM$6,Table1[[#This Row],[age]],0)</f>
        <v>32</v>
      </c>
    </row>
    <row r="81" spans="2:116" x14ac:dyDescent="0.3">
      <c r="B81">
        <f t="shared" ca="1" si="32"/>
        <v>1</v>
      </c>
      <c r="C81" s="1" t="str">
        <f t="shared" ca="1" si="33"/>
        <v>men</v>
      </c>
      <c r="D81">
        <f t="shared" ca="1" si="34"/>
        <v>36</v>
      </c>
      <c r="E81">
        <f t="shared" ca="1" si="35"/>
        <v>6</v>
      </c>
      <c r="F81" t="str">
        <f t="shared" ca="1" si="36"/>
        <v>agriculture</v>
      </c>
      <c r="G81">
        <f t="shared" ca="1" si="37"/>
        <v>3</v>
      </c>
      <c r="H81" t="str">
        <f t="shared" ca="1" si="38"/>
        <v>university</v>
      </c>
      <c r="I81">
        <f t="shared" ca="1" si="39"/>
        <v>3</v>
      </c>
      <c r="J81">
        <f t="shared" ca="1" si="31"/>
        <v>2</v>
      </c>
      <c r="K81">
        <f t="shared" ca="1" si="40"/>
        <v>25055</v>
      </c>
      <c r="L81">
        <f t="shared" ca="1" si="41"/>
        <v>11</v>
      </c>
      <c r="M81" t="str">
        <f t="shared" ca="1" si="42"/>
        <v>newbruncwick</v>
      </c>
      <c r="N81">
        <f t="shared" ca="1" si="24"/>
        <v>100220</v>
      </c>
      <c r="O81">
        <f t="shared" ca="1" si="43"/>
        <v>33769.184439148332</v>
      </c>
      <c r="P81">
        <f t="shared" ca="1" si="25"/>
        <v>20749.917251616211</v>
      </c>
      <c r="Q81">
        <f t="shared" ca="1" si="44"/>
        <v>9613</v>
      </c>
      <c r="R81">
        <f t="shared" ca="1" si="26"/>
        <v>6200.5295916834457</v>
      </c>
      <c r="S81">
        <f t="shared" ca="1" si="27"/>
        <v>29731.739317659245</v>
      </c>
      <c r="T81">
        <f t="shared" ca="1" si="28"/>
        <v>150701.65656927545</v>
      </c>
      <c r="U81">
        <f t="shared" ca="1" si="29"/>
        <v>49582.714030831776</v>
      </c>
      <c r="V81">
        <f t="shared" ca="1" si="30"/>
        <v>101118.94253844368</v>
      </c>
      <c r="AF81" s="5">
        <f ca="1">IF(Table1[[#This Row],[Genders]]="men",1,0)</f>
        <v>1</v>
      </c>
      <c r="AG81">
        <f ca="1">IF(Table1[[#This Row],[Genders]]="women",1,0)</f>
        <v>0</v>
      </c>
      <c r="AJ81" s="6"/>
      <c r="AL81">
        <f ca="1">IF(Table1[[#This Row],[field of work]]="teaching",1,0)</f>
        <v>0</v>
      </c>
      <c r="AM81">
        <f ca="1">IF(Table1[[#This Row],[field of work]]="health",1,0)</f>
        <v>0</v>
      </c>
      <c r="AN81">
        <f ca="1">IF(Table1[[#This Row],[field of work]]="agriculture",1,0)</f>
        <v>1</v>
      </c>
      <c r="AO81">
        <f ca="1">IF(Table1[[#This Row],[field of work]]="IT",1,0)</f>
        <v>0</v>
      </c>
      <c r="AP81">
        <f ca="1">IF(Table1[[#This Row],[field of work]]="construction",1,0)</f>
        <v>0</v>
      </c>
      <c r="AQ81">
        <f ca="1">IF(Table1[[#This Row],[field of work]]="general work",1,0)</f>
        <v>0</v>
      </c>
      <c r="AY81" s="23">
        <f ca="1">IF(Table1[[#This Row],[area]]="ontario",1,0)</f>
        <v>0</v>
      </c>
      <c r="AZ81">
        <f ca="1">IF(Table1[[#This Row],[area]]="newfounland",1,0)</f>
        <v>0</v>
      </c>
      <c r="BA81">
        <f ca="1">IF(Table1[[#This Row],[area]]="alberta",1,0)</f>
        <v>0</v>
      </c>
      <c r="BB81">
        <f ca="1">IF(Table1[[#This Row],[area]]="BC",1,0)</f>
        <v>0</v>
      </c>
      <c r="BC81">
        <f ca="1">IF(Table1[[#This Row],[area]]="yukon",1,0)</f>
        <v>0</v>
      </c>
      <c r="BD81">
        <f ca="1">IF(Table1[[#This Row],[area]]="nunavet",1,0)</f>
        <v>0</v>
      </c>
      <c r="BE81">
        <f ca="1">IF(Table1[[#This Row],[area]]="sasketchwan",1,0)</f>
        <v>0</v>
      </c>
      <c r="BF81">
        <f ca="1">IF(Table1[[#This Row],[area]]="newbruncwick",1,0)</f>
        <v>1</v>
      </c>
      <c r="BG81">
        <f ca="1">IF(Table1[[#This Row],[area]]="manitoba",1,0)</f>
        <v>0</v>
      </c>
      <c r="BH81">
        <f ca="1">IF(Table1[[#This Row],[area]]="prince edward island",1,0)</f>
        <v>0</v>
      </c>
      <c r="BI81">
        <f ca="1">IF(Table1[[#This Row],[area]]="quebec",1,0)</f>
        <v>0</v>
      </c>
      <c r="BJ81">
        <f ca="1">IF(Table1[[#This Row],[area]]="northwest tersesa",1,0)</f>
        <v>0</v>
      </c>
      <c r="BZ81" s="41">
        <f ca="1">Table1[[#This Row],[Cars Value]]/Table1[[#This Row],[no of cars]]</f>
        <v>10374.958625808105</v>
      </c>
      <c r="CB81" s="5">
        <f ca="1">IF(Table1[[#This Row],[Value of debts]]&gt;$CC$6,1,0)</f>
        <v>0</v>
      </c>
      <c r="CF81" s="6"/>
      <c r="CG81" s="43">
        <f ca="1">Table1[[#This Row],[Mortage left]]/Table1[[#This Row],[value of house]]</f>
        <v>0.3369505531744994</v>
      </c>
      <c r="CH81">
        <f t="shared" ca="1" si="45"/>
        <v>0</v>
      </c>
      <c r="CO81" s="5">
        <f ca="1">IF(Table1[[#This Row],[area]]="yukon",Table1[[#This Row],[income]],0)</f>
        <v>0</v>
      </c>
      <c r="CP81">
        <f ca="1">IF(Table1[[#This Row],[area]]="ontario",Table1[[#This Row],[income]],0)</f>
        <v>0</v>
      </c>
      <c r="CQ81">
        <f ca="1">IF(Table1[[#This Row],[area]]="newfounland",Table1[[#This Row],[income]],0)</f>
        <v>0</v>
      </c>
      <c r="CR81">
        <f ca="1">IF(Table1[[#This Row],[area]]="alberta",Table1[[#This Row],[income]],0)</f>
        <v>0</v>
      </c>
      <c r="CS81">
        <f ca="1">IF(Table1[[#This Row],[area]]="nunavet",Table1[[#This Row],[income]],0)</f>
        <v>0</v>
      </c>
      <c r="CT81">
        <f ca="1">IF(Table1[[#This Row],[area]]="prince edward island",Table1[[#This Row],[income]],0)</f>
        <v>0</v>
      </c>
      <c r="CU81">
        <f ca="1">IF(Table1[[#This Row],[area]]="northwest tersesa",Table1[[#This Row],[income]],0)</f>
        <v>0</v>
      </c>
      <c r="CV81">
        <f ca="1">IF(Table1[[#This Row],[area]]="quebec",Table1[[#This Row],[income]],0)</f>
        <v>0</v>
      </c>
      <c r="CW81">
        <f ca="1">IF(Table1[[#This Row],[area]]="manitoba",Table1[[#This Row],[income]],0)</f>
        <v>0</v>
      </c>
      <c r="CX81">
        <f ca="1">IF(Table1[[#This Row],[area]]="sasketchwan",Table1[[#This Row],[income]],0)</f>
        <v>0</v>
      </c>
      <c r="CY81">
        <f ca="1">IF(Table1[[#This Row],[area]]="BC",Table1[[#This Row],[income]],0)</f>
        <v>0</v>
      </c>
      <c r="CZ81" s="6">
        <f ca="1">IF(Table1[[#This Row],[area]]="newbruncwick",Table1[[#This Row],[income]],0)</f>
        <v>25055</v>
      </c>
      <c r="DB81" s="5">
        <f ca="1">IF(Table1[[#This Row],[field of work]]="health",Table1[[#This Row],[income]],0)</f>
        <v>0</v>
      </c>
      <c r="DC81">
        <f ca="1">IF(Table1[[#This Row],[field of work]]="teaching",Table1[[#This Row],[income]],0)</f>
        <v>0</v>
      </c>
      <c r="DD81">
        <f ca="1">IF(Table1[[#This Row],[field of work]]="agriculture",Table1[[#This Row],[income]],0)</f>
        <v>25055</v>
      </c>
      <c r="DE81">
        <f ca="1">IF(Table1[[#This Row],[field of work]]="IT",Table1[[#This Row],[income]],0)</f>
        <v>0</v>
      </c>
      <c r="DF81">
        <f ca="1">IF(Table1[[#This Row],[field of work]]="construction",Table1[[#This Row],[income]],0)</f>
        <v>0</v>
      </c>
      <c r="DG81" s="6">
        <f ca="1">IF(Table1[[#This Row],[field of work]]="general work",Table1[[#This Row],[income]],0)</f>
        <v>0</v>
      </c>
      <c r="DJ81" s="5">
        <f ca="1">IF(Table1[[#This Row],[Value of debts]]&gt;Table1[[#This Row],[income]],1,0)</f>
        <v>1</v>
      </c>
      <c r="DK81" s="6"/>
      <c r="DL81">
        <f ca="1">IF(Table1[[#This Row],[net worth of person($)]]&gt;$DM$6,Table1[[#This Row],[age]],0)</f>
        <v>36</v>
      </c>
    </row>
    <row r="82" spans="2:116" x14ac:dyDescent="0.3">
      <c r="B82">
        <f t="shared" ca="1" si="32"/>
        <v>2</v>
      </c>
      <c r="C82" s="1" t="str">
        <f t="shared" ca="1" si="33"/>
        <v>women</v>
      </c>
      <c r="D82">
        <f t="shared" ca="1" si="34"/>
        <v>40</v>
      </c>
      <c r="E82">
        <f t="shared" ca="1" si="35"/>
        <v>3</v>
      </c>
      <c r="F82" t="str">
        <f t="shared" ca="1" si="36"/>
        <v>teaching</v>
      </c>
      <c r="G82">
        <f t="shared" ca="1" si="37"/>
        <v>1</v>
      </c>
      <c r="H82" t="str">
        <f t="shared" ca="1" si="38"/>
        <v>high school</v>
      </c>
      <c r="I82">
        <f t="shared" ca="1" si="39"/>
        <v>4</v>
      </c>
      <c r="J82">
        <f t="shared" ca="1" si="31"/>
        <v>2</v>
      </c>
      <c r="K82">
        <f t="shared" ca="1" si="40"/>
        <v>35556</v>
      </c>
      <c r="L82">
        <f t="shared" ca="1" si="41"/>
        <v>3</v>
      </c>
      <c r="M82" t="str">
        <f t="shared" ca="1" si="42"/>
        <v>northwest tersesa</v>
      </c>
      <c r="N82">
        <f t="shared" ca="1" si="24"/>
        <v>177780</v>
      </c>
      <c r="O82">
        <f t="shared" ca="1" si="43"/>
        <v>143000.14174920597</v>
      </c>
      <c r="P82">
        <f t="shared" ca="1" si="25"/>
        <v>18028.799926075735</v>
      </c>
      <c r="Q82">
        <f t="shared" ca="1" si="44"/>
        <v>16622</v>
      </c>
      <c r="R82">
        <f t="shared" ca="1" si="26"/>
        <v>43426.699796045585</v>
      </c>
      <c r="S82">
        <f t="shared" ca="1" si="27"/>
        <v>18562.570101639543</v>
      </c>
      <c r="T82">
        <f t="shared" ca="1" si="28"/>
        <v>214371.37002771528</v>
      </c>
      <c r="U82">
        <f t="shared" ca="1" si="29"/>
        <v>203048.84154525155</v>
      </c>
      <c r="V82">
        <f t="shared" ca="1" si="30"/>
        <v>11322.528482463735</v>
      </c>
      <c r="AF82" s="5">
        <f ca="1">IF(Table1[[#This Row],[Genders]]="men",1,0)</f>
        <v>0</v>
      </c>
      <c r="AG82">
        <f ca="1">IF(Table1[[#This Row],[Genders]]="women",1,0)</f>
        <v>1</v>
      </c>
      <c r="AJ82" s="6"/>
      <c r="AL82">
        <f ca="1">IF(Table1[[#This Row],[field of work]]="teaching",1,0)</f>
        <v>1</v>
      </c>
      <c r="AM82">
        <f ca="1">IF(Table1[[#This Row],[field of work]]="health",1,0)</f>
        <v>0</v>
      </c>
      <c r="AN82">
        <f ca="1">IF(Table1[[#This Row],[field of work]]="agriculture",1,0)</f>
        <v>0</v>
      </c>
      <c r="AO82">
        <f ca="1">IF(Table1[[#This Row],[field of work]]="IT",1,0)</f>
        <v>0</v>
      </c>
      <c r="AP82">
        <f ca="1">IF(Table1[[#This Row],[field of work]]="construction",1,0)</f>
        <v>0</v>
      </c>
      <c r="AQ82">
        <f ca="1">IF(Table1[[#This Row],[field of work]]="general work",1,0)</f>
        <v>0</v>
      </c>
      <c r="AY82" s="23">
        <f ca="1">IF(Table1[[#This Row],[area]]="ontario",1,0)</f>
        <v>0</v>
      </c>
      <c r="AZ82">
        <f ca="1">IF(Table1[[#This Row],[area]]="newfounland",1,0)</f>
        <v>0</v>
      </c>
      <c r="BA82">
        <f ca="1">IF(Table1[[#This Row],[area]]="alberta",1,0)</f>
        <v>0</v>
      </c>
      <c r="BB82">
        <f ca="1">IF(Table1[[#This Row],[area]]="BC",1,0)</f>
        <v>0</v>
      </c>
      <c r="BC82">
        <f ca="1">IF(Table1[[#This Row],[area]]="yukon",1,0)</f>
        <v>0</v>
      </c>
      <c r="BD82">
        <f ca="1">IF(Table1[[#This Row],[area]]="nunavet",1,0)</f>
        <v>0</v>
      </c>
      <c r="BE82">
        <f ca="1">IF(Table1[[#This Row],[area]]="sasketchwan",1,0)</f>
        <v>0</v>
      </c>
      <c r="BF82">
        <f ca="1">IF(Table1[[#This Row],[area]]="newbruncwick",1,0)</f>
        <v>0</v>
      </c>
      <c r="BG82">
        <f ca="1">IF(Table1[[#This Row],[area]]="manitoba",1,0)</f>
        <v>0</v>
      </c>
      <c r="BH82">
        <f ca="1">IF(Table1[[#This Row],[area]]="prince edward island",1,0)</f>
        <v>0</v>
      </c>
      <c r="BI82">
        <f ca="1">IF(Table1[[#This Row],[area]]="quebec",1,0)</f>
        <v>0</v>
      </c>
      <c r="BJ82">
        <f ca="1">IF(Table1[[#This Row],[area]]="northwest tersesa",1,0)</f>
        <v>1</v>
      </c>
      <c r="BZ82" s="41">
        <f ca="1">Table1[[#This Row],[Cars Value]]/Table1[[#This Row],[no of cars]]</f>
        <v>9014.3999630378676</v>
      </c>
      <c r="CB82" s="5">
        <f ca="1">IF(Table1[[#This Row],[Value of debts]]&gt;$CC$6,1,0)</f>
        <v>1</v>
      </c>
      <c r="CF82" s="6"/>
      <c r="CG82" s="43">
        <f ca="1">Table1[[#This Row],[Mortage left]]/Table1[[#This Row],[value of house]]</f>
        <v>0.80436574276749895</v>
      </c>
      <c r="CH82">
        <f t="shared" ca="1" si="45"/>
        <v>0</v>
      </c>
      <c r="CO82" s="5">
        <f ca="1">IF(Table1[[#This Row],[area]]="yukon",Table1[[#This Row],[income]],0)</f>
        <v>0</v>
      </c>
      <c r="CP82">
        <f ca="1">IF(Table1[[#This Row],[area]]="ontario",Table1[[#This Row],[income]],0)</f>
        <v>0</v>
      </c>
      <c r="CQ82">
        <f ca="1">IF(Table1[[#This Row],[area]]="newfounland",Table1[[#This Row],[income]],0)</f>
        <v>0</v>
      </c>
      <c r="CR82">
        <f ca="1">IF(Table1[[#This Row],[area]]="alberta",Table1[[#This Row],[income]],0)</f>
        <v>0</v>
      </c>
      <c r="CS82">
        <f ca="1">IF(Table1[[#This Row],[area]]="nunavet",Table1[[#This Row],[income]],0)</f>
        <v>0</v>
      </c>
      <c r="CT82">
        <f ca="1">IF(Table1[[#This Row],[area]]="prince edward island",Table1[[#This Row],[income]],0)</f>
        <v>0</v>
      </c>
      <c r="CU82">
        <f ca="1">IF(Table1[[#This Row],[area]]="northwest tersesa",Table1[[#This Row],[income]],0)</f>
        <v>35556</v>
      </c>
      <c r="CV82">
        <f ca="1">IF(Table1[[#This Row],[area]]="quebec",Table1[[#This Row],[income]],0)</f>
        <v>0</v>
      </c>
      <c r="CW82">
        <f ca="1">IF(Table1[[#This Row],[area]]="manitoba",Table1[[#This Row],[income]],0)</f>
        <v>0</v>
      </c>
      <c r="CX82">
        <f ca="1">IF(Table1[[#This Row],[area]]="sasketchwan",Table1[[#This Row],[income]],0)</f>
        <v>0</v>
      </c>
      <c r="CY82">
        <f ca="1">IF(Table1[[#This Row],[area]]="BC",Table1[[#This Row],[income]],0)</f>
        <v>0</v>
      </c>
      <c r="CZ82" s="6">
        <f ca="1">IF(Table1[[#This Row],[area]]="newbruncwick",Table1[[#This Row],[income]],0)</f>
        <v>0</v>
      </c>
      <c r="DB82" s="5">
        <f ca="1">IF(Table1[[#This Row],[field of work]]="health",Table1[[#This Row],[income]],0)</f>
        <v>0</v>
      </c>
      <c r="DC82">
        <f ca="1">IF(Table1[[#This Row],[field of work]]="teaching",Table1[[#This Row],[income]],0)</f>
        <v>35556</v>
      </c>
      <c r="DD82">
        <f ca="1">IF(Table1[[#This Row],[field of work]]="agriculture",Table1[[#This Row],[income]],0)</f>
        <v>0</v>
      </c>
      <c r="DE82">
        <f ca="1">IF(Table1[[#This Row],[field of work]]="IT",Table1[[#This Row],[income]],0)</f>
        <v>0</v>
      </c>
      <c r="DF82">
        <f ca="1">IF(Table1[[#This Row],[field of work]]="construction",Table1[[#This Row],[income]],0)</f>
        <v>0</v>
      </c>
      <c r="DG82" s="6">
        <f ca="1">IF(Table1[[#This Row],[field of work]]="general work",Table1[[#This Row],[income]],0)</f>
        <v>0</v>
      </c>
      <c r="DJ82" s="5">
        <f ca="1">IF(Table1[[#This Row],[Value of debts]]&gt;Table1[[#This Row],[income]],1,0)</f>
        <v>1</v>
      </c>
      <c r="DK82" s="6"/>
      <c r="DL82">
        <f ca="1">IF(Table1[[#This Row],[net worth of person($)]]&gt;$DM$6,Table1[[#This Row],[age]],0)</f>
        <v>0</v>
      </c>
    </row>
    <row r="83" spans="2:116" x14ac:dyDescent="0.3">
      <c r="B83">
        <f t="shared" ca="1" si="32"/>
        <v>1</v>
      </c>
      <c r="C83" s="1" t="str">
        <f t="shared" ca="1" si="33"/>
        <v>men</v>
      </c>
      <c r="D83">
        <f t="shared" ca="1" si="34"/>
        <v>39</v>
      </c>
      <c r="E83">
        <f t="shared" ca="1" si="35"/>
        <v>6</v>
      </c>
      <c r="F83" t="str">
        <f t="shared" ca="1" si="36"/>
        <v>agriculture</v>
      </c>
      <c r="G83">
        <f t="shared" ca="1" si="37"/>
        <v>1</v>
      </c>
      <c r="H83" t="str">
        <f t="shared" ca="1" si="38"/>
        <v>high school</v>
      </c>
      <c r="I83">
        <f t="shared" ca="1" si="39"/>
        <v>3</v>
      </c>
      <c r="J83">
        <f t="shared" ca="1" si="31"/>
        <v>3</v>
      </c>
      <c r="K83">
        <f t="shared" ca="1" si="40"/>
        <v>46040</v>
      </c>
      <c r="L83">
        <f t="shared" ca="1" si="41"/>
        <v>10</v>
      </c>
      <c r="M83" t="str">
        <f t="shared" ca="1" si="42"/>
        <v>newfounland</v>
      </c>
      <c r="N83">
        <f t="shared" ca="1" si="24"/>
        <v>184160</v>
      </c>
      <c r="O83">
        <f t="shared" ca="1" si="43"/>
        <v>76403.51930625239</v>
      </c>
      <c r="P83">
        <f t="shared" ca="1" si="25"/>
        <v>74036.105892830587</v>
      </c>
      <c r="Q83">
        <f t="shared" ca="1" si="44"/>
        <v>59433</v>
      </c>
      <c r="R83">
        <f t="shared" ca="1" si="26"/>
        <v>36463.911284367423</v>
      </c>
      <c r="S83">
        <f t="shared" ca="1" si="27"/>
        <v>61195.310131407765</v>
      </c>
      <c r="T83">
        <f t="shared" ca="1" si="28"/>
        <v>319391.41602423834</v>
      </c>
      <c r="U83">
        <f t="shared" ca="1" si="29"/>
        <v>172300.4305906198</v>
      </c>
      <c r="V83">
        <f t="shared" ca="1" si="30"/>
        <v>147090.98543361854</v>
      </c>
      <c r="AF83" s="5">
        <f ca="1">IF(Table1[[#This Row],[Genders]]="men",1,0)</f>
        <v>1</v>
      </c>
      <c r="AG83">
        <f ca="1">IF(Table1[[#This Row],[Genders]]="women",1,0)</f>
        <v>0</v>
      </c>
      <c r="AJ83" s="6"/>
      <c r="AL83">
        <f ca="1">IF(Table1[[#This Row],[field of work]]="teaching",1,0)</f>
        <v>0</v>
      </c>
      <c r="AM83">
        <f ca="1">IF(Table1[[#This Row],[field of work]]="health",1,0)</f>
        <v>0</v>
      </c>
      <c r="AN83">
        <f ca="1">IF(Table1[[#This Row],[field of work]]="agriculture",1,0)</f>
        <v>1</v>
      </c>
      <c r="AO83">
        <f ca="1">IF(Table1[[#This Row],[field of work]]="IT",1,0)</f>
        <v>0</v>
      </c>
      <c r="AP83">
        <f ca="1">IF(Table1[[#This Row],[field of work]]="construction",1,0)</f>
        <v>0</v>
      </c>
      <c r="AQ83">
        <f ca="1">IF(Table1[[#This Row],[field of work]]="general work",1,0)</f>
        <v>0</v>
      </c>
      <c r="AY83" s="23">
        <f ca="1">IF(Table1[[#This Row],[area]]="ontario",1,0)</f>
        <v>0</v>
      </c>
      <c r="AZ83">
        <f ca="1">IF(Table1[[#This Row],[area]]="newfounland",1,0)</f>
        <v>1</v>
      </c>
      <c r="BA83">
        <f ca="1">IF(Table1[[#This Row],[area]]="alberta",1,0)</f>
        <v>0</v>
      </c>
      <c r="BB83">
        <f ca="1">IF(Table1[[#This Row],[area]]="BC",1,0)</f>
        <v>0</v>
      </c>
      <c r="BC83">
        <f ca="1">IF(Table1[[#This Row],[area]]="yukon",1,0)</f>
        <v>0</v>
      </c>
      <c r="BD83">
        <f ca="1">IF(Table1[[#This Row],[area]]="nunavet",1,0)</f>
        <v>0</v>
      </c>
      <c r="BE83">
        <f ca="1">IF(Table1[[#This Row],[area]]="sasketchwan",1,0)</f>
        <v>0</v>
      </c>
      <c r="BF83">
        <f ca="1">IF(Table1[[#This Row],[area]]="newbruncwick",1,0)</f>
        <v>0</v>
      </c>
      <c r="BG83">
        <f ca="1">IF(Table1[[#This Row],[area]]="manitoba",1,0)</f>
        <v>0</v>
      </c>
      <c r="BH83">
        <f ca="1">IF(Table1[[#This Row],[area]]="prince edward island",1,0)</f>
        <v>0</v>
      </c>
      <c r="BI83">
        <f ca="1">IF(Table1[[#This Row],[area]]="quebec",1,0)</f>
        <v>0</v>
      </c>
      <c r="BJ83">
        <f ca="1">IF(Table1[[#This Row],[area]]="northwest tersesa",1,0)</f>
        <v>0</v>
      </c>
      <c r="BZ83" s="41">
        <f ca="1">Table1[[#This Row],[Cars Value]]/Table1[[#This Row],[no of cars]]</f>
        <v>24678.701964276861</v>
      </c>
      <c r="CB83" s="5">
        <f ca="1">IF(Table1[[#This Row],[Value of debts]]&gt;$CC$6,1,0)</f>
        <v>1</v>
      </c>
      <c r="CF83" s="6"/>
      <c r="CG83" s="43">
        <f ca="1">Table1[[#This Row],[Mortage left]]/Table1[[#This Row],[value of house]]</f>
        <v>0.41487575644142261</v>
      </c>
      <c r="CH83">
        <f t="shared" ca="1" si="45"/>
        <v>0</v>
      </c>
      <c r="CO83" s="5">
        <f ca="1">IF(Table1[[#This Row],[area]]="yukon",Table1[[#This Row],[income]],0)</f>
        <v>0</v>
      </c>
      <c r="CP83">
        <f ca="1">IF(Table1[[#This Row],[area]]="ontario",Table1[[#This Row],[income]],0)</f>
        <v>0</v>
      </c>
      <c r="CQ83">
        <f ca="1">IF(Table1[[#This Row],[area]]="newfounland",Table1[[#This Row],[income]],0)</f>
        <v>46040</v>
      </c>
      <c r="CR83">
        <f ca="1">IF(Table1[[#This Row],[area]]="alberta",Table1[[#This Row],[income]],0)</f>
        <v>0</v>
      </c>
      <c r="CS83">
        <f ca="1">IF(Table1[[#This Row],[area]]="nunavet",Table1[[#This Row],[income]],0)</f>
        <v>0</v>
      </c>
      <c r="CT83">
        <f ca="1">IF(Table1[[#This Row],[area]]="prince edward island",Table1[[#This Row],[income]],0)</f>
        <v>0</v>
      </c>
      <c r="CU83">
        <f ca="1">IF(Table1[[#This Row],[area]]="northwest tersesa",Table1[[#This Row],[income]],0)</f>
        <v>0</v>
      </c>
      <c r="CV83">
        <f ca="1">IF(Table1[[#This Row],[area]]="quebec",Table1[[#This Row],[income]],0)</f>
        <v>0</v>
      </c>
      <c r="CW83">
        <f ca="1">IF(Table1[[#This Row],[area]]="manitoba",Table1[[#This Row],[income]],0)</f>
        <v>0</v>
      </c>
      <c r="CX83">
        <f ca="1">IF(Table1[[#This Row],[area]]="sasketchwan",Table1[[#This Row],[income]],0)</f>
        <v>0</v>
      </c>
      <c r="CY83">
        <f ca="1">IF(Table1[[#This Row],[area]]="BC",Table1[[#This Row],[income]],0)</f>
        <v>0</v>
      </c>
      <c r="CZ83" s="6">
        <f ca="1">IF(Table1[[#This Row],[area]]="newbruncwick",Table1[[#This Row],[income]],0)</f>
        <v>0</v>
      </c>
      <c r="DB83" s="5">
        <f ca="1">IF(Table1[[#This Row],[field of work]]="health",Table1[[#This Row],[income]],0)</f>
        <v>0</v>
      </c>
      <c r="DC83">
        <f ca="1">IF(Table1[[#This Row],[field of work]]="teaching",Table1[[#This Row],[income]],0)</f>
        <v>0</v>
      </c>
      <c r="DD83">
        <f ca="1">IF(Table1[[#This Row],[field of work]]="agriculture",Table1[[#This Row],[income]],0)</f>
        <v>46040</v>
      </c>
      <c r="DE83">
        <f ca="1">IF(Table1[[#This Row],[field of work]]="IT",Table1[[#This Row],[income]],0)</f>
        <v>0</v>
      </c>
      <c r="DF83">
        <f ca="1">IF(Table1[[#This Row],[field of work]]="construction",Table1[[#This Row],[income]],0)</f>
        <v>0</v>
      </c>
      <c r="DG83" s="6">
        <f ca="1">IF(Table1[[#This Row],[field of work]]="general work",Table1[[#This Row],[income]],0)</f>
        <v>0</v>
      </c>
      <c r="DJ83" s="5">
        <f ca="1">IF(Table1[[#This Row],[Value of debts]]&gt;Table1[[#This Row],[income]],1,0)</f>
        <v>1</v>
      </c>
      <c r="DK83" s="6"/>
      <c r="DL83">
        <f ca="1">IF(Table1[[#This Row],[net worth of person($)]]&gt;$DM$6,Table1[[#This Row],[age]],0)</f>
        <v>39</v>
      </c>
    </row>
    <row r="84" spans="2:116" x14ac:dyDescent="0.3">
      <c r="B84">
        <f t="shared" ca="1" si="32"/>
        <v>1</v>
      </c>
      <c r="C84" s="1" t="str">
        <f t="shared" ca="1" si="33"/>
        <v>men</v>
      </c>
      <c r="D84">
        <f t="shared" ca="1" si="34"/>
        <v>30</v>
      </c>
      <c r="E84">
        <f t="shared" ca="1" si="35"/>
        <v>3</v>
      </c>
      <c r="F84" t="str">
        <f t="shared" ca="1" si="36"/>
        <v>teaching</v>
      </c>
      <c r="G84">
        <f t="shared" ca="1" si="37"/>
        <v>4</v>
      </c>
      <c r="H84" t="str">
        <f t="shared" ca="1" si="38"/>
        <v>technical;</v>
      </c>
      <c r="I84">
        <f t="shared" ca="1" si="39"/>
        <v>4</v>
      </c>
      <c r="J84">
        <f t="shared" ca="1" si="31"/>
        <v>1</v>
      </c>
      <c r="K84">
        <f t="shared" ca="1" si="40"/>
        <v>86440</v>
      </c>
      <c r="L84">
        <f t="shared" ca="1" si="41"/>
        <v>5</v>
      </c>
      <c r="M84" t="str">
        <f t="shared" ca="1" si="42"/>
        <v>nunavet</v>
      </c>
      <c r="N84">
        <f t="shared" ca="1" si="24"/>
        <v>432200</v>
      </c>
      <c r="O84">
        <f t="shared" ca="1" si="43"/>
        <v>72587.205666218986</v>
      </c>
      <c r="P84">
        <f t="shared" ca="1" si="25"/>
        <v>60940.852855247198</v>
      </c>
      <c r="Q84">
        <f t="shared" ca="1" si="44"/>
        <v>17302</v>
      </c>
      <c r="R84">
        <f t="shared" ca="1" si="26"/>
        <v>72221.476201856247</v>
      </c>
      <c r="S84">
        <f t="shared" ca="1" si="27"/>
        <v>109454.5199408582</v>
      </c>
      <c r="T84">
        <f t="shared" ca="1" si="28"/>
        <v>602595.37279610545</v>
      </c>
      <c r="U84">
        <f t="shared" ca="1" si="29"/>
        <v>162110.68186807522</v>
      </c>
      <c r="V84">
        <f t="shared" ca="1" si="30"/>
        <v>440484.69092803024</v>
      </c>
      <c r="AF84" s="5">
        <f ca="1">IF(Table1[[#This Row],[Genders]]="men",1,0)</f>
        <v>1</v>
      </c>
      <c r="AG84">
        <f ca="1">IF(Table1[[#This Row],[Genders]]="women",1,0)</f>
        <v>0</v>
      </c>
      <c r="AJ84" s="6"/>
      <c r="AL84">
        <f ca="1">IF(Table1[[#This Row],[field of work]]="teaching",1,0)</f>
        <v>1</v>
      </c>
      <c r="AM84">
        <f ca="1">IF(Table1[[#This Row],[field of work]]="health",1,0)</f>
        <v>0</v>
      </c>
      <c r="AN84">
        <f ca="1">IF(Table1[[#This Row],[field of work]]="agriculture",1,0)</f>
        <v>0</v>
      </c>
      <c r="AO84">
        <f ca="1">IF(Table1[[#This Row],[field of work]]="IT",1,0)</f>
        <v>0</v>
      </c>
      <c r="AP84">
        <f ca="1">IF(Table1[[#This Row],[field of work]]="construction",1,0)</f>
        <v>0</v>
      </c>
      <c r="AQ84">
        <f ca="1">IF(Table1[[#This Row],[field of work]]="general work",1,0)</f>
        <v>0</v>
      </c>
      <c r="AY84" s="23">
        <f ca="1">IF(Table1[[#This Row],[area]]="ontario",1,0)</f>
        <v>0</v>
      </c>
      <c r="AZ84">
        <f ca="1">IF(Table1[[#This Row],[area]]="newfounland",1,0)</f>
        <v>0</v>
      </c>
      <c r="BA84">
        <f ca="1">IF(Table1[[#This Row],[area]]="alberta",1,0)</f>
        <v>0</v>
      </c>
      <c r="BB84">
        <f ca="1">IF(Table1[[#This Row],[area]]="BC",1,0)</f>
        <v>0</v>
      </c>
      <c r="BC84">
        <f ca="1">IF(Table1[[#This Row],[area]]="yukon",1,0)</f>
        <v>0</v>
      </c>
      <c r="BD84">
        <f ca="1">IF(Table1[[#This Row],[area]]="nunavet",1,0)</f>
        <v>1</v>
      </c>
      <c r="BE84">
        <f ca="1">IF(Table1[[#This Row],[area]]="sasketchwan",1,0)</f>
        <v>0</v>
      </c>
      <c r="BF84">
        <f ca="1">IF(Table1[[#This Row],[area]]="newbruncwick",1,0)</f>
        <v>0</v>
      </c>
      <c r="BG84">
        <f ca="1">IF(Table1[[#This Row],[area]]="manitoba",1,0)</f>
        <v>0</v>
      </c>
      <c r="BH84">
        <f ca="1">IF(Table1[[#This Row],[area]]="prince edward island",1,0)</f>
        <v>0</v>
      </c>
      <c r="BI84">
        <f ca="1">IF(Table1[[#This Row],[area]]="quebec",1,0)</f>
        <v>0</v>
      </c>
      <c r="BJ84">
        <f ca="1">IF(Table1[[#This Row],[area]]="northwest tersesa",1,0)</f>
        <v>0</v>
      </c>
      <c r="BZ84" s="41">
        <f ca="1">Table1[[#This Row],[Cars Value]]/Table1[[#This Row],[no of cars]]</f>
        <v>60940.852855247198</v>
      </c>
      <c r="CB84" s="5">
        <f ca="1">IF(Table1[[#This Row],[Value of debts]]&gt;$CC$6,1,0)</f>
        <v>1</v>
      </c>
      <c r="CF84" s="6"/>
      <c r="CG84" s="43">
        <f ca="1">Table1[[#This Row],[Mortage left]]/Table1[[#This Row],[value of house]]</f>
        <v>0.16794818525270475</v>
      </c>
      <c r="CH84">
        <f t="shared" ca="1" si="45"/>
        <v>1</v>
      </c>
      <c r="CO84" s="5">
        <f ca="1">IF(Table1[[#This Row],[area]]="yukon",Table1[[#This Row],[income]],0)</f>
        <v>0</v>
      </c>
      <c r="CP84">
        <f ca="1">IF(Table1[[#This Row],[area]]="ontario",Table1[[#This Row],[income]],0)</f>
        <v>0</v>
      </c>
      <c r="CQ84">
        <f ca="1">IF(Table1[[#This Row],[area]]="newfounland",Table1[[#This Row],[income]],0)</f>
        <v>0</v>
      </c>
      <c r="CR84">
        <f ca="1">IF(Table1[[#This Row],[area]]="alberta",Table1[[#This Row],[income]],0)</f>
        <v>0</v>
      </c>
      <c r="CS84">
        <f ca="1">IF(Table1[[#This Row],[area]]="nunavet",Table1[[#This Row],[income]],0)</f>
        <v>86440</v>
      </c>
      <c r="CT84">
        <f ca="1">IF(Table1[[#This Row],[area]]="prince edward island",Table1[[#This Row],[income]],0)</f>
        <v>0</v>
      </c>
      <c r="CU84">
        <f ca="1">IF(Table1[[#This Row],[area]]="northwest tersesa",Table1[[#This Row],[income]],0)</f>
        <v>0</v>
      </c>
      <c r="CV84">
        <f ca="1">IF(Table1[[#This Row],[area]]="quebec",Table1[[#This Row],[income]],0)</f>
        <v>0</v>
      </c>
      <c r="CW84">
        <f ca="1">IF(Table1[[#This Row],[area]]="manitoba",Table1[[#This Row],[income]],0)</f>
        <v>0</v>
      </c>
      <c r="CX84">
        <f ca="1">IF(Table1[[#This Row],[area]]="sasketchwan",Table1[[#This Row],[income]],0)</f>
        <v>0</v>
      </c>
      <c r="CY84">
        <f ca="1">IF(Table1[[#This Row],[area]]="BC",Table1[[#This Row],[income]],0)</f>
        <v>0</v>
      </c>
      <c r="CZ84" s="6">
        <f ca="1">IF(Table1[[#This Row],[area]]="newbruncwick",Table1[[#This Row],[income]],0)</f>
        <v>0</v>
      </c>
      <c r="DB84" s="5">
        <f ca="1">IF(Table1[[#This Row],[field of work]]="health",Table1[[#This Row],[income]],0)</f>
        <v>0</v>
      </c>
      <c r="DC84">
        <f ca="1">IF(Table1[[#This Row],[field of work]]="teaching",Table1[[#This Row],[income]],0)</f>
        <v>86440</v>
      </c>
      <c r="DD84">
        <f ca="1">IF(Table1[[#This Row],[field of work]]="agriculture",Table1[[#This Row],[income]],0)</f>
        <v>0</v>
      </c>
      <c r="DE84">
        <f ca="1">IF(Table1[[#This Row],[field of work]]="IT",Table1[[#This Row],[income]],0)</f>
        <v>0</v>
      </c>
      <c r="DF84">
        <f ca="1">IF(Table1[[#This Row],[field of work]]="construction",Table1[[#This Row],[income]],0)</f>
        <v>0</v>
      </c>
      <c r="DG84" s="6">
        <f ca="1">IF(Table1[[#This Row],[field of work]]="general work",Table1[[#This Row],[income]],0)</f>
        <v>0</v>
      </c>
      <c r="DJ84" s="5">
        <f ca="1">IF(Table1[[#This Row],[Value of debts]]&gt;Table1[[#This Row],[income]],1,0)</f>
        <v>1</v>
      </c>
      <c r="DK84" s="6"/>
      <c r="DL84">
        <f ca="1">IF(Table1[[#This Row],[net worth of person($)]]&gt;$DM$6,Table1[[#This Row],[age]],0)</f>
        <v>30</v>
      </c>
    </row>
    <row r="85" spans="2:116" x14ac:dyDescent="0.3">
      <c r="B85">
        <f t="shared" ca="1" si="32"/>
        <v>2</v>
      </c>
      <c r="C85" s="1" t="str">
        <f t="shared" ca="1" si="33"/>
        <v>women</v>
      </c>
      <c r="D85">
        <f t="shared" ca="1" si="34"/>
        <v>27</v>
      </c>
      <c r="E85">
        <f t="shared" ca="1" si="35"/>
        <v>2</v>
      </c>
      <c r="F85" t="str">
        <f t="shared" ca="1" si="36"/>
        <v>construction</v>
      </c>
      <c r="G85">
        <f t="shared" ca="1" si="37"/>
        <v>4</v>
      </c>
      <c r="H85" t="str">
        <f t="shared" ca="1" si="38"/>
        <v>technical;</v>
      </c>
      <c r="I85">
        <f t="shared" ca="1" si="39"/>
        <v>0</v>
      </c>
      <c r="J85">
        <f t="shared" ca="1" si="31"/>
        <v>1</v>
      </c>
      <c r="K85">
        <f t="shared" ca="1" si="40"/>
        <v>53829</v>
      </c>
      <c r="L85">
        <f t="shared" ca="1" si="41"/>
        <v>7</v>
      </c>
      <c r="M85" t="str">
        <f t="shared" ca="1" si="42"/>
        <v>manitoba</v>
      </c>
      <c r="N85">
        <f t="shared" ca="1" si="24"/>
        <v>215316</v>
      </c>
      <c r="O85">
        <f t="shared" ca="1" si="43"/>
        <v>158595.51027032436</v>
      </c>
      <c r="P85">
        <f t="shared" ca="1" si="25"/>
        <v>39951.171980392864</v>
      </c>
      <c r="Q85">
        <f t="shared" ca="1" si="44"/>
        <v>19877</v>
      </c>
      <c r="R85">
        <f t="shared" ca="1" si="26"/>
        <v>29280.145928721682</v>
      </c>
      <c r="S85">
        <f t="shared" ca="1" si="27"/>
        <v>48289.519478296781</v>
      </c>
      <c r="T85">
        <f t="shared" ca="1" si="28"/>
        <v>303556.69145868963</v>
      </c>
      <c r="U85">
        <f t="shared" ca="1" si="29"/>
        <v>207752.65619904603</v>
      </c>
      <c r="V85">
        <f t="shared" ca="1" si="30"/>
        <v>95804.035259643599</v>
      </c>
      <c r="AF85" s="5">
        <f ca="1">IF(Table1[[#This Row],[Genders]]="men",1,0)</f>
        <v>0</v>
      </c>
      <c r="AG85">
        <f ca="1">IF(Table1[[#This Row],[Genders]]="women",1,0)</f>
        <v>1</v>
      </c>
      <c r="AJ85" s="6"/>
      <c r="AL85">
        <f ca="1">IF(Table1[[#This Row],[field of work]]="teaching",1,0)</f>
        <v>0</v>
      </c>
      <c r="AM85">
        <f ca="1">IF(Table1[[#This Row],[field of work]]="health",1,0)</f>
        <v>0</v>
      </c>
      <c r="AN85">
        <f ca="1">IF(Table1[[#This Row],[field of work]]="agriculture",1,0)</f>
        <v>0</v>
      </c>
      <c r="AO85">
        <f ca="1">IF(Table1[[#This Row],[field of work]]="IT",1,0)</f>
        <v>0</v>
      </c>
      <c r="AP85">
        <f ca="1">IF(Table1[[#This Row],[field of work]]="construction",1,0)</f>
        <v>1</v>
      </c>
      <c r="AQ85">
        <f ca="1">IF(Table1[[#This Row],[field of work]]="general work",1,0)</f>
        <v>0</v>
      </c>
      <c r="AY85" s="23">
        <f ca="1">IF(Table1[[#This Row],[area]]="ontario",1,0)</f>
        <v>0</v>
      </c>
      <c r="AZ85">
        <f ca="1">IF(Table1[[#This Row],[area]]="newfounland",1,0)</f>
        <v>0</v>
      </c>
      <c r="BA85">
        <f ca="1">IF(Table1[[#This Row],[area]]="alberta",1,0)</f>
        <v>0</v>
      </c>
      <c r="BB85">
        <f ca="1">IF(Table1[[#This Row],[area]]="BC",1,0)</f>
        <v>0</v>
      </c>
      <c r="BC85">
        <f ca="1">IF(Table1[[#This Row],[area]]="yukon",1,0)</f>
        <v>0</v>
      </c>
      <c r="BD85">
        <f ca="1">IF(Table1[[#This Row],[area]]="nunavet",1,0)</f>
        <v>0</v>
      </c>
      <c r="BE85">
        <f ca="1">IF(Table1[[#This Row],[area]]="sasketchwan",1,0)</f>
        <v>0</v>
      </c>
      <c r="BF85">
        <f ca="1">IF(Table1[[#This Row],[area]]="newbruncwick",1,0)</f>
        <v>0</v>
      </c>
      <c r="BG85">
        <f ca="1">IF(Table1[[#This Row],[area]]="manitoba",1,0)</f>
        <v>1</v>
      </c>
      <c r="BH85">
        <f ca="1">IF(Table1[[#This Row],[area]]="prince edward island",1,0)</f>
        <v>0</v>
      </c>
      <c r="BI85">
        <f ca="1">IF(Table1[[#This Row],[area]]="quebec",1,0)</f>
        <v>0</v>
      </c>
      <c r="BJ85">
        <f ca="1">IF(Table1[[#This Row],[area]]="northwest tersesa",1,0)</f>
        <v>0</v>
      </c>
      <c r="BZ85" s="41">
        <f ca="1">Table1[[#This Row],[Cars Value]]/Table1[[#This Row],[no of cars]]</f>
        <v>39951.171980392864</v>
      </c>
      <c r="CB85" s="5">
        <f ca="1">IF(Table1[[#This Row],[Value of debts]]&gt;$CC$6,1,0)</f>
        <v>1</v>
      </c>
      <c r="CF85" s="6"/>
      <c r="CG85" s="43">
        <f ca="1">Table1[[#This Row],[Mortage left]]/Table1[[#This Row],[value of house]]</f>
        <v>0.73657094814284285</v>
      </c>
      <c r="CH85">
        <f t="shared" ca="1" si="45"/>
        <v>0</v>
      </c>
      <c r="CO85" s="5">
        <f ca="1">IF(Table1[[#This Row],[area]]="yukon",Table1[[#This Row],[income]],0)</f>
        <v>0</v>
      </c>
      <c r="CP85">
        <f ca="1">IF(Table1[[#This Row],[area]]="ontario",Table1[[#This Row],[income]],0)</f>
        <v>0</v>
      </c>
      <c r="CQ85">
        <f ca="1">IF(Table1[[#This Row],[area]]="newfounland",Table1[[#This Row],[income]],0)</f>
        <v>0</v>
      </c>
      <c r="CR85">
        <f ca="1">IF(Table1[[#This Row],[area]]="alberta",Table1[[#This Row],[income]],0)</f>
        <v>0</v>
      </c>
      <c r="CS85">
        <f ca="1">IF(Table1[[#This Row],[area]]="nunavet",Table1[[#This Row],[income]],0)</f>
        <v>0</v>
      </c>
      <c r="CT85">
        <f ca="1">IF(Table1[[#This Row],[area]]="prince edward island",Table1[[#This Row],[income]],0)</f>
        <v>0</v>
      </c>
      <c r="CU85">
        <f ca="1">IF(Table1[[#This Row],[area]]="northwest tersesa",Table1[[#This Row],[income]],0)</f>
        <v>0</v>
      </c>
      <c r="CV85">
        <f ca="1">IF(Table1[[#This Row],[area]]="quebec",Table1[[#This Row],[income]],0)</f>
        <v>0</v>
      </c>
      <c r="CW85">
        <f ca="1">IF(Table1[[#This Row],[area]]="manitoba",Table1[[#This Row],[income]],0)</f>
        <v>53829</v>
      </c>
      <c r="CX85">
        <f ca="1">IF(Table1[[#This Row],[area]]="sasketchwan",Table1[[#This Row],[income]],0)</f>
        <v>0</v>
      </c>
      <c r="CY85">
        <f ca="1">IF(Table1[[#This Row],[area]]="BC",Table1[[#This Row],[income]],0)</f>
        <v>0</v>
      </c>
      <c r="CZ85" s="6">
        <f ca="1">IF(Table1[[#This Row],[area]]="newbruncwick",Table1[[#This Row],[income]],0)</f>
        <v>0</v>
      </c>
      <c r="DB85" s="5">
        <f ca="1">IF(Table1[[#This Row],[field of work]]="health",Table1[[#This Row],[income]],0)</f>
        <v>0</v>
      </c>
      <c r="DC85">
        <f ca="1">IF(Table1[[#This Row],[field of work]]="teaching",Table1[[#This Row],[income]],0)</f>
        <v>0</v>
      </c>
      <c r="DD85">
        <f ca="1">IF(Table1[[#This Row],[field of work]]="agriculture",Table1[[#This Row],[income]],0)</f>
        <v>0</v>
      </c>
      <c r="DE85">
        <f ca="1">IF(Table1[[#This Row],[field of work]]="IT",Table1[[#This Row],[income]],0)</f>
        <v>0</v>
      </c>
      <c r="DF85">
        <f ca="1">IF(Table1[[#This Row],[field of work]]="construction",Table1[[#This Row],[income]],0)</f>
        <v>53829</v>
      </c>
      <c r="DG85" s="6">
        <f ca="1">IF(Table1[[#This Row],[field of work]]="general work",Table1[[#This Row],[income]],0)</f>
        <v>0</v>
      </c>
      <c r="DJ85" s="5">
        <f ca="1">IF(Table1[[#This Row],[Value of debts]]&gt;Table1[[#This Row],[income]],1,0)</f>
        <v>1</v>
      </c>
      <c r="DK85" s="6"/>
      <c r="DL85">
        <f ca="1">IF(Table1[[#This Row],[net worth of person($)]]&gt;$DM$6,Table1[[#This Row],[age]],0)</f>
        <v>27</v>
      </c>
    </row>
    <row r="86" spans="2:116" x14ac:dyDescent="0.3">
      <c r="B86">
        <f t="shared" ca="1" si="32"/>
        <v>2</v>
      </c>
      <c r="C86" s="1" t="str">
        <f t="shared" ca="1" si="33"/>
        <v>women</v>
      </c>
      <c r="D86">
        <f t="shared" ca="1" si="34"/>
        <v>32</v>
      </c>
      <c r="E86">
        <f t="shared" ca="1" si="35"/>
        <v>1</v>
      </c>
      <c r="F86" t="str">
        <f t="shared" ca="1" si="36"/>
        <v>health</v>
      </c>
      <c r="G86">
        <f t="shared" ca="1" si="37"/>
        <v>1</v>
      </c>
      <c r="H86" t="str">
        <f t="shared" ca="1" si="38"/>
        <v>high school</v>
      </c>
      <c r="I86">
        <f t="shared" ca="1" si="39"/>
        <v>0</v>
      </c>
      <c r="J86">
        <f t="shared" ca="1" si="31"/>
        <v>3</v>
      </c>
      <c r="K86">
        <f t="shared" ca="1" si="40"/>
        <v>68172</v>
      </c>
      <c r="L86">
        <f t="shared" ca="1" si="41"/>
        <v>10</v>
      </c>
      <c r="M86" t="str">
        <f t="shared" ca="1" si="42"/>
        <v>newfounland</v>
      </c>
      <c r="N86">
        <f t="shared" ref="N86:N149" ca="1" si="46">K86*RANDBETWEEN(3,6)</f>
        <v>204516</v>
      </c>
      <c r="O86">
        <f t="shared" ca="1" si="43"/>
        <v>10247.702132850714</v>
      </c>
      <c r="P86">
        <f t="shared" ref="P86:P149" ca="1" si="47">J86*RAND()*K86</f>
        <v>34948.523070478012</v>
      </c>
      <c r="Q86">
        <f t="shared" ca="1" si="44"/>
        <v>34024</v>
      </c>
      <c r="R86">
        <f t="shared" ref="R86:R149" ca="1" si="48">RAND()*K86*2</f>
        <v>23192.793158657369</v>
      </c>
      <c r="S86">
        <f t="shared" ref="S86:S149" ca="1" si="49">RAND()*K86*1.5</f>
        <v>27454.463255009527</v>
      </c>
      <c r="T86">
        <f t="shared" ref="T86:T149" ca="1" si="50">N86+P86+S86</f>
        <v>266918.98632548749</v>
      </c>
      <c r="U86">
        <f t="shared" ref="U86:U149" ca="1" si="51">SUM(O86,R86,Q86)</f>
        <v>67464.495291508079</v>
      </c>
      <c r="V86">
        <f t="shared" ref="V86:V149" ca="1" si="52">T86-U86</f>
        <v>199454.4910339794</v>
      </c>
      <c r="AF86" s="5">
        <f ca="1">IF(Table1[[#This Row],[Genders]]="men",1,0)</f>
        <v>0</v>
      </c>
      <c r="AG86">
        <f ca="1">IF(Table1[[#This Row],[Genders]]="women",1,0)</f>
        <v>1</v>
      </c>
      <c r="AJ86" s="6"/>
      <c r="AL86">
        <f ca="1">IF(Table1[[#This Row],[field of work]]="teaching",1,0)</f>
        <v>0</v>
      </c>
      <c r="AM86">
        <f ca="1">IF(Table1[[#This Row],[field of work]]="health",1,0)</f>
        <v>1</v>
      </c>
      <c r="AN86">
        <f ca="1">IF(Table1[[#This Row],[field of work]]="agriculture",1,0)</f>
        <v>0</v>
      </c>
      <c r="AO86">
        <f ca="1">IF(Table1[[#This Row],[field of work]]="IT",1,0)</f>
        <v>0</v>
      </c>
      <c r="AP86">
        <f ca="1">IF(Table1[[#This Row],[field of work]]="construction",1,0)</f>
        <v>0</v>
      </c>
      <c r="AQ86">
        <f ca="1">IF(Table1[[#This Row],[field of work]]="general work",1,0)</f>
        <v>0</v>
      </c>
      <c r="AY86" s="23">
        <f ca="1">IF(Table1[[#This Row],[area]]="ontario",1,0)</f>
        <v>0</v>
      </c>
      <c r="AZ86">
        <f ca="1">IF(Table1[[#This Row],[area]]="newfounland",1,0)</f>
        <v>1</v>
      </c>
      <c r="BA86">
        <f ca="1">IF(Table1[[#This Row],[area]]="alberta",1,0)</f>
        <v>0</v>
      </c>
      <c r="BB86">
        <f ca="1">IF(Table1[[#This Row],[area]]="BC",1,0)</f>
        <v>0</v>
      </c>
      <c r="BC86">
        <f ca="1">IF(Table1[[#This Row],[area]]="yukon",1,0)</f>
        <v>0</v>
      </c>
      <c r="BD86">
        <f ca="1">IF(Table1[[#This Row],[area]]="nunavet",1,0)</f>
        <v>0</v>
      </c>
      <c r="BE86">
        <f ca="1">IF(Table1[[#This Row],[area]]="sasketchwan",1,0)</f>
        <v>0</v>
      </c>
      <c r="BF86">
        <f ca="1">IF(Table1[[#This Row],[area]]="newbruncwick",1,0)</f>
        <v>0</v>
      </c>
      <c r="BG86">
        <f ca="1">IF(Table1[[#This Row],[area]]="manitoba",1,0)</f>
        <v>0</v>
      </c>
      <c r="BH86">
        <f ca="1">IF(Table1[[#This Row],[area]]="prince edward island",1,0)</f>
        <v>0</v>
      </c>
      <c r="BI86">
        <f ca="1">IF(Table1[[#This Row],[area]]="quebec",1,0)</f>
        <v>0</v>
      </c>
      <c r="BJ86">
        <f ca="1">IF(Table1[[#This Row],[area]]="northwest tersesa",1,0)</f>
        <v>0</v>
      </c>
      <c r="BZ86" s="41">
        <f ca="1">Table1[[#This Row],[Cars Value]]/Table1[[#This Row],[no of cars]]</f>
        <v>11649.507690159337</v>
      </c>
      <c r="CB86" s="5">
        <f ca="1">IF(Table1[[#This Row],[Value of debts]]&gt;$CC$6,1,0)</f>
        <v>0</v>
      </c>
      <c r="CF86" s="6"/>
      <c r="CG86" s="43">
        <f ca="1">Table1[[#This Row],[Mortage left]]/Table1[[#This Row],[value of house]]</f>
        <v>5.0107092515259022E-2</v>
      </c>
      <c r="CH86">
        <f t="shared" ca="1" si="45"/>
        <v>1</v>
      </c>
      <c r="CO86" s="5">
        <f ca="1">IF(Table1[[#This Row],[area]]="yukon",Table1[[#This Row],[income]],0)</f>
        <v>0</v>
      </c>
      <c r="CP86">
        <f ca="1">IF(Table1[[#This Row],[area]]="ontario",Table1[[#This Row],[income]],0)</f>
        <v>0</v>
      </c>
      <c r="CQ86">
        <f ca="1">IF(Table1[[#This Row],[area]]="newfounland",Table1[[#This Row],[income]],0)</f>
        <v>68172</v>
      </c>
      <c r="CR86">
        <f ca="1">IF(Table1[[#This Row],[area]]="alberta",Table1[[#This Row],[income]],0)</f>
        <v>0</v>
      </c>
      <c r="CS86">
        <f ca="1">IF(Table1[[#This Row],[area]]="nunavet",Table1[[#This Row],[income]],0)</f>
        <v>0</v>
      </c>
      <c r="CT86">
        <f ca="1">IF(Table1[[#This Row],[area]]="prince edward island",Table1[[#This Row],[income]],0)</f>
        <v>0</v>
      </c>
      <c r="CU86">
        <f ca="1">IF(Table1[[#This Row],[area]]="northwest tersesa",Table1[[#This Row],[income]],0)</f>
        <v>0</v>
      </c>
      <c r="CV86">
        <f ca="1">IF(Table1[[#This Row],[area]]="quebec",Table1[[#This Row],[income]],0)</f>
        <v>0</v>
      </c>
      <c r="CW86">
        <f ca="1">IF(Table1[[#This Row],[area]]="manitoba",Table1[[#This Row],[income]],0)</f>
        <v>0</v>
      </c>
      <c r="CX86">
        <f ca="1">IF(Table1[[#This Row],[area]]="sasketchwan",Table1[[#This Row],[income]],0)</f>
        <v>0</v>
      </c>
      <c r="CY86">
        <f ca="1">IF(Table1[[#This Row],[area]]="BC",Table1[[#This Row],[income]],0)</f>
        <v>0</v>
      </c>
      <c r="CZ86" s="6">
        <f ca="1">IF(Table1[[#This Row],[area]]="newbruncwick",Table1[[#This Row],[income]],0)</f>
        <v>0</v>
      </c>
      <c r="DB86" s="5">
        <f ca="1">IF(Table1[[#This Row],[field of work]]="health",Table1[[#This Row],[income]],0)</f>
        <v>68172</v>
      </c>
      <c r="DC86">
        <f ca="1">IF(Table1[[#This Row],[field of work]]="teaching",Table1[[#This Row],[income]],0)</f>
        <v>0</v>
      </c>
      <c r="DD86">
        <f ca="1">IF(Table1[[#This Row],[field of work]]="agriculture",Table1[[#This Row],[income]],0)</f>
        <v>0</v>
      </c>
      <c r="DE86">
        <f ca="1">IF(Table1[[#This Row],[field of work]]="IT",Table1[[#This Row],[income]],0)</f>
        <v>0</v>
      </c>
      <c r="DF86">
        <f ca="1">IF(Table1[[#This Row],[field of work]]="construction",Table1[[#This Row],[income]],0)</f>
        <v>0</v>
      </c>
      <c r="DG86" s="6">
        <f ca="1">IF(Table1[[#This Row],[field of work]]="general work",Table1[[#This Row],[income]],0)</f>
        <v>0</v>
      </c>
      <c r="DJ86" s="5">
        <f ca="1">IF(Table1[[#This Row],[Value of debts]]&gt;Table1[[#This Row],[income]],1,0)</f>
        <v>0</v>
      </c>
      <c r="DK86" s="6"/>
      <c r="DL86">
        <f ca="1">IF(Table1[[#This Row],[net worth of person($)]]&gt;$DM$6,Table1[[#This Row],[age]],0)</f>
        <v>32</v>
      </c>
    </row>
    <row r="87" spans="2:116" x14ac:dyDescent="0.3">
      <c r="B87">
        <f t="shared" ca="1" si="32"/>
        <v>1</v>
      </c>
      <c r="C87" s="1" t="str">
        <f t="shared" ca="1" si="33"/>
        <v>men</v>
      </c>
      <c r="D87">
        <f t="shared" ca="1" si="34"/>
        <v>40</v>
      </c>
      <c r="E87">
        <f t="shared" ca="1" si="35"/>
        <v>3</v>
      </c>
      <c r="F87" t="str">
        <f t="shared" ca="1" si="36"/>
        <v>teaching</v>
      </c>
      <c r="G87">
        <f t="shared" ca="1" si="37"/>
        <v>3</v>
      </c>
      <c r="H87" t="str">
        <f t="shared" ca="1" si="38"/>
        <v>university</v>
      </c>
      <c r="I87">
        <f t="shared" ca="1" si="39"/>
        <v>0</v>
      </c>
      <c r="J87">
        <f t="shared" ca="1" si="31"/>
        <v>1</v>
      </c>
      <c r="K87">
        <f t="shared" ca="1" si="40"/>
        <v>26051</v>
      </c>
      <c r="L87">
        <f t="shared" ca="1" si="41"/>
        <v>1</v>
      </c>
      <c r="M87" t="str">
        <f t="shared" ca="1" si="42"/>
        <v>yukon</v>
      </c>
      <c r="N87">
        <f t="shared" ca="1" si="46"/>
        <v>104204</v>
      </c>
      <c r="O87">
        <f t="shared" ca="1" si="43"/>
        <v>6285.3672193378452</v>
      </c>
      <c r="P87">
        <f t="shared" ca="1" si="47"/>
        <v>10321.607047427566</v>
      </c>
      <c r="Q87">
        <f t="shared" ca="1" si="44"/>
        <v>1071</v>
      </c>
      <c r="R87">
        <f t="shared" ca="1" si="48"/>
        <v>39342.027400407329</v>
      </c>
      <c r="S87">
        <f t="shared" ca="1" si="49"/>
        <v>29567.167111964423</v>
      </c>
      <c r="T87">
        <f t="shared" ca="1" si="50"/>
        <v>144092.77415939199</v>
      </c>
      <c r="U87">
        <f t="shared" ca="1" si="51"/>
        <v>46698.394619745173</v>
      </c>
      <c r="V87">
        <f t="shared" ca="1" si="52"/>
        <v>97394.379539646819</v>
      </c>
      <c r="AF87" s="5">
        <f ca="1">IF(Table1[[#This Row],[Genders]]="men",1,0)</f>
        <v>1</v>
      </c>
      <c r="AG87">
        <f ca="1">IF(Table1[[#This Row],[Genders]]="women",1,0)</f>
        <v>0</v>
      </c>
      <c r="AJ87" s="6"/>
      <c r="AL87">
        <f ca="1">IF(Table1[[#This Row],[field of work]]="teaching",1,0)</f>
        <v>1</v>
      </c>
      <c r="AM87">
        <f ca="1">IF(Table1[[#This Row],[field of work]]="health",1,0)</f>
        <v>0</v>
      </c>
      <c r="AN87">
        <f ca="1">IF(Table1[[#This Row],[field of work]]="agriculture",1,0)</f>
        <v>0</v>
      </c>
      <c r="AO87">
        <f ca="1">IF(Table1[[#This Row],[field of work]]="IT",1,0)</f>
        <v>0</v>
      </c>
      <c r="AP87">
        <f ca="1">IF(Table1[[#This Row],[field of work]]="construction",1,0)</f>
        <v>0</v>
      </c>
      <c r="AQ87">
        <f ca="1">IF(Table1[[#This Row],[field of work]]="general work",1,0)</f>
        <v>0</v>
      </c>
      <c r="AY87" s="23">
        <f ca="1">IF(Table1[[#This Row],[area]]="ontario",1,0)</f>
        <v>0</v>
      </c>
      <c r="AZ87">
        <f ca="1">IF(Table1[[#This Row],[area]]="newfounland",1,0)</f>
        <v>0</v>
      </c>
      <c r="BA87">
        <f ca="1">IF(Table1[[#This Row],[area]]="alberta",1,0)</f>
        <v>0</v>
      </c>
      <c r="BB87">
        <f ca="1">IF(Table1[[#This Row],[area]]="BC",1,0)</f>
        <v>0</v>
      </c>
      <c r="BC87">
        <f ca="1">IF(Table1[[#This Row],[area]]="yukon",1,0)</f>
        <v>1</v>
      </c>
      <c r="BD87">
        <f ca="1">IF(Table1[[#This Row],[area]]="nunavet",1,0)</f>
        <v>0</v>
      </c>
      <c r="BE87">
        <f ca="1">IF(Table1[[#This Row],[area]]="sasketchwan",1,0)</f>
        <v>0</v>
      </c>
      <c r="BF87">
        <f ca="1">IF(Table1[[#This Row],[area]]="newbruncwick",1,0)</f>
        <v>0</v>
      </c>
      <c r="BG87">
        <f ca="1">IF(Table1[[#This Row],[area]]="manitoba",1,0)</f>
        <v>0</v>
      </c>
      <c r="BH87">
        <f ca="1">IF(Table1[[#This Row],[area]]="prince edward island",1,0)</f>
        <v>0</v>
      </c>
      <c r="BI87">
        <f ca="1">IF(Table1[[#This Row],[area]]="quebec",1,0)</f>
        <v>0</v>
      </c>
      <c r="BJ87">
        <f ca="1">IF(Table1[[#This Row],[area]]="northwest tersesa",1,0)</f>
        <v>0</v>
      </c>
      <c r="BZ87" s="41">
        <f ca="1">Table1[[#This Row],[Cars Value]]/Table1[[#This Row],[no of cars]]</f>
        <v>10321.607047427566</v>
      </c>
      <c r="CB87" s="5">
        <f ca="1">IF(Table1[[#This Row],[Value of debts]]&gt;$CC$6,1,0)</f>
        <v>0</v>
      </c>
      <c r="CF87" s="6"/>
      <c r="CG87" s="43">
        <f ca="1">Table1[[#This Row],[Mortage left]]/Table1[[#This Row],[value of house]]</f>
        <v>6.0317907367642754E-2</v>
      </c>
      <c r="CH87">
        <f t="shared" ca="1" si="45"/>
        <v>1</v>
      </c>
      <c r="CO87" s="5">
        <f ca="1">IF(Table1[[#This Row],[area]]="yukon",Table1[[#This Row],[income]],0)</f>
        <v>26051</v>
      </c>
      <c r="CP87">
        <f ca="1">IF(Table1[[#This Row],[area]]="ontario",Table1[[#This Row],[income]],0)</f>
        <v>0</v>
      </c>
      <c r="CQ87">
        <f ca="1">IF(Table1[[#This Row],[area]]="newfounland",Table1[[#This Row],[income]],0)</f>
        <v>0</v>
      </c>
      <c r="CR87">
        <f ca="1">IF(Table1[[#This Row],[area]]="alberta",Table1[[#This Row],[income]],0)</f>
        <v>0</v>
      </c>
      <c r="CS87">
        <f ca="1">IF(Table1[[#This Row],[area]]="nunavet",Table1[[#This Row],[income]],0)</f>
        <v>0</v>
      </c>
      <c r="CT87">
        <f ca="1">IF(Table1[[#This Row],[area]]="prince edward island",Table1[[#This Row],[income]],0)</f>
        <v>0</v>
      </c>
      <c r="CU87">
        <f ca="1">IF(Table1[[#This Row],[area]]="northwest tersesa",Table1[[#This Row],[income]],0)</f>
        <v>0</v>
      </c>
      <c r="CV87">
        <f ca="1">IF(Table1[[#This Row],[area]]="quebec",Table1[[#This Row],[income]],0)</f>
        <v>0</v>
      </c>
      <c r="CW87">
        <f ca="1">IF(Table1[[#This Row],[area]]="manitoba",Table1[[#This Row],[income]],0)</f>
        <v>0</v>
      </c>
      <c r="CX87">
        <f ca="1">IF(Table1[[#This Row],[area]]="sasketchwan",Table1[[#This Row],[income]],0)</f>
        <v>0</v>
      </c>
      <c r="CY87">
        <f ca="1">IF(Table1[[#This Row],[area]]="BC",Table1[[#This Row],[income]],0)</f>
        <v>0</v>
      </c>
      <c r="CZ87" s="6">
        <f ca="1">IF(Table1[[#This Row],[area]]="newbruncwick",Table1[[#This Row],[income]],0)</f>
        <v>0</v>
      </c>
      <c r="DB87" s="5">
        <f ca="1">IF(Table1[[#This Row],[field of work]]="health",Table1[[#This Row],[income]],0)</f>
        <v>0</v>
      </c>
      <c r="DC87">
        <f ca="1">IF(Table1[[#This Row],[field of work]]="teaching",Table1[[#This Row],[income]],0)</f>
        <v>26051</v>
      </c>
      <c r="DD87">
        <f ca="1">IF(Table1[[#This Row],[field of work]]="agriculture",Table1[[#This Row],[income]],0)</f>
        <v>0</v>
      </c>
      <c r="DE87">
        <f ca="1">IF(Table1[[#This Row],[field of work]]="IT",Table1[[#This Row],[income]],0)</f>
        <v>0</v>
      </c>
      <c r="DF87">
        <f ca="1">IF(Table1[[#This Row],[field of work]]="construction",Table1[[#This Row],[income]],0)</f>
        <v>0</v>
      </c>
      <c r="DG87" s="6">
        <f ca="1">IF(Table1[[#This Row],[field of work]]="general work",Table1[[#This Row],[income]],0)</f>
        <v>0</v>
      </c>
      <c r="DJ87" s="5">
        <f ca="1">IF(Table1[[#This Row],[Value of debts]]&gt;Table1[[#This Row],[income]],1,0)</f>
        <v>1</v>
      </c>
      <c r="DK87" s="6"/>
      <c r="DL87">
        <f ca="1">IF(Table1[[#This Row],[net worth of person($)]]&gt;$DM$6,Table1[[#This Row],[age]],0)</f>
        <v>40</v>
      </c>
    </row>
    <row r="88" spans="2:116" x14ac:dyDescent="0.3">
      <c r="B88">
        <f t="shared" ca="1" si="32"/>
        <v>2</v>
      </c>
      <c r="C88" s="1" t="str">
        <f t="shared" ca="1" si="33"/>
        <v>women</v>
      </c>
      <c r="D88">
        <f t="shared" ca="1" si="34"/>
        <v>28</v>
      </c>
      <c r="E88">
        <f t="shared" ca="1" si="35"/>
        <v>6</v>
      </c>
      <c r="F88" t="str">
        <f t="shared" ca="1" si="36"/>
        <v>agriculture</v>
      </c>
      <c r="G88">
        <f t="shared" ca="1" si="37"/>
        <v>4</v>
      </c>
      <c r="H88" t="str">
        <f t="shared" ca="1" si="38"/>
        <v>technical;</v>
      </c>
      <c r="I88">
        <f t="shared" ca="1" si="39"/>
        <v>2</v>
      </c>
      <c r="J88">
        <f t="shared" ca="1" si="31"/>
        <v>3</v>
      </c>
      <c r="K88">
        <f t="shared" ca="1" si="40"/>
        <v>77573</v>
      </c>
      <c r="L88">
        <f t="shared" ca="1" si="41"/>
        <v>4</v>
      </c>
      <c r="M88" t="str">
        <f t="shared" ca="1" si="42"/>
        <v>alberta</v>
      </c>
      <c r="N88">
        <f t="shared" ca="1" si="46"/>
        <v>232719</v>
      </c>
      <c r="O88">
        <f t="shared" ca="1" si="43"/>
        <v>41686.415942029569</v>
      </c>
      <c r="P88">
        <f t="shared" ca="1" si="47"/>
        <v>24346.659016190166</v>
      </c>
      <c r="Q88">
        <f t="shared" ca="1" si="44"/>
        <v>21355</v>
      </c>
      <c r="R88">
        <f t="shared" ca="1" si="48"/>
        <v>118216.05102608052</v>
      </c>
      <c r="S88">
        <f t="shared" ca="1" si="49"/>
        <v>102068.31866585382</v>
      </c>
      <c r="T88">
        <f t="shared" ca="1" si="50"/>
        <v>359133.97768204397</v>
      </c>
      <c r="U88">
        <f t="shared" ca="1" si="51"/>
        <v>181257.46696811009</v>
      </c>
      <c r="V88">
        <f t="shared" ca="1" si="52"/>
        <v>177876.51071393388</v>
      </c>
      <c r="AF88" s="5">
        <f ca="1">IF(Table1[[#This Row],[Genders]]="men",1,0)</f>
        <v>0</v>
      </c>
      <c r="AG88">
        <f ca="1">IF(Table1[[#This Row],[Genders]]="women",1,0)</f>
        <v>1</v>
      </c>
      <c r="AJ88" s="6"/>
      <c r="AL88">
        <f ca="1">IF(Table1[[#This Row],[field of work]]="teaching",1,0)</f>
        <v>0</v>
      </c>
      <c r="AM88">
        <f ca="1">IF(Table1[[#This Row],[field of work]]="health",1,0)</f>
        <v>0</v>
      </c>
      <c r="AN88">
        <f ca="1">IF(Table1[[#This Row],[field of work]]="agriculture",1,0)</f>
        <v>1</v>
      </c>
      <c r="AO88">
        <f ca="1">IF(Table1[[#This Row],[field of work]]="IT",1,0)</f>
        <v>0</v>
      </c>
      <c r="AP88">
        <f ca="1">IF(Table1[[#This Row],[field of work]]="construction",1,0)</f>
        <v>0</v>
      </c>
      <c r="AQ88">
        <f ca="1">IF(Table1[[#This Row],[field of work]]="general work",1,0)</f>
        <v>0</v>
      </c>
      <c r="AY88" s="23">
        <f ca="1">IF(Table1[[#This Row],[area]]="ontario",1,0)</f>
        <v>0</v>
      </c>
      <c r="AZ88">
        <f ca="1">IF(Table1[[#This Row],[area]]="newfounland",1,0)</f>
        <v>0</v>
      </c>
      <c r="BA88">
        <f ca="1">IF(Table1[[#This Row],[area]]="alberta",1,0)</f>
        <v>1</v>
      </c>
      <c r="BB88">
        <f ca="1">IF(Table1[[#This Row],[area]]="BC",1,0)</f>
        <v>0</v>
      </c>
      <c r="BC88">
        <f ca="1">IF(Table1[[#This Row],[area]]="yukon",1,0)</f>
        <v>0</v>
      </c>
      <c r="BD88">
        <f ca="1">IF(Table1[[#This Row],[area]]="nunavet",1,0)</f>
        <v>0</v>
      </c>
      <c r="BE88">
        <f ca="1">IF(Table1[[#This Row],[area]]="sasketchwan",1,0)</f>
        <v>0</v>
      </c>
      <c r="BF88">
        <f ca="1">IF(Table1[[#This Row],[area]]="newbruncwick",1,0)</f>
        <v>0</v>
      </c>
      <c r="BG88">
        <f ca="1">IF(Table1[[#This Row],[area]]="manitoba",1,0)</f>
        <v>0</v>
      </c>
      <c r="BH88">
        <f ca="1">IF(Table1[[#This Row],[area]]="prince edward island",1,0)</f>
        <v>0</v>
      </c>
      <c r="BI88">
        <f ca="1">IF(Table1[[#This Row],[area]]="quebec",1,0)</f>
        <v>0</v>
      </c>
      <c r="BJ88">
        <f ca="1">IF(Table1[[#This Row],[area]]="northwest tersesa",1,0)</f>
        <v>0</v>
      </c>
      <c r="BZ88" s="41">
        <f ca="1">Table1[[#This Row],[Cars Value]]/Table1[[#This Row],[no of cars]]</f>
        <v>8115.5530053967223</v>
      </c>
      <c r="CB88" s="5">
        <f ca="1">IF(Table1[[#This Row],[Value of debts]]&gt;$CC$6,1,0)</f>
        <v>1</v>
      </c>
      <c r="CF88" s="6"/>
      <c r="CG88" s="43">
        <f ca="1">Table1[[#This Row],[Mortage left]]/Table1[[#This Row],[value of house]]</f>
        <v>0.17912768593036912</v>
      </c>
      <c r="CH88">
        <f t="shared" ca="1" si="45"/>
        <v>1</v>
      </c>
      <c r="CO88" s="5">
        <f ca="1">IF(Table1[[#This Row],[area]]="yukon",Table1[[#This Row],[income]],0)</f>
        <v>0</v>
      </c>
      <c r="CP88">
        <f ca="1">IF(Table1[[#This Row],[area]]="ontario",Table1[[#This Row],[income]],0)</f>
        <v>0</v>
      </c>
      <c r="CQ88">
        <f ca="1">IF(Table1[[#This Row],[area]]="newfounland",Table1[[#This Row],[income]],0)</f>
        <v>0</v>
      </c>
      <c r="CR88">
        <f ca="1">IF(Table1[[#This Row],[area]]="alberta",Table1[[#This Row],[income]],0)</f>
        <v>77573</v>
      </c>
      <c r="CS88">
        <f ca="1">IF(Table1[[#This Row],[area]]="nunavet",Table1[[#This Row],[income]],0)</f>
        <v>0</v>
      </c>
      <c r="CT88">
        <f ca="1">IF(Table1[[#This Row],[area]]="prince edward island",Table1[[#This Row],[income]],0)</f>
        <v>0</v>
      </c>
      <c r="CU88">
        <f ca="1">IF(Table1[[#This Row],[area]]="northwest tersesa",Table1[[#This Row],[income]],0)</f>
        <v>0</v>
      </c>
      <c r="CV88">
        <f ca="1">IF(Table1[[#This Row],[area]]="quebec",Table1[[#This Row],[income]],0)</f>
        <v>0</v>
      </c>
      <c r="CW88">
        <f ca="1">IF(Table1[[#This Row],[area]]="manitoba",Table1[[#This Row],[income]],0)</f>
        <v>0</v>
      </c>
      <c r="CX88">
        <f ca="1">IF(Table1[[#This Row],[area]]="sasketchwan",Table1[[#This Row],[income]],0)</f>
        <v>0</v>
      </c>
      <c r="CY88">
        <f ca="1">IF(Table1[[#This Row],[area]]="BC",Table1[[#This Row],[income]],0)</f>
        <v>0</v>
      </c>
      <c r="CZ88" s="6">
        <f ca="1">IF(Table1[[#This Row],[area]]="newbruncwick",Table1[[#This Row],[income]],0)</f>
        <v>0</v>
      </c>
      <c r="DB88" s="5">
        <f ca="1">IF(Table1[[#This Row],[field of work]]="health",Table1[[#This Row],[income]],0)</f>
        <v>0</v>
      </c>
      <c r="DC88">
        <f ca="1">IF(Table1[[#This Row],[field of work]]="teaching",Table1[[#This Row],[income]],0)</f>
        <v>0</v>
      </c>
      <c r="DD88">
        <f ca="1">IF(Table1[[#This Row],[field of work]]="agriculture",Table1[[#This Row],[income]],0)</f>
        <v>77573</v>
      </c>
      <c r="DE88">
        <f ca="1">IF(Table1[[#This Row],[field of work]]="IT",Table1[[#This Row],[income]],0)</f>
        <v>0</v>
      </c>
      <c r="DF88">
        <f ca="1">IF(Table1[[#This Row],[field of work]]="construction",Table1[[#This Row],[income]],0)</f>
        <v>0</v>
      </c>
      <c r="DG88" s="6">
        <f ca="1">IF(Table1[[#This Row],[field of work]]="general work",Table1[[#This Row],[income]],0)</f>
        <v>0</v>
      </c>
      <c r="DJ88" s="5">
        <f ca="1">IF(Table1[[#This Row],[Value of debts]]&gt;Table1[[#This Row],[income]],1,0)</f>
        <v>1</v>
      </c>
      <c r="DK88" s="6"/>
      <c r="DL88">
        <f ca="1">IF(Table1[[#This Row],[net worth of person($)]]&gt;$DM$6,Table1[[#This Row],[age]],0)</f>
        <v>28</v>
      </c>
    </row>
    <row r="89" spans="2:116" x14ac:dyDescent="0.3">
      <c r="B89">
        <f t="shared" ca="1" si="32"/>
        <v>1</v>
      </c>
      <c r="C89" s="1" t="str">
        <f t="shared" ca="1" si="33"/>
        <v>men</v>
      </c>
      <c r="D89">
        <f t="shared" ca="1" si="34"/>
        <v>41</v>
      </c>
      <c r="E89">
        <f t="shared" ca="1" si="35"/>
        <v>3</v>
      </c>
      <c r="F89" t="str">
        <f t="shared" ca="1" si="36"/>
        <v>teaching</v>
      </c>
      <c r="G89">
        <f t="shared" ca="1" si="37"/>
        <v>2</v>
      </c>
      <c r="H89" t="str">
        <f t="shared" ca="1" si="38"/>
        <v>college</v>
      </c>
      <c r="I89">
        <f t="shared" ca="1" si="39"/>
        <v>2</v>
      </c>
      <c r="J89">
        <f t="shared" ca="1" si="31"/>
        <v>3</v>
      </c>
      <c r="K89">
        <f t="shared" ca="1" si="40"/>
        <v>38915</v>
      </c>
      <c r="L89">
        <f t="shared" ca="1" si="41"/>
        <v>5</v>
      </c>
      <c r="M89" t="str">
        <f t="shared" ca="1" si="42"/>
        <v>nunavet</v>
      </c>
      <c r="N89">
        <f t="shared" ca="1" si="46"/>
        <v>116745</v>
      </c>
      <c r="O89">
        <f t="shared" ca="1" si="43"/>
        <v>57201.715994421953</v>
      </c>
      <c r="P89">
        <f t="shared" ca="1" si="47"/>
        <v>98537.861913835834</v>
      </c>
      <c r="Q89">
        <f t="shared" ca="1" si="44"/>
        <v>82244</v>
      </c>
      <c r="R89">
        <f t="shared" ca="1" si="48"/>
        <v>49344.623811291356</v>
      </c>
      <c r="S89">
        <f t="shared" ca="1" si="49"/>
        <v>19892.016943908453</v>
      </c>
      <c r="T89">
        <f t="shared" ca="1" si="50"/>
        <v>235174.87885774428</v>
      </c>
      <c r="U89">
        <f t="shared" ca="1" si="51"/>
        <v>188790.3398057133</v>
      </c>
      <c r="V89">
        <f t="shared" ca="1" si="52"/>
        <v>46384.539052030974</v>
      </c>
      <c r="AF89" s="5">
        <f ca="1">IF(Table1[[#This Row],[Genders]]="men",1,0)</f>
        <v>1</v>
      </c>
      <c r="AG89">
        <f ca="1">IF(Table1[[#This Row],[Genders]]="women",1,0)</f>
        <v>0</v>
      </c>
      <c r="AJ89" s="6"/>
      <c r="AL89">
        <f ca="1">IF(Table1[[#This Row],[field of work]]="teaching",1,0)</f>
        <v>1</v>
      </c>
      <c r="AM89">
        <f ca="1">IF(Table1[[#This Row],[field of work]]="health",1,0)</f>
        <v>0</v>
      </c>
      <c r="AN89">
        <f ca="1">IF(Table1[[#This Row],[field of work]]="agriculture",1,0)</f>
        <v>0</v>
      </c>
      <c r="AO89">
        <f ca="1">IF(Table1[[#This Row],[field of work]]="IT",1,0)</f>
        <v>0</v>
      </c>
      <c r="AP89">
        <f ca="1">IF(Table1[[#This Row],[field of work]]="construction",1,0)</f>
        <v>0</v>
      </c>
      <c r="AQ89">
        <f ca="1">IF(Table1[[#This Row],[field of work]]="general work",1,0)</f>
        <v>0</v>
      </c>
      <c r="AY89" s="23">
        <f ca="1">IF(Table1[[#This Row],[area]]="ontario",1,0)</f>
        <v>0</v>
      </c>
      <c r="AZ89">
        <f ca="1">IF(Table1[[#This Row],[area]]="newfounland",1,0)</f>
        <v>0</v>
      </c>
      <c r="BA89">
        <f ca="1">IF(Table1[[#This Row],[area]]="alberta",1,0)</f>
        <v>0</v>
      </c>
      <c r="BB89">
        <f ca="1">IF(Table1[[#This Row],[area]]="BC",1,0)</f>
        <v>0</v>
      </c>
      <c r="BC89">
        <f ca="1">IF(Table1[[#This Row],[area]]="yukon",1,0)</f>
        <v>0</v>
      </c>
      <c r="BD89">
        <f ca="1">IF(Table1[[#This Row],[area]]="nunavet",1,0)</f>
        <v>1</v>
      </c>
      <c r="BE89">
        <f ca="1">IF(Table1[[#This Row],[area]]="sasketchwan",1,0)</f>
        <v>0</v>
      </c>
      <c r="BF89">
        <f ca="1">IF(Table1[[#This Row],[area]]="newbruncwick",1,0)</f>
        <v>0</v>
      </c>
      <c r="BG89">
        <f ca="1">IF(Table1[[#This Row],[area]]="manitoba",1,0)</f>
        <v>0</v>
      </c>
      <c r="BH89">
        <f ca="1">IF(Table1[[#This Row],[area]]="prince edward island",1,0)</f>
        <v>0</v>
      </c>
      <c r="BI89">
        <f ca="1">IF(Table1[[#This Row],[area]]="quebec",1,0)</f>
        <v>0</v>
      </c>
      <c r="BJ89">
        <f ca="1">IF(Table1[[#This Row],[area]]="northwest tersesa",1,0)</f>
        <v>0</v>
      </c>
      <c r="BZ89" s="41">
        <f ca="1">Table1[[#This Row],[Cars Value]]/Table1[[#This Row],[no of cars]]</f>
        <v>32845.953971278614</v>
      </c>
      <c r="CB89" s="5">
        <f ca="1">IF(Table1[[#This Row],[Value of debts]]&gt;$CC$6,1,0)</f>
        <v>1</v>
      </c>
      <c r="CF89" s="6"/>
      <c r="CG89" s="43">
        <f ca="1">Table1[[#This Row],[Mortage left]]/Table1[[#This Row],[value of house]]</f>
        <v>0.48997144198399889</v>
      </c>
      <c r="CH89">
        <f t="shared" ca="1" si="45"/>
        <v>0</v>
      </c>
      <c r="CO89" s="5">
        <f ca="1">IF(Table1[[#This Row],[area]]="yukon",Table1[[#This Row],[income]],0)</f>
        <v>0</v>
      </c>
      <c r="CP89">
        <f ca="1">IF(Table1[[#This Row],[area]]="ontario",Table1[[#This Row],[income]],0)</f>
        <v>0</v>
      </c>
      <c r="CQ89">
        <f ca="1">IF(Table1[[#This Row],[area]]="newfounland",Table1[[#This Row],[income]],0)</f>
        <v>0</v>
      </c>
      <c r="CR89">
        <f ca="1">IF(Table1[[#This Row],[area]]="alberta",Table1[[#This Row],[income]],0)</f>
        <v>0</v>
      </c>
      <c r="CS89">
        <f ca="1">IF(Table1[[#This Row],[area]]="nunavet",Table1[[#This Row],[income]],0)</f>
        <v>38915</v>
      </c>
      <c r="CT89">
        <f ca="1">IF(Table1[[#This Row],[area]]="prince edward island",Table1[[#This Row],[income]],0)</f>
        <v>0</v>
      </c>
      <c r="CU89">
        <f ca="1">IF(Table1[[#This Row],[area]]="northwest tersesa",Table1[[#This Row],[income]],0)</f>
        <v>0</v>
      </c>
      <c r="CV89">
        <f ca="1">IF(Table1[[#This Row],[area]]="quebec",Table1[[#This Row],[income]],0)</f>
        <v>0</v>
      </c>
      <c r="CW89">
        <f ca="1">IF(Table1[[#This Row],[area]]="manitoba",Table1[[#This Row],[income]],0)</f>
        <v>0</v>
      </c>
      <c r="CX89">
        <f ca="1">IF(Table1[[#This Row],[area]]="sasketchwan",Table1[[#This Row],[income]],0)</f>
        <v>0</v>
      </c>
      <c r="CY89">
        <f ca="1">IF(Table1[[#This Row],[area]]="BC",Table1[[#This Row],[income]],0)</f>
        <v>0</v>
      </c>
      <c r="CZ89" s="6">
        <f ca="1">IF(Table1[[#This Row],[area]]="newbruncwick",Table1[[#This Row],[income]],0)</f>
        <v>0</v>
      </c>
      <c r="DB89" s="5">
        <f ca="1">IF(Table1[[#This Row],[field of work]]="health",Table1[[#This Row],[income]],0)</f>
        <v>0</v>
      </c>
      <c r="DC89">
        <f ca="1">IF(Table1[[#This Row],[field of work]]="teaching",Table1[[#This Row],[income]],0)</f>
        <v>38915</v>
      </c>
      <c r="DD89">
        <f ca="1">IF(Table1[[#This Row],[field of work]]="agriculture",Table1[[#This Row],[income]],0)</f>
        <v>0</v>
      </c>
      <c r="DE89">
        <f ca="1">IF(Table1[[#This Row],[field of work]]="IT",Table1[[#This Row],[income]],0)</f>
        <v>0</v>
      </c>
      <c r="DF89">
        <f ca="1">IF(Table1[[#This Row],[field of work]]="construction",Table1[[#This Row],[income]],0)</f>
        <v>0</v>
      </c>
      <c r="DG89" s="6">
        <f ca="1">IF(Table1[[#This Row],[field of work]]="general work",Table1[[#This Row],[income]],0)</f>
        <v>0</v>
      </c>
      <c r="DJ89" s="5">
        <f ca="1">IF(Table1[[#This Row],[Value of debts]]&gt;Table1[[#This Row],[income]],1,0)</f>
        <v>1</v>
      </c>
      <c r="DK89" s="6"/>
      <c r="DL89">
        <f ca="1">IF(Table1[[#This Row],[net worth of person($)]]&gt;$DM$6,Table1[[#This Row],[age]],0)</f>
        <v>0</v>
      </c>
    </row>
    <row r="90" spans="2:116" x14ac:dyDescent="0.3">
      <c r="B90">
        <f t="shared" ca="1" si="32"/>
        <v>2</v>
      </c>
      <c r="C90" s="1" t="str">
        <f t="shared" ca="1" si="33"/>
        <v>women</v>
      </c>
      <c r="D90">
        <f t="shared" ca="1" si="34"/>
        <v>44</v>
      </c>
      <c r="E90">
        <f t="shared" ca="1" si="35"/>
        <v>4</v>
      </c>
      <c r="F90" t="str">
        <f t="shared" ca="1" si="36"/>
        <v>IT</v>
      </c>
      <c r="G90">
        <f t="shared" ca="1" si="37"/>
        <v>4</v>
      </c>
      <c r="H90" t="str">
        <f t="shared" ca="1" si="38"/>
        <v>technical;</v>
      </c>
      <c r="I90">
        <f t="shared" ca="1" si="39"/>
        <v>2</v>
      </c>
      <c r="J90">
        <f t="shared" ca="1" si="31"/>
        <v>3</v>
      </c>
      <c r="K90">
        <f t="shared" ca="1" si="40"/>
        <v>89758</v>
      </c>
      <c r="L90">
        <f t="shared" ca="1" si="41"/>
        <v>2</v>
      </c>
      <c r="M90" t="str">
        <f t="shared" ca="1" si="42"/>
        <v>BC</v>
      </c>
      <c r="N90">
        <f t="shared" ca="1" si="46"/>
        <v>538548</v>
      </c>
      <c r="O90">
        <f t="shared" ca="1" si="43"/>
        <v>110285.51883066654</v>
      </c>
      <c r="P90">
        <f t="shared" ca="1" si="47"/>
        <v>186594.51839375449</v>
      </c>
      <c r="Q90">
        <f t="shared" ca="1" si="44"/>
        <v>112110</v>
      </c>
      <c r="R90">
        <f t="shared" ca="1" si="48"/>
        <v>144338.47998939262</v>
      </c>
      <c r="S90">
        <f t="shared" ca="1" si="49"/>
        <v>111995.67100586383</v>
      </c>
      <c r="T90">
        <f t="shared" ca="1" si="50"/>
        <v>837138.18939961831</v>
      </c>
      <c r="U90">
        <f t="shared" ca="1" si="51"/>
        <v>366733.99882005918</v>
      </c>
      <c r="V90">
        <f t="shared" ca="1" si="52"/>
        <v>470404.19057955913</v>
      </c>
      <c r="AF90" s="5">
        <f ca="1">IF(Table1[[#This Row],[Genders]]="men",1,0)</f>
        <v>0</v>
      </c>
      <c r="AG90">
        <f ca="1">IF(Table1[[#This Row],[Genders]]="women",1,0)</f>
        <v>1</v>
      </c>
      <c r="AJ90" s="6"/>
      <c r="AL90">
        <f ca="1">IF(Table1[[#This Row],[field of work]]="teaching",1,0)</f>
        <v>0</v>
      </c>
      <c r="AM90">
        <f ca="1">IF(Table1[[#This Row],[field of work]]="health",1,0)</f>
        <v>0</v>
      </c>
      <c r="AN90">
        <f ca="1">IF(Table1[[#This Row],[field of work]]="agriculture",1,0)</f>
        <v>0</v>
      </c>
      <c r="AO90">
        <f ca="1">IF(Table1[[#This Row],[field of work]]="IT",1,0)</f>
        <v>1</v>
      </c>
      <c r="AP90">
        <f ca="1">IF(Table1[[#This Row],[field of work]]="construction",1,0)</f>
        <v>0</v>
      </c>
      <c r="AQ90">
        <f ca="1">IF(Table1[[#This Row],[field of work]]="general work",1,0)</f>
        <v>0</v>
      </c>
      <c r="AY90" s="23">
        <f ca="1">IF(Table1[[#This Row],[area]]="ontario",1,0)</f>
        <v>0</v>
      </c>
      <c r="AZ90">
        <f ca="1">IF(Table1[[#This Row],[area]]="newfounland",1,0)</f>
        <v>0</v>
      </c>
      <c r="BA90">
        <f ca="1">IF(Table1[[#This Row],[area]]="alberta",1,0)</f>
        <v>0</v>
      </c>
      <c r="BB90">
        <f ca="1">IF(Table1[[#This Row],[area]]="BC",1,0)</f>
        <v>1</v>
      </c>
      <c r="BC90">
        <f ca="1">IF(Table1[[#This Row],[area]]="yukon",1,0)</f>
        <v>0</v>
      </c>
      <c r="BD90">
        <f ca="1">IF(Table1[[#This Row],[area]]="nunavet",1,0)</f>
        <v>0</v>
      </c>
      <c r="BE90">
        <f ca="1">IF(Table1[[#This Row],[area]]="sasketchwan",1,0)</f>
        <v>0</v>
      </c>
      <c r="BF90">
        <f ca="1">IF(Table1[[#This Row],[area]]="newbruncwick",1,0)</f>
        <v>0</v>
      </c>
      <c r="BG90">
        <f ca="1">IF(Table1[[#This Row],[area]]="manitoba",1,0)</f>
        <v>0</v>
      </c>
      <c r="BH90">
        <f ca="1">IF(Table1[[#This Row],[area]]="prince edward island",1,0)</f>
        <v>0</v>
      </c>
      <c r="BI90">
        <f ca="1">IF(Table1[[#This Row],[area]]="quebec",1,0)</f>
        <v>0</v>
      </c>
      <c r="BJ90">
        <f ca="1">IF(Table1[[#This Row],[area]]="northwest tersesa",1,0)</f>
        <v>0</v>
      </c>
      <c r="BZ90" s="41">
        <f ca="1">Table1[[#This Row],[Cars Value]]/Table1[[#This Row],[no of cars]]</f>
        <v>62198.172797918167</v>
      </c>
      <c r="CB90" s="5">
        <f ca="1">IF(Table1[[#This Row],[Value of debts]]&gt;$CC$6,1,0)</f>
        <v>1</v>
      </c>
      <c r="CF90" s="6"/>
      <c r="CG90" s="43">
        <f ca="1">Table1[[#This Row],[Mortage left]]/Table1[[#This Row],[value of house]]</f>
        <v>0.20478308123076594</v>
      </c>
      <c r="CH90">
        <f t="shared" ca="1" si="45"/>
        <v>0</v>
      </c>
      <c r="CO90" s="5">
        <f ca="1">IF(Table1[[#This Row],[area]]="yukon",Table1[[#This Row],[income]],0)</f>
        <v>0</v>
      </c>
      <c r="CP90">
        <f ca="1">IF(Table1[[#This Row],[area]]="ontario",Table1[[#This Row],[income]],0)</f>
        <v>0</v>
      </c>
      <c r="CQ90">
        <f ca="1">IF(Table1[[#This Row],[area]]="newfounland",Table1[[#This Row],[income]],0)</f>
        <v>0</v>
      </c>
      <c r="CR90">
        <f ca="1">IF(Table1[[#This Row],[area]]="alberta",Table1[[#This Row],[income]],0)</f>
        <v>0</v>
      </c>
      <c r="CS90">
        <f ca="1">IF(Table1[[#This Row],[area]]="nunavet",Table1[[#This Row],[income]],0)</f>
        <v>0</v>
      </c>
      <c r="CT90">
        <f ca="1">IF(Table1[[#This Row],[area]]="prince edward island",Table1[[#This Row],[income]],0)</f>
        <v>0</v>
      </c>
      <c r="CU90">
        <f ca="1">IF(Table1[[#This Row],[area]]="northwest tersesa",Table1[[#This Row],[income]],0)</f>
        <v>0</v>
      </c>
      <c r="CV90">
        <f ca="1">IF(Table1[[#This Row],[area]]="quebec",Table1[[#This Row],[income]],0)</f>
        <v>0</v>
      </c>
      <c r="CW90">
        <f ca="1">IF(Table1[[#This Row],[area]]="manitoba",Table1[[#This Row],[income]],0)</f>
        <v>0</v>
      </c>
      <c r="CX90">
        <f ca="1">IF(Table1[[#This Row],[area]]="sasketchwan",Table1[[#This Row],[income]],0)</f>
        <v>0</v>
      </c>
      <c r="CY90">
        <f ca="1">IF(Table1[[#This Row],[area]]="BC",Table1[[#This Row],[income]],0)</f>
        <v>89758</v>
      </c>
      <c r="CZ90" s="6">
        <f ca="1">IF(Table1[[#This Row],[area]]="newbruncwick",Table1[[#This Row],[income]],0)</f>
        <v>0</v>
      </c>
      <c r="DB90" s="5">
        <f ca="1">IF(Table1[[#This Row],[field of work]]="health",Table1[[#This Row],[income]],0)</f>
        <v>0</v>
      </c>
      <c r="DC90">
        <f ca="1">IF(Table1[[#This Row],[field of work]]="teaching",Table1[[#This Row],[income]],0)</f>
        <v>0</v>
      </c>
      <c r="DD90">
        <f ca="1">IF(Table1[[#This Row],[field of work]]="agriculture",Table1[[#This Row],[income]],0)</f>
        <v>0</v>
      </c>
      <c r="DE90">
        <f ca="1">IF(Table1[[#This Row],[field of work]]="IT",Table1[[#This Row],[income]],0)</f>
        <v>89758</v>
      </c>
      <c r="DF90">
        <f ca="1">IF(Table1[[#This Row],[field of work]]="construction",Table1[[#This Row],[income]],0)</f>
        <v>0</v>
      </c>
      <c r="DG90" s="6">
        <f ca="1">IF(Table1[[#This Row],[field of work]]="general work",Table1[[#This Row],[income]],0)</f>
        <v>0</v>
      </c>
      <c r="DJ90" s="5">
        <f ca="1">IF(Table1[[#This Row],[Value of debts]]&gt;Table1[[#This Row],[income]],1,0)</f>
        <v>1</v>
      </c>
      <c r="DK90" s="6"/>
      <c r="DL90">
        <f ca="1">IF(Table1[[#This Row],[net worth of person($)]]&gt;$DM$6,Table1[[#This Row],[age]],0)</f>
        <v>44</v>
      </c>
    </row>
    <row r="91" spans="2:116" x14ac:dyDescent="0.3">
      <c r="B91">
        <f t="shared" ca="1" si="32"/>
        <v>2</v>
      </c>
      <c r="C91" s="1" t="str">
        <f t="shared" ca="1" si="33"/>
        <v>women</v>
      </c>
      <c r="D91">
        <f t="shared" ca="1" si="34"/>
        <v>32</v>
      </c>
      <c r="E91">
        <f t="shared" ca="1" si="35"/>
        <v>4</v>
      </c>
      <c r="F91" t="str">
        <f t="shared" ca="1" si="36"/>
        <v>IT</v>
      </c>
      <c r="G91">
        <f t="shared" ca="1" si="37"/>
        <v>1</v>
      </c>
      <c r="H91" t="str">
        <f t="shared" ca="1" si="38"/>
        <v>high school</v>
      </c>
      <c r="I91">
        <f t="shared" ca="1" si="39"/>
        <v>1</v>
      </c>
      <c r="J91">
        <f t="shared" ca="1" si="31"/>
        <v>3</v>
      </c>
      <c r="K91">
        <f t="shared" ca="1" si="40"/>
        <v>33352</v>
      </c>
      <c r="L91">
        <f t="shared" ca="1" si="41"/>
        <v>5</v>
      </c>
      <c r="M91" t="str">
        <f t="shared" ca="1" si="42"/>
        <v>nunavet</v>
      </c>
      <c r="N91">
        <f t="shared" ca="1" si="46"/>
        <v>200112</v>
      </c>
      <c r="O91">
        <f t="shared" ca="1" si="43"/>
        <v>51089.704057722207</v>
      </c>
      <c r="P91">
        <f t="shared" ca="1" si="47"/>
        <v>72834.90189518519</v>
      </c>
      <c r="Q91">
        <f t="shared" ca="1" si="44"/>
        <v>40067</v>
      </c>
      <c r="R91">
        <f t="shared" ca="1" si="48"/>
        <v>36561.512760544661</v>
      </c>
      <c r="S91">
        <f t="shared" ca="1" si="49"/>
        <v>4067.93625248235</v>
      </c>
      <c r="T91">
        <f t="shared" ca="1" si="50"/>
        <v>277014.83814766753</v>
      </c>
      <c r="U91">
        <f t="shared" ca="1" si="51"/>
        <v>127718.21681826687</v>
      </c>
      <c r="V91">
        <f t="shared" ca="1" si="52"/>
        <v>149296.62132940066</v>
      </c>
      <c r="AF91" s="5">
        <f ca="1">IF(Table1[[#This Row],[Genders]]="men",1,0)</f>
        <v>0</v>
      </c>
      <c r="AG91">
        <f ca="1">IF(Table1[[#This Row],[Genders]]="women",1,0)</f>
        <v>1</v>
      </c>
      <c r="AJ91" s="6"/>
      <c r="AL91">
        <f ca="1">IF(Table1[[#This Row],[field of work]]="teaching",1,0)</f>
        <v>0</v>
      </c>
      <c r="AM91">
        <f ca="1">IF(Table1[[#This Row],[field of work]]="health",1,0)</f>
        <v>0</v>
      </c>
      <c r="AN91">
        <f ca="1">IF(Table1[[#This Row],[field of work]]="agriculture",1,0)</f>
        <v>0</v>
      </c>
      <c r="AO91">
        <f ca="1">IF(Table1[[#This Row],[field of work]]="IT",1,0)</f>
        <v>1</v>
      </c>
      <c r="AP91">
        <f ca="1">IF(Table1[[#This Row],[field of work]]="construction",1,0)</f>
        <v>0</v>
      </c>
      <c r="AQ91">
        <f ca="1">IF(Table1[[#This Row],[field of work]]="general work",1,0)</f>
        <v>0</v>
      </c>
      <c r="AY91" s="23">
        <f ca="1">IF(Table1[[#This Row],[area]]="ontario",1,0)</f>
        <v>0</v>
      </c>
      <c r="AZ91">
        <f ca="1">IF(Table1[[#This Row],[area]]="newfounland",1,0)</f>
        <v>0</v>
      </c>
      <c r="BA91">
        <f ca="1">IF(Table1[[#This Row],[area]]="alberta",1,0)</f>
        <v>0</v>
      </c>
      <c r="BB91">
        <f ca="1">IF(Table1[[#This Row],[area]]="BC",1,0)</f>
        <v>0</v>
      </c>
      <c r="BC91">
        <f ca="1">IF(Table1[[#This Row],[area]]="yukon",1,0)</f>
        <v>0</v>
      </c>
      <c r="BD91">
        <f ca="1">IF(Table1[[#This Row],[area]]="nunavet",1,0)</f>
        <v>1</v>
      </c>
      <c r="BE91">
        <f ca="1">IF(Table1[[#This Row],[area]]="sasketchwan",1,0)</f>
        <v>0</v>
      </c>
      <c r="BF91">
        <f ca="1">IF(Table1[[#This Row],[area]]="newbruncwick",1,0)</f>
        <v>0</v>
      </c>
      <c r="BG91">
        <f ca="1">IF(Table1[[#This Row],[area]]="manitoba",1,0)</f>
        <v>0</v>
      </c>
      <c r="BH91">
        <f ca="1">IF(Table1[[#This Row],[area]]="prince edward island",1,0)</f>
        <v>0</v>
      </c>
      <c r="BI91">
        <f ca="1">IF(Table1[[#This Row],[area]]="quebec",1,0)</f>
        <v>0</v>
      </c>
      <c r="BJ91">
        <f ca="1">IF(Table1[[#This Row],[area]]="northwest tersesa",1,0)</f>
        <v>0</v>
      </c>
      <c r="BZ91" s="41">
        <f ca="1">Table1[[#This Row],[Cars Value]]/Table1[[#This Row],[no of cars]]</f>
        <v>24278.300631728398</v>
      </c>
      <c r="CB91" s="5">
        <f ca="1">IF(Table1[[#This Row],[Value of debts]]&gt;$CC$6,1,0)</f>
        <v>1</v>
      </c>
      <c r="CF91" s="6"/>
      <c r="CG91" s="43">
        <f ca="1">Table1[[#This Row],[Mortage left]]/Table1[[#This Row],[value of house]]</f>
        <v>0.25530554918106962</v>
      </c>
      <c r="CH91">
        <f t="shared" ca="1" si="45"/>
        <v>0</v>
      </c>
      <c r="CO91" s="5">
        <f ca="1">IF(Table1[[#This Row],[area]]="yukon",Table1[[#This Row],[income]],0)</f>
        <v>0</v>
      </c>
      <c r="CP91">
        <f ca="1">IF(Table1[[#This Row],[area]]="ontario",Table1[[#This Row],[income]],0)</f>
        <v>0</v>
      </c>
      <c r="CQ91">
        <f ca="1">IF(Table1[[#This Row],[area]]="newfounland",Table1[[#This Row],[income]],0)</f>
        <v>0</v>
      </c>
      <c r="CR91">
        <f ca="1">IF(Table1[[#This Row],[area]]="alberta",Table1[[#This Row],[income]],0)</f>
        <v>0</v>
      </c>
      <c r="CS91">
        <f ca="1">IF(Table1[[#This Row],[area]]="nunavet",Table1[[#This Row],[income]],0)</f>
        <v>33352</v>
      </c>
      <c r="CT91">
        <f ca="1">IF(Table1[[#This Row],[area]]="prince edward island",Table1[[#This Row],[income]],0)</f>
        <v>0</v>
      </c>
      <c r="CU91">
        <f ca="1">IF(Table1[[#This Row],[area]]="northwest tersesa",Table1[[#This Row],[income]],0)</f>
        <v>0</v>
      </c>
      <c r="CV91">
        <f ca="1">IF(Table1[[#This Row],[area]]="quebec",Table1[[#This Row],[income]],0)</f>
        <v>0</v>
      </c>
      <c r="CW91">
        <f ca="1">IF(Table1[[#This Row],[area]]="manitoba",Table1[[#This Row],[income]],0)</f>
        <v>0</v>
      </c>
      <c r="CX91">
        <f ca="1">IF(Table1[[#This Row],[area]]="sasketchwan",Table1[[#This Row],[income]],0)</f>
        <v>0</v>
      </c>
      <c r="CY91">
        <f ca="1">IF(Table1[[#This Row],[area]]="BC",Table1[[#This Row],[income]],0)</f>
        <v>0</v>
      </c>
      <c r="CZ91" s="6">
        <f ca="1">IF(Table1[[#This Row],[area]]="newbruncwick",Table1[[#This Row],[income]],0)</f>
        <v>0</v>
      </c>
      <c r="DB91" s="5">
        <f ca="1">IF(Table1[[#This Row],[field of work]]="health",Table1[[#This Row],[income]],0)</f>
        <v>0</v>
      </c>
      <c r="DC91">
        <f ca="1">IF(Table1[[#This Row],[field of work]]="teaching",Table1[[#This Row],[income]],0)</f>
        <v>0</v>
      </c>
      <c r="DD91">
        <f ca="1">IF(Table1[[#This Row],[field of work]]="agriculture",Table1[[#This Row],[income]],0)</f>
        <v>0</v>
      </c>
      <c r="DE91">
        <f ca="1">IF(Table1[[#This Row],[field of work]]="IT",Table1[[#This Row],[income]],0)</f>
        <v>33352</v>
      </c>
      <c r="DF91">
        <f ca="1">IF(Table1[[#This Row],[field of work]]="construction",Table1[[#This Row],[income]],0)</f>
        <v>0</v>
      </c>
      <c r="DG91" s="6">
        <f ca="1">IF(Table1[[#This Row],[field of work]]="general work",Table1[[#This Row],[income]],0)</f>
        <v>0</v>
      </c>
      <c r="DJ91" s="5">
        <f ca="1">IF(Table1[[#This Row],[Value of debts]]&gt;Table1[[#This Row],[income]],1,0)</f>
        <v>1</v>
      </c>
      <c r="DK91" s="6"/>
      <c r="DL91">
        <f ca="1">IF(Table1[[#This Row],[net worth of person($)]]&gt;$DM$6,Table1[[#This Row],[age]],0)</f>
        <v>32</v>
      </c>
    </row>
    <row r="92" spans="2:116" x14ac:dyDescent="0.3">
      <c r="B92">
        <f t="shared" ca="1" si="32"/>
        <v>2</v>
      </c>
      <c r="C92" s="1" t="str">
        <f t="shared" ca="1" si="33"/>
        <v>women</v>
      </c>
      <c r="D92">
        <f t="shared" ca="1" si="34"/>
        <v>36</v>
      </c>
      <c r="E92">
        <f t="shared" ca="1" si="35"/>
        <v>4</v>
      </c>
      <c r="F92" t="str">
        <f t="shared" ca="1" si="36"/>
        <v>IT</v>
      </c>
      <c r="G92">
        <f t="shared" ca="1" si="37"/>
        <v>3</v>
      </c>
      <c r="H92" t="str">
        <f t="shared" ca="1" si="38"/>
        <v>university</v>
      </c>
      <c r="I92">
        <f t="shared" ca="1" si="39"/>
        <v>0</v>
      </c>
      <c r="J92">
        <f t="shared" ca="1" si="31"/>
        <v>1</v>
      </c>
      <c r="K92">
        <f t="shared" ca="1" si="40"/>
        <v>43562</v>
      </c>
      <c r="L92">
        <f t="shared" ca="1" si="41"/>
        <v>10</v>
      </c>
      <c r="M92" t="str">
        <f t="shared" ca="1" si="42"/>
        <v>newfounland</v>
      </c>
      <c r="N92">
        <f t="shared" ca="1" si="46"/>
        <v>130686</v>
      </c>
      <c r="O92">
        <f t="shared" ca="1" si="43"/>
        <v>62433.594740977846</v>
      </c>
      <c r="P92">
        <f t="shared" ca="1" si="47"/>
        <v>10545.413540903082</v>
      </c>
      <c r="Q92">
        <f t="shared" ca="1" si="44"/>
        <v>8711</v>
      </c>
      <c r="R92">
        <f t="shared" ca="1" si="48"/>
        <v>79519.272767422808</v>
      </c>
      <c r="S92">
        <f t="shared" ca="1" si="49"/>
        <v>10157.543301151043</v>
      </c>
      <c r="T92">
        <f t="shared" ca="1" si="50"/>
        <v>151388.95684205412</v>
      </c>
      <c r="U92">
        <f t="shared" ca="1" si="51"/>
        <v>150663.86750840064</v>
      </c>
      <c r="V92">
        <f t="shared" ca="1" si="52"/>
        <v>725.08933365347912</v>
      </c>
      <c r="AF92" s="5">
        <f ca="1">IF(Table1[[#This Row],[Genders]]="men",1,0)</f>
        <v>0</v>
      </c>
      <c r="AG92">
        <f ca="1">IF(Table1[[#This Row],[Genders]]="women",1,0)</f>
        <v>1</v>
      </c>
      <c r="AJ92" s="6"/>
      <c r="AL92">
        <f ca="1">IF(Table1[[#This Row],[field of work]]="teaching",1,0)</f>
        <v>0</v>
      </c>
      <c r="AM92">
        <f ca="1">IF(Table1[[#This Row],[field of work]]="health",1,0)</f>
        <v>0</v>
      </c>
      <c r="AN92">
        <f ca="1">IF(Table1[[#This Row],[field of work]]="agriculture",1,0)</f>
        <v>0</v>
      </c>
      <c r="AO92">
        <f ca="1">IF(Table1[[#This Row],[field of work]]="IT",1,0)</f>
        <v>1</v>
      </c>
      <c r="AP92">
        <f ca="1">IF(Table1[[#This Row],[field of work]]="construction",1,0)</f>
        <v>0</v>
      </c>
      <c r="AQ92">
        <f ca="1">IF(Table1[[#This Row],[field of work]]="general work",1,0)</f>
        <v>0</v>
      </c>
      <c r="AY92" s="23">
        <f ca="1">IF(Table1[[#This Row],[area]]="ontario",1,0)</f>
        <v>0</v>
      </c>
      <c r="AZ92">
        <f ca="1">IF(Table1[[#This Row],[area]]="newfounland",1,0)</f>
        <v>1</v>
      </c>
      <c r="BA92">
        <f ca="1">IF(Table1[[#This Row],[area]]="alberta",1,0)</f>
        <v>0</v>
      </c>
      <c r="BB92">
        <f ca="1">IF(Table1[[#This Row],[area]]="BC",1,0)</f>
        <v>0</v>
      </c>
      <c r="BC92">
        <f ca="1">IF(Table1[[#This Row],[area]]="yukon",1,0)</f>
        <v>0</v>
      </c>
      <c r="BD92">
        <f ca="1">IF(Table1[[#This Row],[area]]="nunavet",1,0)</f>
        <v>0</v>
      </c>
      <c r="BE92">
        <f ca="1">IF(Table1[[#This Row],[area]]="sasketchwan",1,0)</f>
        <v>0</v>
      </c>
      <c r="BF92">
        <f ca="1">IF(Table1[[#This Row],[area]]="newbruncwick",1,0)</f>
        <v>0</v>
      </c>
      <c r="BG92">
        <f ca="1">IF(Table1[[#This Row],[area]]="manitoba",1,0)</f>
        <v>0</v>
      </c>
      <c r="BH92">
        <f ca="1">IF(Table1[[#This Row],[area]]="prince edward island",1,0)</f>
        <v>0</v>
      </c>
      <c r="BI92">
        <f ca="1">IF(Table1[[#This Row],[area]]="quebec",1,0)</f>
        <v>0</v>
      </c>
      <c r="BJ92">
        <f ca="1">IF(Table1[[#This Row],[area]]="northwest tersesa",1,0)</f>
        <v>0</v>
      </c>
      <c r="BZ92" s="41">
        <f ca="1">Table1[[#This Row],[Cars Value]]/Table1[[#This Row],[no of cars]]</f>
        <v>10545.413540903082</v>
      </c>
      <c r="CB92" s="5">
        <f ca="1">IF(Table1[[#This Row],[Value of debts]]&gt;$CC$6,1,0)</f>
        <v>1</v>
      </c>
      <c r="CF92" s="6"/>
      <c r="CG92" s="43">
        <f ca="1">Table1[[#This Row],[Mortage left]]/Table1[[#This Row],[value of house]]</f>
        <v>0.47773743737644314</v>
      </c>
      <c r="CH92">
        <f t="shared" ca="1" si="45"/>
        <v>0</v>
      </c>
      <c r="CO92" s="5">
        <f ca="1">IF(Table1[[#This Row],[area]]="yukon",Table1[[#This Row],[income]],0)</f>
        <v>0</v>
      </c>
      <c r="CP92">
        <f ca="1">IF(Table1[[#This Row],[area]]="ontario",Table1[[#This Row],[income]],0)</f>
        <v>0</v>
      </c>
      <c r="CQ92">
        <f ca="1">IF(Table1[[#This Row],[area]]="newfounland",Table1[[#This Row],[income]],0)</f>
        <v>43562</v>
      </c>
      <c r="CR92">
        <f ca="1">IF(Table1[[#This Row],[area]]="alberta",Table1[[#This Row],[income]],0)</f>
        <v>0</v>
      </c>
      <c r="CS92">
        <f ca="1">IF(Table1[[#This Row],[area]]="nunavet",Table1[[#This Row],[income]],0)</f>
        <v>0</v>
      </c>
      <c r="CT92">
        <f ca="1">IF(Table1[[#This Row],[area]]="prince edward island",Table1[[#This Row],[income]],0)</f>
        <v>0</v>
      </c>
      <c r="CU92">
        <f ca="1">IF(Table1[[#This Row],[area]]="northwest tersesa",Table1[[#This Row],[income]],0)</f>
        <v>0</v>
      </c>
      <c r="CV92">
        <f ca="1">IF(Table1[[#This Row],[area]]="quebec",Table1[[#This Row],[income]],0)</f>
        <v>0</v>
      </c>
      <c r="CW92">
        <f ca="1">IF(Table1[[#This Row],[area]]="manitoba",Table1[[#This Row],[income]],0)</f>
        <v>0</v>
      </c>
      <c r="CX92">
        <f ca="1">IF(Table1[[#This Row],[area]]="sasketchwan",Table1[[#This Row],[income]],0)</f>
        <v>0</v>
      </c>
      <c r="CY92">
        <f ca="1">IF(Table1[[#This Row],[area]]="BC",Table1[[#This Row],[income]],0)</f>
        <v>0</v>
      </c>
      <c r="CZ92" s="6">
        <f ca="1">IF(Table1[[#This Row],[area]]="newbruncwick",Table1[[#This Row],[income]],0)</f>
        <v>0</v>
      </c>
      <c r="DB92" s="5">
        <f ca="1">IF(Table1[[#This Row],[field of work]]="health",Table1[[#This Row],[income]],0)</f>
        <v>0</v>
      </c>
      <c r="DC92">
        <f ca="1">IF(Table1[[#This Row],[field of work]]="teaching",Table1[[#This Row],[income]],0)</f>
        <v>0</v>
      </c>
      <c r="DD92">
        <f ca="1">IF(Table1[[#This Row],[field of work]]="agriculture",Table1[[#This Row],[income]],0)</f>
        <v>0</v>
      </c>
      <c r="DE92">
        <f ca="1">IF(Table1[[#This Row],[field of work]]="IT",Table1[[#This Row],[income]],0)</f>
        <v>43562</v>
      </c>
      <c r="DF92">
        <f ca="1">IF(Table1[[#This Row],[field of work]]="construction",Table1[[#This Row],[income]],0)</f>
        <v>0</v>
      </c>
      <c r="DG92" s="6">
        <f ca="1">IF(Table1[[#This Row],[field of work]]="general work",Table1[[#This Row],[income]],0)</f>
        <v>0</v>
      </c>
      <c r="DJ92" s="5">
        <f ca="1">IF(Table1[[#This Row],[Value of debts]]&gt;Table1[[#This Row],[income]],1,0)</f>
        <v>1</v>
      </c>
      <c r="DK92" s="6"/>
      <c r="DL92">
        <f ca="1">IF(Table1[[#This Row],[net worth of person($)]]&gt;$DM$6,Table1[[#This Row],[age]],0)</f>
        <v>0</v>
      </c>
    </row>
    <row r="93" spans="2:116" x14ac:dyDescent="0.3">
      <c r="B93">
        <f t="shared" ca="1" si="32"/>
        <v>2</v>
      </c>
      <c r="C93" s="1" t="str">
        <f t="shared" ca="1" si="33"/>
        <v>women</v>
      </c>
      <c r="D93">
        <f t="shared" ca="1" si="34"/>
        <v>33</v>
      </c>
      <c r="E93">
        <f t="shared" ca="1" si="35"/>
        <v>2</v>
      </c>
      <c r="F93" t="str">
        <f t="shared" ca="1" si="36"/>
        <v>construction</v>
      </c>
      <c r="G93">
        <f t="shared" ca="1" si="37"/>
        <v>3</v>
      </c>
      <c r="H93" t="str">
        <f t="shared" ca="1" si="38"/>
        <v>university</v>
      </c>
      <c r="I93">
        <f t="shared" ca="1" si="39"/>
        <v>2</v>
      </c>
      <c r="J93">
        <f t="shared" ca="1" si="31"/>
        <v>2</v>
      </c>
      <c r="K93">
        <f t="shared" ca="1" si="40"/>
        <v>31317</v>
      </c>
      <c r="L93">
        <f t="shared" ca="1" si="41"/>
        <v>2</v>
      </c>
      <c r="M93" t="str">
        <f t="shared" ca="1" si="42"/>
        <v>BC</v>
      </c>
      <c r="N93">
        <f t="shared" ca="1" si="46"/>
        <v>125268</v>
      </c>
      <c r="O93">
        <f t="shared" ca="1" si="43"/>
        <v>104569.07481429867</v>
      </c>
      <c r="P93">
        <f t="shared" ca="1" si="47"/>
        <v>14385.866131745512</v>
      </c>
      <c r="Q93">
        <f t="shared" ca="1" si="44"/>
        <v>1874</v>
      </c>
      <c r="R93">
        <f t="shared" ca="1" si="48"/>
        <v>55592.606521654001</v>
      </c>
      <c r="S93">
        <f t="shared" ca="1" si="49"/>
        <v>14283.357600064097</v>
      </c>
      <c r="T93">
        <f t="shared" ca="1" si="50"/>
        <v>153937.22373180962</v>
      </c>
      <c r="U93">
        <f t="shared" ca="1" si="51"/>
        <v>162035.68133595266</v>
      </c>
      <c r="V93">
        <f t="shared" ca="1" si="52"/>
        <v>-8098.457604143041</v>
      </c>
      <c r="AF93" s="5">
        <f ca="1">IF(Table1[[#This Row],[Genders]]="men",1,0)</f>
        <v>0</v>
      </c>
      <c r="AG93">
        <f ca="1">IF(Table1[[#This Row],[Genders]]="women",1,0)</f>
        <v>1</v>
      </c>
      <c r="AJ93" s="6"/>
      <c r="AL93">
        <f ca="1">IF(Table1[[#This Row],[field of work]]="teaching",1,0)</f>
        <v>0</v>
      </c>
      <c r="AM93">
        <f ca="1">IF(Table1[[#This Row],[field of work]]="health",1,0)</f>
        <v>0</v>
      </c>
      <c r="AN93">
        <f ca="1">IF(Table1[[#This Row],[field of work]]="agriculture",1,0)</f>
        <v>0</v>
      </c>
      <c r="AO93">
        <f ca="1">IF(Table1[[#This Row],[field of work]]="IT",1,0)</f>
        <v>0</v>
      </c>
      <c r="AP93">
        <f ca="1">IF(Table1[[#This Row],[field of work]]="construction",1,0)</f>
        <v>1</v>
      </c>
      <c r="AQ93">
        <f ca="1">IF(Table1[[#This Row],[field of work]]="general work",1,0)</f>
        <v>0</v>
      </c>
      <c r="AY93" s="23">
        <f ca="1">IF(Table1[[#This Row],[area]]="ontario",1,0)</f>
        <v>0</v>
      </c>
      <c r="AZ93">
        <f ca="1">IF(Table1[[#This Row],[area]]="newfounland",1,0)</f>
        <v>0</v>
      </c>
      <c r="BA93">
        <f ca="1">IF(Table1[[#This Row],[area]]="alberta",1,0)</f>
        <v>0</v>
      </c>
      <c r="BB93">
        <f ca="1">IF(Table1[[#This Row],[area]]="BC",1,0)</f>
        <v>1</v>
      </c>
      <c r="BC93">
        <f ca="1">IF(Table1[[#This Row],[area]]="yukon",1,0)</f>
        <v>0</v>
      </c>
      <c r="BD93">
        <f ca="1">IF(Table1[[#This Row],[area]]="nunavet",1,0)</f>
        <v>0</v>
      </c>
      <c r="BE93">
        <f ca="1">IF(Table1[[#This Row],[area]]="sasketchwan",1,0)</f>
        <v>0</v>
      </c>
      <c r="BF93">
        <f ca="1">IF(Table1[[#This Row],[area]]="newbruncwick",1,0)</f>
        <v>0</v>
      </c>
      <c r="BG93">
        <f ca="1">IF(Table1[[#This Row],[area]]="manitoba",1,0)</f>
        <v>0</v>
      </c>
      <c r="BH93">
        <f ca="1">IF(Table1[[#This Row],[area]]="prince edward island",1,0)</f>
        <v>0</v>
      </c>
      <c r="BI93">
        <f ca="1">IF(Table1[[#This Row],[area]]="quebec",1,0)</f>
        <v>0</v>
      </c>
      <c r="BJ93">
        <f ca="1">IF(Table1[[#This Row],[area]]="northwest tersesa",1,0)</f>
        <v>0</v>
      </c>
      <c r="BZ93" s="41">
        <f ca="1">Table1[[#This Row],[Cars Value]]/Table1[[#This Row],[no of cars]]</f>
        <v>7192.9330658727558</v>
      </c>
      <c r="CB93" s="5">
        <f ca="1">IF(Table1[[#This Row],[Value of debts]]&gt;$CC$6,1,0)</f>
        <v>1</v>
      </c>
      <c r="CF93" s="6"/>
      <c r="CG93" s="43">
        <f ca="1">Table1[[#This Row],[Mortage left]]/Table1[[#This Row],[value of house]]</f>
        <v>0.83476286692769641</v>
      </c>
      <c r="CH93">
        <f t="shared" ca="1" si="45"/>
        <v>0</v>
      </c>
      <c r="CO93" s="5">
        <f ca="1">IF(Table1[[#This Row],[area]]="yukon",Table1[[#This Row],[income]],0)</f>
        <v>0</v>
      </c>
      <c r="CP93">
        <f ca="1">IF(Table1[[#This Row],[area]]="ontario",Table1[[#This Row],[income]],0)</f>
        <v>0</v>
      </c>
      <c r="CQ93">
        <f ca="1">IF(Table1[[#This Row],[area]]="newfounland",Table1[[#This Row],[income]],0)</f>
        <v>0</v>
      </c>
      <c r="CR93">
        <f ca="1">IF(Table1[[#This Row],[area]]="alberta",Table1[[#This Row],[income]],0)</f>
        <v>0</v>
      </c>
      <c r="CS93">
        <f ca="1">IF(Table1[[#This Row],[area]]="nunavet",Table1[[#This Row],[income]],0)</f>
        <v>0</v>
      </c>
      <c r="CT93">
        <f ca="1">IF(Table1[[#This Row],[area]]="prince edward island",Table1[[#This Row],[income]],0)</f>
        <v>0</v>
      </c>
      <c r="CU93">
        <f ca="1">IF(Table1[[#This Row],[area]]="northwest tersesa",Table1[[#This Row],[income]],0)</f>
        <v>0</v>
      </c>
      <c r="CV93">
        <f ca="1">IF(Table1[[#This Row],[area]]="quebec",Table1[[#This Row],[income]],0)</f>
        <v>0</v>
      </c>
      <c r="CW93">
        <f ca="1">IF(Table1[[#This Row],[area]]="manitoba",Table1[[#This Row],[income]],0)</f>
        <v>0</v>
      </c>
      <c r="CX93">
        <f ca="1">IF(Table1[[#This Row],[area]]="sasketchwan",Table1[[#This Row],[income]],0)</f>
        <v>0</v>
      </c>
      <c r="CY93">
        <f ca="1">IF(Table1[[#This Row],[area]]="BC",Table1[[#This Row],[income]],0)</f>
        <v>31317</v>
      </c>
      <c r="CZ93" s="6">
        <f ca="1">IF(Table1[[#This Row],[area]]="newbruncwick",Table1[[#This Row],[income]],0)</f>
        <v>0</v>
      </c>
      <c r="DB93" s="5">
        <f ca="1">IF(Table1[[#This Row],[field of work]]="health",Table1[[#This Row],[income]],0)</f>
        <v>0</v>
      </c>
      <c r="DC93">
        <f ca="1">IF(Table1[[#This Row],[field of work]]="teaching",Table1[[#This Row],[income]],0)</f>
        <v>0</v>
      </c>
      <c r="DD93">
        <f ca="1">IF(Table1[[#This Row],[field of work]]="agriculture",Table1[[#This Row],[income]],0)</f>
        <v>0</v>
      </c>
      <c r="DE93">
        <f ca="1">IF(Table1[[#This Row],[field of work]]="IT",Table1[[#This Row],[income]],0)</f>
        <v>0</v>
      </c>
      <c r="DF93">
        <f ca="1">IF(Table1[[#This Row],[field of work]]="construction",Table1[[#This Row],[income]],0)</f>
        <v>31317</v>
      </c>
      <c r="DG93" s="6">
        <f ca="1">IF(Table1[[#This Row],[field of work]]="general work",Table1[[#This Row],[income]],0)</f>
        <v>0</v>
      </c>
      <c r="DJ93" s="5">
        <f ca="1">IF(Table1[[#This Row],[Value of debts]]&gt;Table1[[#This Row],[income]],1,0)</f>
        <v>1</v>
      </c>
      <c r="DK93" s="6"/>
      <c r="DL93">
        <f ca="1">IF(Table1[[#This Row],[net worth of person($)]]&gt;$DM$6,Table1[[#This Row],[age]],0)</f>
        <v>0</v>
      </c>
    </row>
    <row r="94" spans="2:116" x14ac:dyDescent="0.3">
      <c r="B94">
        <f t="shared" ca="1" si="32"/>
        <v>2</v>
      </c>
      <c r="C94" s="1" t="str">
        <f t="shared" ca="1" si="33"/>
        <v>women</v>
      </c>
      <c r="D94">
        <f t="shared" ca="1" si="34"/>
        <v>42</v>
      </c>
      <c r="E94">
        <f t="shared" ca="1" si="35"/>
        <v>3</v>
      </c>
      <c r="F94" t="str">
        <f t="shared" ca="1" si="36"/>
        <v>teaching</v>
      </c>
      <c r="G94">
        <f t="shared" ca="1" si="37"/>
        <v>5</v>
      </c>
      <c r="H94" t="str">
        <f t="shared" ca="1" si="38"/>
        <v>other</v>
      </c>
      <c r="I94">
        <f t="shared" ca="1" si="39"/>
        <v>4</v>
      </c>
      <c r="J94">
        <f t="shared" ca="1" si="31"/>
        <v>3</v>
      </c>
      <c r="K94">
        <f t="shared" ca="1" si="40"/>
        <v>66795</v>
      </c>
      <c r="L94">
        <f t="shared" ca="1" si="41"/>
        <v>11</v>
      </c>
      <c r="M94" t="str">
        <f t="shared" ca="1" si="42"/>
        <v>newbruncwick</v>
      </c>
      <c r="N94">
        <f t="shared" ca="1" si="46"/>
        <v>333975</v>
      </c>
      <c r="O94">
        <f t="shared" ca="1" si="43"/>
        <v>256773.85490630637</v>
      </c>
      <c r="P94">
        <f t="shared" ca="1" si="47"/>
        <v>182423.68176011104</v>
      </c>
      <c r="Q94">
        <f t="shared" ca="1" si="44"/>
        <v>92950</v>
      </c>
      <c r="R94">
        <f t="shared" ca="1" si="48"/>
        <v>4941.4662682881544</v>
      </c>
      <c r="S94">
        <f t="shared" ca="1" si="49"/>
        <v>86206.251749261646</v>
      </c>
      <c r="T94">
        <f t="shared" ca="1" si="50"/>
        <v>602604.93350937264</v>
      </c>
      <c r="U94">
        <f t="shared" ca="1" si="51"/>
        <v>354665.32117459452</v>
      </c>
      <c r="V94">
        <f t="shared" ca="1" si="52"/>
        <v>247939.61233477812</v>
      </c>
      <c r="AF94" s="5">
        <f ca="1">IF(Table1[[#This Row],[Genders]]="men",1,0)</f>
        <v>0</v>
      </c>
      <c r="AG94">
        <f ca="1">IF(Table1[[#This Row],[Genders]]="women",1,0)</f>
        <v>1</v>
      </c>
      <c r="AJ94" s="6"/>
      <c r="AL94">
        <f ca="1">IF(Table1[[#This Row],[field of work]]="teaching",1,0)</f>
        <v>1</v>
      </c>
      <c r="AM94">
        <f ca="1">IF(Table1[[#This Row],[field of work]]="health",1,0)</f>
        <v>0</v>
      </c>
      <c r="AN94">
        <f ca="1">IF(Table1[[#This Row],[field of work]]="agriculture",1,0)</f>
        <v>0</v>
      </c>
      <c r="AO94">
        <f ca="1">IF(Table1[[#This Row],[field of work]]="IT",1,0)</f>
        <v>0</v>
      </c>
      <c r="AP94">
        <f ca="1">IF(Table1[[#This Row],[field of work]]="construction",1,0)</f>
        <v>0</v>
      </c>
      <c r="AQ94">
        <f ca="1">IF(Table1[[#This Row],[field of work]]="general work",1,0)</f>
        <v>0</v>
      </c>
      <c r="AY94" s="23">
        <f ca="1">IF(Table1[[#This Row],[area]]="ontario",1,0)</f>
        <v>0</v>
      </c>
      <c r="AZ94">
        <f ca="1">IF(Table1[[#This Row],[area]]="newfounland",1,0)</f>
        <v>0</v>
      </c>
      <c r="BA94">
        <f ca="1">IF(Table1[[#This Row],[area]]="alberta",1,0)</f>
        <v>0</v>
      </c>
      <c r="BB94">
        <f ca="1">IF(Table1[[#This Row],[area]]="BC",1,0)</f>
        <v>0</v>
      </c>
      <c r="BC94">
        <f ca="1">IF(Table1[[#This Row],[area]]="yukon",1,0)</f>
        <v>0</v>
      </c>
      <c r="BD94">
        <f ca="1">IF(Table1[[#This Row],[area]]="nunavet",1,0)</f>
        <v>0</v>
      </c>
      <c r="BE94">
        <f ca="1">IF(Table1[[#This Row],[area]]="sasketchwan",1,0)</f>
        <v>0</v>
      </c>
      <c r="BF94">
        <f ca="1">IF(Table1[[#This Row],[area]]="newbruncwick",1,0)</f>
        <v>1</v>
      </c>
      <c r="BG94">
        <f ca="1">IF(Table1[[#This Row],[area]]="manitoba",1,0)</f>
        <v>0</v>
      </c>
      <c r="BH94">
        <f ca="1">IF(Table1[[#This Row],[area]]="prince edward island",1,0)</f>
        <v>0</v>
      </c>
      <c r="BI94">
        <f ca="1">IF(Table1[[#This Row],[area]]="quebec",1,0)</f>
        <v>0</v>
      </c>
      <c r="BJ94">
        <f ca="1">IF(Table1[[#This Row],[area]]="northwest tersesa",1,0)</f>
        <v>0</v>
      </c>
      <c r="BZ94" s="41">
        <f ca="1">Table1[[#This Row],[Cars Value]]/Table1[[#This Row],[no of cars]]</f>
        <v>60807.893920037015</v>
      </c>
      <c r="CB94" s="5">
        <f ca="1">IF(Table1[[#This Row],[Value of debts]]&gt;$CC$6,1,0)</f>
        <v>1</v>
      </c>
      <c r="CF94" s="6"/>
      <c r="CG94" s="43">
        <f ca="1">Table1[[#This Row],[Mortage left]]/Table1[[#This Row],[value of house]]</f>
        <v>0.76884154474528443</v>
      </c>
      <c r="CH94">
        <f t="shared" ca="1" si="45"/>
        <v>0</v>
      </c>
      <c r="CO94" s="5">
        <f ca="1">IF(Table1[[#This Row],[area]]="yukon",Table1[[#This Row],[income]],0)</f>
        <v>0</v>
      </c>
      <c r="CP94">
        <f ca="1">IF(Table1[[#This Row],[area]]="ontario",Table1[[#This Row],[income]],0)</f>
        <v>0</v>
      </c>
      <c r="CQ94">
        <f ca="1">IF(Table1[[#This Row],[area]]="newfounland",Table1[[#This Row],[income]],0)</f>
        <v>0</v>
      </c>
      <c r="CR94">
        <f ca="1">IF(Table1[[#This Row],[area]]="alberta",Table1[[#This Row],[income]],0)</f>
        <v>0</v>
      </c>
      <c r="CS94">
        <f ca="1">IF(Table1[[#This Row],[area]]="nunavet",Table1[[#This Row],[income]],0)</f>
        <v>0</v>
      </c>
      <c r="CT94">
        <f ca="1">IF(Table1[[#This Row],[area]]="prince edward island",Table1[[#This Row],[income]],0)</f>
        <v>0</v>
      </c>
      <c r="CU94">
        <f ca="1">IF(Table1[[#This Row],[area]]="northwest tersesa",Table1[[#This Row],[income]],0)</f>
        <v>0</v>
      </c>
      <c r="CV94">
        <f ca="1">IF(Table1[[#This Row],[area]]="quebec",Table1[[#This Row],[income]],0)</f>
        <v>0</v>
      </c>
      <c r="CW94">
        <f ca="1">IF(Table1[[#This Row],[area]]="manitoba",Table1[[#This Row],[income]],0)</f>
        <v>0</v>
      </c>
      <c r="CX94">
        <f ca="1">IF(Table1[[#This Row],[area]]="sasketchwan",Table1[[#This Row],[income]],0)</f>
        <v>0</v>
      </c>
      <c r="CY94">
        <f ca="1">IF(Table1[[#This Row],[area]]="BC",Table1[[#This Row],[income]],0)</f>
        <v>0</v>
      </c>
      <c r="CZ94" s="6">
        <f ca="1">IF(Table1[[#This Row],[area]]="newbruncwick",Table1[[#This Row],[income]],0)</f>
        <v>66795</v>
      </c>
      <c r="DB94" s="5">
        <f ca="1">IF(Table1[[#This Row],[field of work]]="health",Table1[[#This Row],[income]],0)</f>
        <v>0</v>
      </c>
      <c r="DC94">
        <f ca="1">IF(Table1[[#This Row],[field of work]]="teaching",Table1[[#This Row],[income]],0)</f>
        <v>66795</v>
      </c>
      <c r="DD94">
        <f ca="1">IF(Table1[[#This Row],[field of work]]="agriculture",Table1[[#This Row],[income]],0)</f>
        <v>0</v>
      </c>
      <c r="DE94">
        <f ca="1">IF(Table1[[#This Row],[field of work]]="IT",Table1[[#This Row],[income]],0)</f>
        <v>0</v>
      </c>
      <c r="DF94">
        <f ca="1">IF(Table1[[#This Row],[field of work]]="construction",Table1[[#This Row],[income]],0)</f>
        <v>0</v>
      </c>
      <c r="DG94" s="6">
        <f ca="1">IF(Table1[[#This Row],[field of work]]="general work",Table1[[#This Row],[income]],0)</f>
        <v>0</v>
      </c>
      <c r="DJ94" s="5">
        <f ca="1">IF(Table1[[#This Row],[Value of debts]]&gt;Table1[[#This Row],[income]],1,0)</f>
        <v>1</v>
      </c>
      <c r="DK94" s="6"/>
      <c r="DL94">
        <f ca="1">IF(Table1[[#This Row],[net worth of person($)]]&gt;$DM$6,Table1[[#This Row],[age]],0)</f>
        <v>42</v>
      </c>
    </row>
    <row r="95" spans="2:116" x14ac:dyDescent="0.3">
      <c r="B95">
        <f t="shared" ca="1" si="32"/>
        <v>2</v>
      </c>
      <c r="C95" s="1" t="str">
        <f t="shared" ca="1" si="33"/>
        <v>women</v>
      </c>
      <c r="D95">
        <f t="shared" ca="1" si="34"/>
        <v>37</v>
      </c>
      <c r="E95">
        <f t="shared" ca="1" si="35"/>
        <v>1</v>
      </c>
      <c r="F95" t="str">
        <f t="shared" ca="1" si="36"/>
        <v>health</v>
      </c>
      <c r="G95">
        <f t="shared" ca="1" si="37"/>
        <v>4</v>
      </c>
      <c r="H95" t="str">
        <f t="shared" ca="1" si="38"/>
        <v>technical;</v>
      </c>
      <c r="I95">
        <f t="shared" ca="1" si="39"/>
        <v>2</v>
      </c>
      <c r="J95">
        <f t="shared" ca="1" si="31"/>
        <v>1</v>
      </c>
      <c r="K95">
        <f t="shared" ca="1" si="40"/>
        <v>77625</v>
      </c>
      <c r="L95">
        <f t="shared" ca="1" si="41"/>
        <v>2</v>
      </c>
      <c r="M95" t="str">
        <f t="shared" ca="1" si="42"/>
        <v>BC</v>
      </c>
      <c r="N95">
        <f t="shared" ca="1" si="46"/>
        <v>465750</v>
      </c>
      <c r="O95">
        <f t="shared" ca="1" si="43"/>
        <v>225629.06369128724</v>
      </c>
      <c r="P95">
        <f t="shared" ca="1" si="47"/>
        <v>65937.929966237207</v>
      </c>
      <c r="Q95">
        <f t="shared" ca="1" si="44"/>
        <v>45954</v>
      </c>
      <c r="R95">
        <f t="shared" ca="1" si="48"/>
        <v>60865.276501127388</v>
      </c>
      <c r="S95">
        <f t="shared" ca="1" si="49"/>
        <v>31569.580516095473</v>
      </c>
      <c r="T95">
        <f t="shared" ca="1" si="50"/>
        <v>563257.51048233267</v>
      </c>
      <c r="U95">
        <f t="shared" ca="1" si="51"/>
        <v>332448.34019241465</v>
      </c>
      <c r="V95">
        <f t="shared" ca="1" si="52"/>
        <v>230809.17028991802</v>
      </c>
      <c r="AF95" s="5">
        <f ca="1">IF(Table1[[#This Row],[Genders]]="men",1,0)</f>
        <v>0</v>
      </c>
      <c r="AG95">
        <f ca="1">IF(Table1[[#This Row],[Genders]]="women",1,0)</f>
        <v>1</v>
      </c>
      <c r="AJ95" s="6"/>
      <c r="AL95">
        <f ca="1">IF(Table1[[#This Row],[field of work]]="teaching",1,0)</f>
        <v>0</v>
      </c>
      <c r="AM95">
        <f ca="1">IF(Table1[[#This Row],[field of work]]="health",1,0)</f>
        <v>1</v>
      </c>
      <c r="AN95">
        <f ca="1">IF(Table1[[#This Row],[field of work]]="agriculture",1,0)</f>
        <v>0</v>
      </c>
      <c r="AO95">
        <f ca="1">IF(Table1[[#This Row],[field of work]]="IT",1,0)</f>
        <v>0</v>
      </c>
      <c r="AP95">
        <f ca="1">IF(Table1[[#This Row],[field of work]]="construction",1,0)</f>
        <v>0</v>
      </c>
      <c r="AQ95">
        <f ca="1">IF(Table1[[#This Row],[field of work]]="general work",1,0)</f>
        <v>0</v>
      </c>
      <c r="AY95" s="23">
        <f ca="1">IF(Table1[[#This Row],[area]]="ontario",1,0)</f>
        <v>0</v>
      </c>
      <c r="AZ95">
        <f ca="1">IF(Table1[[#This Row],[area]]="newfounland",1,0)</f>
        <v>0</v>
      </c>
      <c r="BA95">
        <f ca="1">IF(Table1[[#This Row],[area]]="alberta",1,0)</f>
        <v>0</v>
      </c>
      <c r="BB95">
        <f ca="1">IF(Table1[[#This Row],[area]]="BC",1,0)</f>
        <v>1</v>
      </c>
      <c r="BC95">
        <f ca="1">IF(Table1[[#This Row],[area]]="yukon",1,0)</f>
        <v>0</v>
      </c>
      <c r="BD95">
        <f ca="1">IF(Table1[[#This Row],[area]]="nunavet",1,0)</f>
        <v>0</v>
      </c>
      <c r="BE95">
        <f ca="1">IF(Table1[[#This Row],[area]]="sasketchwan",1,0)</f>
        <v>0</v>
      </c>
      <c r="BF95">
        <f ca="1">IF(Table1[[#This Row],[area]]="newbruncwick",1,0)</f>
        <v>0</v>
      </c>
      <c r="BG95">
        <f ca="1">IF(Table1[[#This Row],[area]]="manitoba",1,0)</f>
        <v>0</v>
      </c>
      <c r="BH95">
        <f ca="1">IF(Table1[[#This Row],[area]]="prince edward island",1,0)</f>
        <v>0</v>
      </c>
      <c r="BI95">
        <f ca="1">IF(Table1[[#This Row],[area]]="quebec",1,0)</f>
        <v>0</v>
      </c>
      <c r="BJ95">
        <f ca="1">IF(Table1[[#This Row],[area]]="northwest tersesa",1,0)</f>
        <v>0</v>
      </c>
      <c r="BZ95" s="41">
        <f ca="1">Table1[[#This Row],[Cars Value]]/Table1[[#This Row],[no of cars]]</f>
        <v>65937.929966237207</v>
      </c>
      <c r="CB95" s="5">
        <f ca="1">IF(Table1[[#This Row],[Value of debts]]&gt;$CC$6,1,0)</f>
        <v>1</v>
      </c>
      <c r="CF95" s="6"/>
      <c r="CG95" s="43">
        <f ca="1">Table1[[#This Row],[Mortage left]]/Table1[[#This Row],[value of house]]</f>
        <v>0.48444243411977939</v>
      </c>
      <c r="CH95">
        <f t="shared" ca="1" si="45"/>
        <v>0</v>
      </c>
      <c r="CO95" s="5">
        <f ca="1">IF(Table1[[#This Row],[area]]="yukon",Table1[[#This Row],[income]],0)</f>
        <v>0</v>
      </c>
      <c r="CP95">
        <f ca="1">IF(Table1[[#This Row],[area]]="ontario",Table1[[#This Row],[income]],0)</f>
        <v>0</v>
      </c>
      <c r="CQ95">
        <f ca="1">IF(Table1[[#This Row],[area]]="newfounland",Table1[[#This Row],[income]],0)</f>
        <v>0</v>
      </c>
      <c r="CR95">
        <f ca="1">IF(Table1[[#This Row],[area]]="alberta",Table1[[#This Row],[income]],0)</f>
        <v>0</v>
      </c>
      <c r="CS95">
        <f ca="1">IF(Table1[[#This Row],[area]]="nunavet",Table1[[#This Row],[income]],0)</f>
        <v>0</v>
      </c>
      <c r="CT95">
        <f ca="1">IF(Table1[[#This Row],[area]]="prince edward island",Table1[[#This Row],[income]],0)</f>
        <v>0</v>
      </c>
      <c r="CU95">
        <f ca="1">IF(Table1[[#This Row],[area]]="northwest tersesa",Table1[[#This Row],[income]],0)</f>
        <v>0</v>
      </c>
      <c r="CV95">
        <f ca="1">IF(Table1[[#This Row],[area]]="quebec",Table1[[#This Row],[income]],0)</f>
        <v>0</v>
      </c>
      <c r="CW95">
        <f ca="1">IF(Table1[[#This Row],[area]]="manitoba",Table1[[#This Row],[income]],0)</f>
        <v>0</v>
      </c>
      <c r="CX95">
        <f ca="1">IF(Table1[[#This Row],[area]]="sasketchwan",Table1[[#This Row],[income]],0)</f>
        <v>0</v>
      </c>
      <c r="CY95">
        <f ca="1">IF(Table1[[#This Row],[area]]="BC",Table1[[#This Row],[income]],0)</f>
        <v>77625</v>
      </c>
      <c r="CZ95" s="6">
        <f ca="1">IF(Table1[[#This Row],[area]]="newbruncwick",Table1[[#This Row],[income]],0)</f>
        <v>0</v>
      </c>
      <c r="DB95" s="5">
        <f ca="1">IF(Table1[[#This Row],[field of work]]="health",Table1[[#This Row],[income]],0)</f>
        <v>77625</v>
      </c>
      <c r="DC95">
        <f ca="1">IF(Table1[[#This Row],[field of work]]="teaching",Table1[[#This Row],[income]],0)</f>
        <v>0</v>
      </c>
      <c r="DD95">
        <f ca="1">IF(Table1[[#This Row],[field of work]]="agriculture",Table1[[#This Row],[income]],0)</f>
        <v>0</v>
      </c>
      <c r="DE95">
        <f ca="1">IF(Table1[[#This Row],[field of work]]="IT",Table1[[#This Row],[income]],0)</f>
        <v>0</v>
      </c>
      <c r="DF95">
        <f ca="1">IF(Table1[[#This Row],[field of work]]="construction",Table1[[#This Row],[income]],0)</f>
        <v>0</v>
      </c>
      <c r="DG95" s="6">
        <f ca="1">IF(Table1[[#This Row],[field of work]]="general work",Table1[[#This Row],[income]],0)</f>
        <v>0</v>
      </c>
      <c r="DJ95" s="5">
        <f ca="1">IF(Table1[[#This Row],[Value of debts]]&gt;Table1[[#This Row],[income]],1,0)</f>
        <v>1</v>
      </c>
      <c r="DK95" s="6"/>
      <c r="DL95">
        <f ca="1">IF(Table1[[#This Row],[net worth of person($)]]&gt;$DM$6,Table1[[#This Row],[age]],0)</f>
        <v>37</v>
      </c>
    </row>
    <row r="96" spans="2:116" x14ac:dyDescent="0.3">
      <c r="B96">
        <f t="shared" ca="1" si="32"/>
        <v>2</v>
      </c>
      <c r="C96" s="1" t="str">
        <f t="shared" ca="1" si="33"/>
        <v>women</v>
      </c>
      <c r="D96">
        <f t="shared" ca="1" si="34"/>
        <v>41</v>
      </c>
      <c r="E96">
        <f t="shared" ca="1" si="35"/>
        <v>5</v>
      </c>
      <c r="F96" t="str">
        <f t="shared" ca="1" si="36"/>
        <v>general work</v>
      </c>
      <c r="G96">
        <f t="shared" ca="1" si="37"/>
        <v>4</v>
      </c>
      <c r="H96" t="str">
        <f t="shared" ca="1" si="38"/>
        <v>technical;</v>
      </c>
      <c r="I96">
        <f t="shared" ca="1" si="39"/>
        <v>0</v>
      </c>
      <c r="J96">
        <f t="shared" ca="1" si="31"/>
        <v>2</v>
      </c>
      <c r="K96">
        <f t="shared" ca="1" si="40"/>
        <v>35266</v>
      </c>
      <c r="L96">
        <f t="shared" ca="1" si="41"/>
        <v>8</v>
      </c>
      <c r="M96" t="str">
        <f t="shared" ca="1" si="42"/>
        <v>ontario</v>
      </c>
      <c r="N96">
        <f t="shared" ca="1" si="46"/>
        <v>141064</v>
      </c>
      <c r="O96">
        <f t="shared" ca="1" si="43"/>
        <v>106374.65274515988</v>
      </c>
      <c r="P96">
        <f t="shared" ca="1" si="47"/>
        <v>9905.3349743589988</v>
      </c>
      <c r="Q96">
        <f t="shared" ca="1" si="44"/>
        <v>2523</v>
      </c>
      <c r="R96">
        <f t="shared" ca="1" si="48"/>
        <v>16563.7043984991</v>
      </c>
      <c r="S96">
        <f t="shared" ca="1" si="49"/>
        <v>36184.557235469772</v>
      </c>
      <c r="T96">
        <f t="shared" ca="1" si="50"/>
        <v>187153.89220982877</v>
      </c>
      <c r="U96">
        <f t="shared" ca="1" si="51"/>
        <v>125461.35714365898</v>
      </c>
      <c r="V96">
        <f t="shared" ca="1" si="52"/>
        <v>61692.535066169788</v>
      </c>
      <c r="AF96" s="5">
        <f ca="1">IF(Table1[[#This Row],[Genders]]="men",1,0)</f>
        <v>0</v>
      </c>
      <c r="AG96">
        <f ca="1">IF(Table1[[#This Row],[Genders]]="women",1,0)</f>
        <v>1</v>
      </c>
      <c r="AJ96" s="6"/>
      <c r="AL96">
        <f ca="1">IF(Table1[[#This Row],[field of work]]="teaching",1,0)</f>
        <v>0</v>
      </c>
      <c r="AM96">
        <f ca="1">IF(Table1[[#This Row],[field of work]]="health",1,0)</f>
        <v>0</v>
      </c>
      <c r="AN96">
        <f ca="1">IF(Table1[[#This Row],[field of work]]="agriculture",1,0)</f>
        <v>0</v>
      </c>
      <c r="AO96">
        <f ca="1">IF(Table1[[#This Row],[field of work]]="IT",1,0)</f>
        <v>0</v>
      </c>
      <c r="AP96">
        <f ca="1">IF(Table1[[#This Row],[field of work]]="construction",1,0)</f>
        <v>0</v>
      </c>
      <c r="AQ96">
        <f ca="1">IF(Table1[[#This Row],[field of work]]="general work",1,0)</f>
        <v>1</v>
      </c>
      <c r="AY96" s="23">
        <f ca="1">IF(Table1[[#This Row],[area]]="ontario",1,0)</f>
        <v>1</v>
      </c>
      <c r="AZ96">
        <f ca="1">IF(Table1[[#This Row],[area]]="newfounland",1,0)</f>
        <v>0</v>
      </c>
      <c r="BA96">
        <f ca="1">IF(Table1[[#This Row],[area]]="alberta",1,0)</f>
        <v>0</v>
      </c>
      <c r="BB96">
        <f ca="1">IF(Table1[[#This Row],[area]]="BC",1,0)</f>
        <v>0</v>
      </c>
      <c r="BC96">
        <f ca="1">IF(Table1[[#This Row],[area]]="yukon",1,0)</f>
        <v>0</v>
      </c>
      <c r="BD96">
        <f ca="1">IF(Table1[[#This Row],[area]]="nunavet",1,0)</f>
        <v>0</v>
      </c>
      <c r="BE96">
        <f ca="1">IF(Table1[[#This Row],[area]]="sasketchwan",1,0)</f>
        <v>0</v>
      </c>
      <c r="BF96">
        <f ca="1">IF(Table1[[#This Row],[area]]="newbruncwick",1,0)</f>
        <v>0</v>
      </c>
      <c r="BG96">
        <f ca="1">IF(Table1[[#This Row],[area]]="manitoba",1,0)</f>
        <v>0</v>
      </c>
      <c r="BH96">
        <f ca="1">IF(Table1[[#This Row],[area]]="prince edward island",1,0)</f>
        <v>0</v>
      </c>
      <c r="BI96">
        <f ca="1">IF(Table1[[#This Row],[area]]="quebec",1,0)</f>
        <v>0</v>
      </c>
      <c r="BJ96">
        <f ca="1">IF(Table1[[#This Row],[area]]="northwest tersesa",1,0)</f>
        <v>0</v>
      </c>
      <c r="BZ96" s="41">
        <f ca="1">Table1[[#This Row],[Cars Value]]/Table1[[#This Row],[no of cars]]</f>
        <v>4952.6674871794994</v>
      </c>
      <c r="CB96" s="5">
        <f ca="1">IF(Table1[[#This Row],[Value of debts]]&gt;$CC$6,1,0)</f>
        <v>1</v>
      </c>
      <c r="CF96" s="6"/>
      <c r="CG96" s="43">
        <f ca="1">Table1[[#This Row],[Mortage left]]/Table1[[#This Row],[value of house]]</f>
        <v>0.75408788028951312</v>
      </c>
      <c r="CH96">
        <f t="shared" ca="1" si="45"/>
        <v>0</v>
      </c>
      <c r="CO96" s="5">
        <f ca="1">IF(Table1[[#This Row],[area]]="yukon",Table1[[#This Row],[income]],0)</f>
        <v>0</v>
      </c>
      <c r="CP96">
        <f ca="1">IF(Table1[[#This Row],[area]]="ontario",Table1[[#This Row],[income]],0)</f>
        <v>35266</v>
      </c>
      <c r="CQ96">
        <f ca="1">IF(Table1[[#This Row],[area]]="newfounland",Table1[[#This Row],[income]],0)</f>
        <v>0</v>
      </c>
      <c r="CR96">
        <f ca="1">IF(Table1[[#This Row],[area]]="alberta",Table1[[#This Row],[income]],0)</f>
        <v>0</v>
      </c>
      <c r="CS96">
        <f ca="1">IF(Table1[[#This Row],[area]]="nunavet",Table1[[#This Row],[income]],0)</f>
        <v>0</v>
      </c>
      <c r="CT96">
        <f ca="1">IF(Table1[[#This Row],[area]]="prince edward island",Table1[[#This Row],[income]],0)</f>
        <v>0</v>
      </c>
      <c r="CU96">
        <f ca="1">IF(Table1[[#This Row],[area]]="northwest tersesa",Table1[[#This Row],[income]],0)</f>
        <v>0</v>
      </c>
      <c r="CV96">
        <f ca="1">IF(Table1[[#This Row],[area]]="quebec",Table1[[#This Row],[income]],0)</f>
        <v>0</v>
      </c>
      <c r="CW96">
        <f ca="1">IF(Table1[[#This Row],[area]]="manitoba",Table1[[#This Row],[income]],0)</f>
        <v>0</v>
      </c>
      <c r="CX96">
        <f ca="1">IF(Table1[[#This Row],[area]]="sasketchwan",Table1[[#This Row],[income]],0)</f>
        <v>0</v>
      </c>
      <c r="CY96">
        <f ca="1">IF(Table1[[#This Row],[area]]="BC",Table1[[#This Row],[income]],0)</f>
        <v>0</v>
      </c>
      <c r="CZ96" s="6">
        <f ca="1">IF(Table1[[#This Row],[area]]="newbruncwick",Table1[[#This Row],[income]],0)</f>
        <v>0</v>
      </c>
      <c r="DB96" s="5">
        <f ca="1">IF(Table1[[#This Row],[field of work]]="health",Table1[[#This Row],[income]],0)</f>
        <v>0</v>
      </c>
      <c r="DC96">
        <f ca="1">IF(Table1[[#This Row],[field of work]]="teaching",Table1[[#This Row],[income]],0)</f>
        <v>0</v>
      </c>
      <c r="DD96">
        <f ca="1">IF(Table1[[#This Row],[field of work]]="agriculture",Table1[[#This Row],[income]],0)</f>
        <v>0</v>
      </c>
      <c r="DE96">
        <f ca="1">IF(Table1[[#This Row],[field of work]]="IT",Table1[[#This Row],[income]],0)</f>
        <v>0</v>
      </c>
      <c r="DF96">
        <f ca="1">IF(Table1[[#This Row],[field of work]]="construction",Table1[[#This Row],[income]],0)</f>
        <v>0</v>
      </c>
      <c r="DG96" s="6">
        <f ca="1">IF(Table1[[#This Row],[field of work]]="general work",Table1[[#This Row],[income]],0)</f>
        <v>35266</v>
      </c>
      <c r="DJ96" s="5">
        <f ca="1">IF(Table1[[#This Row],[Value of debts]]&gt;Table1[[#This Row],[income]],1,0)</f>
        <v>1</v>
      </c>
      <c r="DK96" s="6"/>
      <c r="DL96">
        <f ca="1">IF(Table1[[#This Row],[net worth of person($)]]&gt;$DM$6,Table1[[#This Row],[age]],0)</f>
        <v>41</v>
      </c>
    </row>
    <row r="97" spans="2:116" x14ac:dyDescent="0.3">
      <c r="B97">
        <f t="shared" ca="1" si="32"/>
        <v>2</v>
      </c>
      <c r="C97" s="1" t="str">
        <f t="shared" ca="1" si="33"/>
        <v>women</v>
      </c>
      <c r="D97">
        <f t="shared" ca="1" si="34"/>
        <v>43</v>
      </c>
      <c r="E97">
        <f t="shared" ca="1" si="35"/>
        <v>6</v>
      </c>
      <c r="F97" t="str">
        <f t="shared" ca="1" si="36"/>
        <v>agriculture</v>
      </c>
      <c r="G97">
        <f t="shared" ca="1" si="37"/>
        <v>2</v>
      </c>
      <c r="H97" t="str">
        <f t="shared" ca="1" si="38"/>
        <v>college</v>
      </c>
      <c r="I97">
        <f t="shared" ca="1" si="39"/>
        <v>2</v>
      </c>
      <c r="J97">
        <f t="shared" ca="1" si="31"/>
        <v>1</v>
      </c>
      <c r="K97">
        <f t="shared" ca="1" si="40"/>
        <v>84712</v>
      </c>
      <c r="L97">
        <f t="shared" ca="1" si="41"/>
        <v>9</v>
      </c>
      <c r="M97" t="str">
        <f t="shared" ca="1" si="42"/>
        <v>quebec</v>
      </c>
      <c r="N97">
        <f t="shared" ca="1" si="46"/>
        <v>254136</v>
      </c>
      <c r="O97">
        <f t="shared" ca="1" si="43"/>
        <v>191305.81474056817</v>
      </c>
      <c r="P97">
        <f t="shared" ca="1" si="47"/>
        <v>7833.9421075170294</v>
      </c>
      <c r="Q97">
        <f t="shared" ca="1" si="44"/>
        <v>661</v>
      </c>
      <c r="R97">
        <f t="shared" ca="1" si="48"/>
        <v>6815.6935480340144</v>
      </c>
      <c r="S97">
        <f t="shared" ca="1" si="49"/>
        <v>99667.67079265666</v>
      </c>
      <c r="T97">
        <f t="shared" ca="1" si="50"/>
        <v>361637.6129001737</v>
      </c>
      <c r="U97">
        <f t="shared" ca="1" si="51"/>
        <v>198782.50828860217</v>
      </c>
      <c r="V97">
        <f t="shared" ca="1" si="52"/>
        <v>162855.10461157153</v>
      </c>
      <c r="AF97" s="5">
        <f ca="1">IF(Table1[[#This Row],[Genders]]="men",1,0)</f>
        <v>0</v>
      </c>
      <c r="AG97">
        <f ca="1">IF(Table1[[#This Row],[Genders]]="women",1,0)</f>
        <v>1</v>
      </c>
      <c r="AJ97" s="6"/>
      <c r="AL97">
        <f ca="1">IF(Table1[[#This Row],[field of work]]="teaching",1,0)</f>
        <v>0</v>
      </c>
      <c r="AM97">
        <f ca="1">IF(Table1[[#This Row],[field of work]]="health",1,0)</f>
        <v>0</v>
      </c>
      <c r="AN97">
        <f ca="1">IF(Table1[[#This Row],[field of work]]="agriculture",1,0)</f>
        <v>1</v>
      </c>
      <c r="AO97">
        <f ca="1">IF(Table1[[#This Row],[field of work]]="IT",1,0)</f>
        <v>0</v>
      </c>
      <c r="AP97">
        <f ca="1">IF(Table1[[#This Row],[field of work]]="construction",1,0)</f>
        <v>0</v>
      </c>
      <c r="AQ97">
        <f ca="1">IF(Table1[[#This Row],[field of work]]="general work",1,0)</f>
        <v>0</v>
      </c>
      <c r="AY97" s="23">
        <f ca="1">IF(Table1[[#This Row],[area]]="ontario",1,0)</f>
        <v>0</v>
      </c>
      <c r="AZ97">
        <f ca="1">IF(Table1[[#This Row],[area]]="newfounland",1,0)</f>
        <v>0</v>
      </c>
      <c r="BA97">
        <f ca="1">IF(Table1[[#This Row],[area]]="alberta",1,0)</f>
        <v>0</v>
      </c>
      <c r="BB97">
        <f ca="1">IF(Table1[[#This Row],[area]]="BC",1,0)</f>
        <v>0</v>
      </c>
      <c r="BC97">
        <f ca="1">IF(Table1[[#This Row],[area]]="yukon",1,0)</f>
        <v>0</v>
      </c>
      <c r="BD97">
        <f ca="1">IF(Table1[[#This Row],[area]]="nunavet",1,0)</f>
        <v>0</v>
      </c>
      <c r="BE97">
        <f ca="1">IF(Table1[[#This Row],[area]]="sasketchwan",1,0)</f>
        <v>0</v>
      </c>
      <c r="BF97">
        <f ca="1">IF(Table1[[#This Row],[area]]="newbruncwick",1,0)</f>
        <v>0</v>
      </c>
      <c r="BG97">
        <f ca="1">IF(Table1[[#This Row],[area]]="manitoba",1,0)</f>
        <v>0</v>
      </c>
      <c r="BH97">
        <f ca="1">IF(Table1[[#This Row],[area]]="prince edward island",1,0)</f>
        <v>0</v>
      </c>
      <c r="BI97">
        <f ca="1">IF(Table1[[#This Row],[area]]="quebec",1,0)</f>
        <v>1</v>
      </c>
      <c r="BJ97">
        <f ca="1">IF(Table1[[#This Row],[area]]="northwest tersesa",1,0)</f>
        <v>0</v>
      </c>
      <c r="BZ97" s="41">
        <f ca="1">Table1[[#This Row],[Cars Value]]/Table1[[#This Row],[no of cars]]</f>
        <v>7833.9421075170294</v>
      </c>
      <c r="CB97" s="5">
        <f ca="1">IF(Table1[[#This Row],[Value of debts]]&gt;$CC$6,1,0)</f>
        <v>1</v>
      </c>
      <c r="CF97" s="6"/>
      <c r="CG97" s="43">
        <f ca="1">Table1[[#This Row],[Mortage left]]/Table1[[#This Row],[value of house]]</f>
        <v>0.75276944132499202</v>
      </c>
      <c r="CH97">
        <f t="shared" ca="1" si="45"/>
        <v>0</v>
      </c>
      <c r="CO97" s="5">
        <f ca="1">IF(Table1[[#This Row],[area]]="yukon",Table1[[#This Row],[income]],0)</f>
        <v>0</v>
      </c>
      <c r="CP97">
        <f ca="1">IF(Table1[[#This Row],[area]]="ontario",Table1[[#This Row],[income]],0)</f>
        <v>0</v>
      </c>
      <c r="CQ97">
        <f ca="1">IF(Table1[[#This Row],[area]]="newfounland",Table1[[#This Row],[income]],0)</f>
        <v>0</v>
      </c>
      <c r="CR97">
        <f ca="1">IF(Table1[[#This Row],[area]]="alberta",Table1[[#This Row],[income]],0)</f>
        <v>0</v>
      </c>
      <c r="CS97">
        <f ca="1">IF(Table1[[#This Row],[area]]="nunavet",Table1[[#This Row],[income]],0)</f>
        <v>0</v>
      </c>
      <c r="CT97">
        <f ca="1">IF(Table1[[#This Row],[area]]="prince edward island",Table1[[#This Row],[income]],0)</f>
        <v>0</v>
      </c>
      <c r="CU97">
        <f ca="1">IF(Table1[[#This Row],[area]]="northwest tersesa",Table1[[#This Row],[income]],0)</f>
        <v>0</v>
      </c>
      <c r="CV97">
        <f ca="1">IF(Table1[[#This Row],[area]]="quebec",Table1[[#This Row],[income]],0)</f>
        <v>84712</v>
      </c>
      <c r="CW97">
        <f ca="1">IF(Table1[[#This Row],[area]]="manitoba",Table1[[#This Row],[income]],0)</f>
        <v>0</v>
      </c>
      <c r="CX97">
        <f ca="1">IF(Table1[[#This Row],[area]]="sasketchwan",Table1[[#This Row],[income]],0)</f>
        <v>0</v>
      </c>
      <c r="CY97">
        <f ca="1">IF(Table1[[#This Row],[area]]="BC",Table1[[#This Row],[income]],0)</f>
        <v>0</v>
      </c>
      <c r="CZ97" s="6">
        <f ca="1">IF(Table1[[#This Row],[area]]="newbruncwick",Table1[[#This Row],[income]],0)</f>
        <v>0</v>
      </c>
      <c r="DB97" s="5">
        <f ca="1">IF(Table1[[#This Row],[field of work]]="health",Table1[[#This Row],[income]],0)</f>
        <v>0</v>
      </c>
      <c r="DC97">
        <f ca="1">IF(Table1[[#This Row],[field of work]]="teaching",Table1[[#This Row],[income]],0)</f>
        <v>0</v>
      </c>
      <c r="DD97">
        <f ca="1">IF(Table1[[#This Row],[field of work]]="agriculture",Table1[[#This Row],[income]],0)</f>
        <v>84712</v>
      </c>
      <c r="DE97">
        <f ca="1">IF(Table1[[#This Row],[field of work]]="IT",Table1[[#This Row],[income]],0)</f>
        <v>0</v>
      </c>
      <c r="DF97">
        <f ca="1">IF(Table1[[#This Row],[field of work]]="construction",Table1[[#This Row],[income]],0)</f>
        <v>0</v>
      </c>
      <c r="DG97" s="6">
        <f ca="1">IF(Table1[[#This Row],[field of work]]="general work",Table1[[#This Row],[income]],0)</f>
        <v>0</v>
      </c>
      <c r="DJ97" s="5">
        <f ca="1">IF(Table1[[#This Row],[Value of debts]]&gt;Table1[[#This Row],[income]],1,0)</f>
        <v>1</v>
      </c>
      <c r="DK97" s="6"/>
      <c r="DL97">
        <f ca="1">IF(Table1[[#This Row],[net worth of person($)]]&gt;$DM$6,Table1[[#This Row],[age]],0)</f>
        <v>43</v>
      </c>
    </row>
    <row r="98" spans="2:116" x14ac:dyDescent="0.3">
      <c r="B98">
        <f t="shared" ca="1" si="32"/>
        <v>2</v>
      </c>
      <c r="C98" s="1" t="str">
        <f t="shared" ca="1" si="33"/>
        <v>women</v>
      </c>
      <c r="D98">
        <f t="shared" ca="1" si="34"/>
        <v>30</v>
      </c>
      <c r="E98">
        <f t="shared" ca="1" si="35"/>
        <v>6</v>
      </c>
      <c r="F98" t="str">
        <f t="shared" ca="1" si="36"/>
        <v>agriculture</v>
      </c>
      <c r="G98">
        <f t="shared" ca="1" si="37"/>
        <v>3</v>
      </c>
      <c r="H98" t="str">
        <f t="shared" ca="1" si="38"/>
        <v>university</v>
      </c>
      <c r="I98">
        <f t="shared" ca="1" si="39"/>
        <v>4</v>
      </c>
      <c r="J98">
        <f t="shared" ca="1" si="31"/>
        <v>3</v>
      </c>
      <c r="K98">
        <f t="shared" ca="1" si="40"/>
        <v>61365</v>
      </c>
      <c r="L98">
        <f t="shared" ca="1" si="41"/>
        <v>6</v>
      </c>
      <c r="M98" t="str">
        <f t="shared" ca="1" si="42"/>
        <v>sasketchwan</v>
      </c>
      <c r="N98">
        <f t="shared" ca="1" si="46"/>
        <v>368190</v>
      </c>
      <c r="O98">
        <f t="shared" ca="1" si="43"/>
        <v>266226.79306400364</v>
      </c>
      <c r="P98">
        <f t="shared" ca="1" si="47"/>
        <v>181535.39310827147</v>
      </c>
      <c r="Q98">
        <f t="shared" ca="1" si="44"/>
        <v>153248</v>
      </c>
      <c r="R98">
        <f t="shared" ca="1" si="48"/>
        <v>68245.848314355084</v>
      </c>
      <c r="S98">
        <f t="shared" ca="1" si="49"/>
        <v>68651.590560129611</v>
      </c>
      <c r="T98">
        <f t="shared" ca="1" si="50"/>
        <v>618376.98366840114</v>
      </c>
      <c r="U98">
        <f t="shared" ca="1" si="51"/>
        <v>487720.6413783587</v>
      </c>
      <c r="V98">
        <f t="shared" ca="1" si="52"/>
        <v>130656.34229004243</v>
      </c>
      <c r="AF98" s="5">
        <f ca="1">IF(Table1[[#This Row],[Genders]]="men",1,0)</f>
        <v>0</v>
      </c>
      <c r="AG98">
        <f ca="1">IF(Table1[[#This Row],[Genders]]="women",1,0)</f>
        <v>1</v>
      </c>
      <c r="AJ98" s="6"/>
      <c r="AL98">
        <f ca="1">IF(Table1[[#This Row],[field of work]]="teaching",1,0)</f>
        <v>0</v>
      </c>
      <c r="AM98">
        <f ca="1">IF(Table1[[#This Row],[field of work]]="health",1,0)</f>
        <v>0</v>
      </c>
      <c r="AN98">
        <f ca="1">IF(Table1[[#This Row],[field of work]]="agriculture",1,0)</f>
        <v>1</v>
      </c>
      <c r="AO98">
        <f ca="1">IF(Table1[[#This Row],[field of work]]="IT",1,0)</f>
        <v>0</v>
      </c>
      <c r="AP98">
        <f ca="1">IF(Table1[[#This Row],[field of work]]="construction",1,0)</f>
        <v>0</v>
      </c>
      <c r="AQ98">
        <f ca="1">IF(Table1[[#This Row],[field of work]]="general work",1,0)</f>
        <v>0</v>
      </c>
      <c r="AY98" s="23">
        <f ca="1">IF(Table1[[#This Row],[area]]="ontario",1,0)</f>
        <v>0</v>
      </c>
      <c r="AZ98">
        <f ca="1">IF(Table1[[#This Row],[area]]="newfounland",1,0)</f>
        <v>0</v>
      </c>
      <c r="BA98">
        <f ca="1">IF(Table1[[#This Row],[area]]="alberta",1,0)</f>
        <v>0</v>
      </c>
      <c r="BB98">
        <f ca="1">IF(Table1[[#This Row],[area]]="BC",1,0)</f>
        <v>0</v>
      </c>
      <c r="BC98">
        <f ca="1">IF(Table1[[#This Row],[area]]="yukon",1,0)</f>
        <v>0</v>
      </c>
      <c r="BD98">
        <f ca="1">IF(Table1[[#This Row],[area]]="nunavet",1,0)</f>
        <v>0</v>
      </c>
      <c r="BE98">
        <f ca="1">IF(Table1[[#This Row],[area]]="sasketchwan",1,0)</f>
        <v>1</v>
      </c>
      <c r="BF98">
        <f ca="1">IF(Table1[[#This Row],[area]]="newbruncwick",1,0)</f>
        <v>0</v>
      </c>
      <c r="BG98">
        <f ca="1">IF(Table1[[#This Row],[area]]="manitoba",1,0)</f>
        <v>0</v>
      </c>
      <c r="BH98">
        <f ca="1">IF(Table1[[#This Row],[area]]="prince edward island",1,0)</f>
        <v>0</v>
      </c>
      <c r="BI98">
        <f ca="1">IF(Table1[[#This Row],[area]]="quebec",1,0)</f>
        <v>0</v>
      </c>
      <c r="BJ98">
        <f ca="1">IF(Table1[[#This Row],[area]]="northwest tersesa",1,0)</f>
        <v>0</v>
      </c>
      <c r="BZ98" s="41">
        <f ca="1">Table1[[#This Row],[Cars Value]]/Table1[[#This Row],[no of cars]]</f>
        <v>60511.797702757154</v>
      </c>
      <c r="CB98" s="5">
        <f ca="1">IF(Table1[[#This Row],[Value of debts]]&gt;$CC$6,1,0)</f>
        <v>1</v>
      </c>
      <c r="CF98" s="6"/>
      <c r="CG98" s="43">
        <f ca="1">Table1[[#This Row],[Mortage left]]/Table1[[#This Row],[value of house]]</f>
        <v>0.72306904876287692</v>
      </c>
      <c r="CH98">
        <f t="shared" ca="1" si="45"/>
        <v>0</v>
      </c>
      <c r="CO98" s="5">
        <f ca="1">IF(Table1[[#This Row],[area]]="yukon",Table1[[#This Row],[income]],0)</f>
        <v>0</v>
      </c>
      <c r="CP98">
        <f ca="1">IF(Table1[[#This Row],[area]]="ontario",Table1[[#This Row],[income]],0)</f>
        <v>0</v>
      </c>
      <c r="CQ98">
        <f ca="1">IF(Table1[[#This Row],[area]]="newfounland",Table1[[#This Row],[income]],0)</f>
        <v>0</v>
      </c>
      <c r="CR98">
        <f ca="1">IF(Table1[[#This Row],[area]]="alberta",Table1[[#This Row],[income]],0)</f>
        <v>0</v>
      </c>
      <c r="CS98">
        <f ca="1">IF(Table1[[#This Row],[area]]="nunavet",Table1[[#This Row],[income]],0)</f>
        <v>0</v>
      </c>
      <c r="CT98">
        <f ca="1">IF(Table1[[#This Row],[area]]="prince edward island",Table1[[#This Row],[income]],0)</f>
        <v>0</v>
      </c>
      <c r="CU98">
        <f ca="1">IF(Table1[[#This Row],[area]]="northwest tersesa",Table1[[#This Row],[income]],0)</f>
        <v>0</v>
      </c>
      <c r="CV98">
        <f ca="1">IF(Table1[[#This Row],[area]]="quebec",Table1[[#This Row],[income]],0)</f>
        <v>0</v>
      </c>
      <c r="CW98">
        <f ca="1">IF(Table1[[#This Row],[area]]="manitoba",Table1[[#This Row],[income]],0)</f>
        <v>0</v>
      </c>
      <c r="CX98">
        <f ca="1">IF(Table1[[#This Row],[area]]="sasketchwan",Table1[[#This Row],[income]],0)</f>
        <v>61365</v>
      </c>
      <c r="CY98">
        <f ca="1">IF(Table1[[#This Row],[area]]="BC",Table1[[#This Row],[income]],0)</f>
        <v>0</v>
      </c>
      <c r="CZ98" s="6">
        <f ca="1">IF(Table1[[#This Row],[area]]="newbruncwick",Table1[[#This Row],[income]],0)</f>
        <v>0</v>
      </c>
      <c r="DB98" s="5">
        <f ca="1">IF(Table1[[#This Row],[field of work]]="health",Table1[[#This Row],[income]],0)</f>
        <v>0</v>
      </c>
      <c r="DC98">
        <f ca="1">IF(Table1[[#This Row],[field of work]]="teaching",Table1[[#This Row],[income]],0)</f>
        <v>0</v>
      </c>
      <c r="DD98">
        <f ca="1">IF(Table1[[#This Row],[field of work]]="agriculture",Table1[[#This Row],[income]],0)</f>
        <v>61365</v>
      </c>
      <c r="DE98">
        <f ca="1">IF(Table1[[#This Row],[field of work]]="IT",Table1[[#This Row],[income]],0)</f>
        <v>0</v>
      </c>
      <c r="DF98">
        <f ca="1">IF(Table1[[#This Row],[field of work]]="construction",Table1[[#This Row],[income]],0)</f>
        <v>0</v>
      </c>
      <c r="DG98" s="6">
        <f ca="1">IF(Table1[[#This Row],[field of work]]="general work",Table1[[#This Row],[income]],0)</f>
        <v>0</v>
      </c>
      <c r="DJ98" s="5">
        <f ca="1">IF(Table1[[#This Row],[Value of debts]]&gt;Table1[[#This Row],[income]],1,0)</f>
        <v>1</v>
      </c>
      <c r="DK98" s="6"/>
      <c r="DL98">
        <f ca="1">IF(Table1[[#This Row],[net worth of person($)]]&gt;$DM$6,Table1[[#This Row],[age]],0)</f>
        <v>30</v>
      </c>
    </row>
    <row r="99" spans="2:116" x14ac:dyDescent="0.3">
      <c r="B99">
        <f t="shared" ca="1" si="32"/>
        <v>2</v>
      </c>
      <c r="C99" s="1" t="str">
        <f t="shared" ca="1" si="33"/>
        <v>women</v>
      </c>
      <c r="D99">
        <f t="shared" ca="1" si="34"/>
        <v>27</v>
      </c>
      <c r="E99">
        <f t="shared" ca="1" si="35"/>
        <v>1</v>
      </c>
      <c r="F99" t="str">
        <f t="shared" ca="1" si="36"/>
        <v>health</v>
      </c>
      <c r="G99">
        <f t="shared" ca="1" si="37"/>
        <v>1</v>
      </c>
      <c r="H99" t="str">
        <f t="shared" ca="1" si="38"/>
        <v>high school</v>
      </c>
      <c r="I99">
        <f t="shared" ca="1" si="39"/>
        <v>3</v>
      </c>
      <c r="J99">
        <f t="shared" ca="1" si="31"/>
        <v>1</v>
      </c>
      <c r="K99">
        <f t="shared" ca="1" si="40"/>
        <v>44699</v>
      </c>
      <c r="L99">
        <f t="shared" ca="1" si="41"/>
        <v>6</v>
      </c>
      <c r="M99" t="str">
        <f t="shared" ca="1" si="42"/>
        <v>sasketchwan</v>
      </c>
      <c r="N99">
        <f t="shared" ca="1" si="46"/>
        <v>223495</v>
      </c>
      <c r="O99">
        <f t="shared" ca="1" si="43"/>
        <v>151772.21172765226</v>
      </c>
      <c r="P99">
        <f t="shared" ca="1" si="47"/>
        <v>14622.010012326831</v>
      </c>
      <c r="Q99">
        <f t="shared" ca="1" si="44"/>
        <v>10914</v>
      </c>
      <c r="R99">
        <f t="shared" ca="1" si="48"/>
        <v>70964.363572863411</v>
      </c>
      <c r="S99">
        <f t="shared" ca="1" si="49"/>
        <v>55059.666202403867</v>
      </c>
      <c r="T99">
        <f t="shared" ca="1" si="50"/>
        <v>293176.67621473072</v>
      </c>
      <c r="U99">
        <f t="shared" ca="1" si="51"/>
        <v>233650.57530051569</v>
      </c>
      <c r="V99">
        <f t="shared" ca="1" si="52"/>
        <v>59526.100914215029</v>
      </c>
      <c r="AF99" s="5">
        <f ca="1">IF(Table1[[#This Row],[Genders]]="men",1,0)</f>
        <v>0</v>
      </c>
      <c r="AG99">
        <f ca="1">IF(Table1[[#This Row],[Genders]]="women",1,0)</f>
        <v>1</v>
      </c>
      <c r="AJ99" s="6"/>
      <c r="AL99">
        <f ca="1">IF(Table1[[#This Row],[field of work]]="teaching",1,0)</f>
        <v>0</v>
      </c>
      <c r="AM99">
        <f ca="1">IF(Table1[[#This Row],[field of work]]="health",1,0)</f>
        <v>1</v>
      </c>
      <c r="AN99">
        <f ca="1">IF(Table1[[#This Row],[field of work]]="agriculture",1,0)</f>
        <v>0</v>
      </c>
      <c r="AO99">
        <f ca="1">IF(Table1[[#This Row],[field of work]]="IT",1,0)</f>
        <v>0</v>
      </c>
      <c r="AP99">
        <f ca="1">IF(Table1[[#This Row],[field of work]]="construction",1,0)</f>
        <v>0</v>
      </c>
      <c r="AQ99">
        <f ca="1">IF(Table1[[#This Row],[field of work]]="general work",1,0)</f>
        <v>0</v>
      </c>
      <c r="AY99" s="23">
        <f ca="1">IF(Table1[[#This Row],[area]]="ontario",1,0)</f>
        <v>0</v>
      </c>
      <c r="AZ99">
        <f ca="1">IF(Table1[[#This Row],[area]]="newfounland",1,0)</f>
        <v>0</v>
      </c>
      <c r="BA99">
        <f ca="1">IF(Table1[[#This Row],[area]]="alberta",1,0)</f>
        <v>0</v>
      </c>
      <c r="BB99">
        <f ca="1">IF(Table1[[#This Row],[area]]="BC",1,0)</f>
        <v>0</v>
      </c>
      <c r="BC99">
        <f ca="1">IF(Table1[[#This Row],[area]]="yukon",1,0)</f>
        <v>0</v>
      </c>
      <c r="BD99">
        <f ca="1">IF(Table1[[#This Row],[area]]="nunavet",1,0)</f>
        <v>0</v>
      </c>
      <c r="BE99">
        <f ca="1">IF(Table1[[#This Row],[area]]="sasketchwan",1,0)</f>
        <v>1</v>
      </c>
      <c r="BF99">
        <f ca="1">IF(Table1[[#This Row],[area]]="newbruncwick",1,0)</f>
        <v>0</v>
      </c>
      <c r="BG99">
        <f ca="1">IF(Table1[[#This Row],[area]]="manitoba",1,0)</f>
        <v>0</v>
      </c>
      <c r="BH99">
        <f ca="1">IF(Table1[[#This Row],[area]]="prince edward island",1,0)</f>
        <v>0</v>
      </c>
      <c r="BI99">
        <f ca="1">IF(Table1[[#This Row],[area]]="quebec",1,0)</f>
        <v>0</v>
      </c>
      <c r="BJ99">
        <f ca="1">IF(Table1[[#This Row],[area]]="northwest tersesa",1,0)</f>
        <v>0</v>
      </c>
      <c r="BZ99" s="41">
        <f ca="1">Table1[[#This Row],[Cars Value]]/Table1[[#This Row],[no of cars]]</f>
        <v>14622.010012326831</v>
      </c>
      <c r="CB99" s="5">
        <f ca="1">IF(Table1[[#This Row],[Value of debts]]&gt;$CC$6,1,0)</f>
        <v>1</v>
      </c>
      <c r="CF99" s="6"/>
      <c r="CG99" s="43">
        <f ca="1">Table1[[#This Row],[Mortage left]]/Table1[[#This Row],[value of house]]</f>
        <v>0.67908549062686974</v>
      </c>
      <c r="CH99">
        <f t="shared" ca="1" si="45"/>
        <v>0</v>
      </c>
      <c r="CO99" s="5">
        <f ca="1">IF(Table1[[#This Row],[area]]="yukon",Table1[[#This Row],[income]],0)</f>
        <v>0</v>
      </c>
      <c r="CP99">
        <f ca="1">IF(Table1[[#This Row],[area]]="ontario",Table1[[#This Row],[income]],0)</f>
        <v>0</v>
      </c>
      <c r="CQ99">
        <f ca="1">IF(Table1[[#This Row],[area]]="newfounland",Table1[[#This Row],[income]],0)</f>
        <v>0</v>
      </c>
      <c r="CR99">
        <f ca="1">IF(Table1[[#This Row],[area]]="alberta",Table1[[#This Row],[income]],0)</f>
        <v>0</v>
      </c>
      <c r="CS99">
        <f ca="1">IF(Table1[[#This Row],[area]]="nunavet",Table1[[#This Row],[income]],0)</f>
        <v>0</v>
      </c>
      <c r="CT99">
        <f ca="1">IF(Table1[[#This Row],[area]]="prince edward island",Table1[[#This Row],[income]],0)</f>
        <v>0</v>
      </c>
      <c r="CU99">
        <f ca="1">IF(Table1[[#This Row],[area]]="northwest tersesa",Table1[[#This Row],[income]],0)</f>
        <v>0</v>
      </c>
      <c r="CV99">
        <f ca="1">IF(Table1[[#This Row],[area]]="quebec",Table1[[#This Row],[income]],0)</f>
        <v>0</v>
      </c>
      <c r="CW99">
        <f ca="1">IF(Table1[[#This Row],[area]]="manitoba",Table1[[#This Row],[income]],0)</f>
        <v>0</v>
      </c>
      <c r="CX99">
        <f ca="1">IF(Table1[[#This Row],[area]]="sasketchwan",Table1[[#This Row],[income]],0)</f>
        <v>44699</v>
      </c>
      <c r="CY99">
        <f ca="1">IF(Table1[[#This Row],[area]]="BC",Table1[[#This Row],[income]],0)</f>
        <v>0</v>
      </c>
      <c r="CZ99" s="6">
        <f ca="1">IF(Table1[[#This Row],[area]]="newbruncwick",Table1[[#This Row],[income]],0)</f>
        <v>0</v>
      </c>
      <c r="DB99" s="5">
        <f ca="1">IF(Table1[[#This Row],[field of work]]="health",Table1[[#This Row],[income]],0)</f>
        <v>44699</v>
      </c>
      <c r="DC99">
        <f ca="1">IF(Table1[[#This Row],[field of work]]="teaching",Table1[[#This Row],[income]],0)</f>
        <v>0</v>
      </c>
      <c r="DD99">
        <f ca="1">IF(Table1[[#This Row],[field of work]]="agriculture",Table1[[#This Row],[income]],0)</f>
        <v>0</v>
      </c>
      <c r="DE99">
        <f ca="1">IF(Table1[[#This Row],[field of work]]="IT",Table1[[#This Row],[income]],0)</f>
        <v>0</v>
      </c>
      <c r="DF99">
        <f ca="1">IF(Table1[[#This Row],[field of work]]="construction",Table1[[#This Row],[income]],0)</f>
        <v>0</v>
      </c>
      <c r="DG99" s="6">
        <f ca="1">IF(Table1[[#This Row],[field of work]]="general work",Table1[[#This Row],[income]],0)</f>
        <v>0</v>
      </c>
      <c r="DJ99" s="5">
        <f ca="1">IF(Table1[[#This Row],[Value of debts]]&gt;Table1[[#This Row],[income]],1,0)</f>
        <v>1</v>
      </c>
      <c r="DK99" s="6"/>
      <c r="DL99">
        <f ca="1">IF(Table1[[#This Row],[net worth of person($)]]&gt;$DM$6,Table1[[#This Row],[age]],0)</f>
        <v>27</v>
      </c>
    </row>
    <row r="100" spans="2:116" x14ac:dyDescent="0.3">
      <c r="B100">
        <f t="shared" ca="1" si="32"/>
        <v>1</v>
      </c>
      <c r="C100" s="1" t="str">
        <f t="shared" ca="1" si="33"/>
        <v>men</v>
      </c>
      <c r="D100">
        <f t="shared" ca="1" si="34"/>
        <v>37</v>
      </c>
      <c r="E100">
        <f t="shared" ca="1" si="35"/>
        <v>5</v>
      </c>
      <c r="F100" t="str">
        <f t="shared" ca="1" si="36"/>
        <v>general work</v>
      </c>
      <c r="G100">
        <f t="shared" ca="1" si="37"/>
        <v>2</v>
      </c>
      <c r="H100" t="str">
        <f t="shared" ca="1" si="38"/>
        <v>college</v>
      </c>
      <c r="I100">
        <f t="shared" ca="1" si="39"/>
        <v>1</v>
      </c>
      <c r="J100">
        <f t="shared" ca="1" si="31"/>
        <v>1</v>
      </c>
      <c r="K100">
        <f t="shared" ca="1" si="40"/>
        <v>43032</v>
      </c>
      <c r="L100">
        <f t="shared" ca="1" si="41"/>
        <v>11</v>
      </c>
      <c r="M100" t="str">
        <f t="shared" ca="1" si="42"/>
        <v>newbruncwick</v>
      </c>
      <c r="N100">
        <f t="shared" ca="1" si="46"/>
        <v>215160</v>
      </c>
      <c r="O100">
        <f t="shared" ca="1" si="43"/>
        <v>156121.19593972136</v>
      </c>
      <c r="P100">
        <f t="shared" ca="1" si="47"/>
        <v>40348.032925432002</v>
      </c>
      <c r="Q100">
        <f t="shared" ca="1" si="44"/>
        <v>23796</v>
      </c>
      <c r="R100">
        <f t="shared" ca="1" si="48"/>
        <v>39844.652141117018</v>
      </c>
      <c r="S100">
        <f t="shared" ca="1" si="49"/>
        <v>47047.533485510474</v>
      </c>
      <c r="T100">
        <f t="shared" ca="1" si="50"/>
        <v>302555.56641094247</v>
      </c>
      <c r="U100">
        <f t="shared" ca="1" si="51"/>
        <v>219761.84808083839</v>
      </c>
      <c r="V100">
        <f t="shared" ca="1" si="52"/>
        <v>82793.718330104079</v>
      </c>
      <c r="AF100" s="5">
        <f ca="1">IF(Table1[[#This Row],[Genders]]="men",1,0)</f>
        <v>1</v>
      </c>
      <c r="AG100">
        <f ca="1">IF(Table1[[#This Row],[Genders]]="women",1,0)</f>
        <v>0</v>
      </c>
      <c r="AJ100" s="6"/>
      <c r="AL100">
        <f ca="1">IF(Table1[[#This Row],[field of work]]="teaching",1,0)</f>
        <v>0</v>
      </c>
      <c r="AM100">
        <f ca="1">IF(Table1[[#This Row],[field of work]]="health",1,0)</f>
        <v>0</v>
      </c>
      <c r="AN100">
        <f ca="1">IF(Table1[[#This Row],[field of work]]="agriculture",1,0)</f>
        <v>0</v>
      </c>
      <c r="AO100">
        <f ca="1">IF(Table1[[#This Row],[field of work]]="IT",1,0)</f>
        <v>0</v>
      </c>
      <c r="AP100">
        <f ca="1">IF(Table1[[#This Row],[field of work]]="construction",1,0)</f>
        <v>0</v>
      </c>
      <c r="AQ100">
        <f ca="1">IF(Table1[[#This Row],[field of work]]="general work",1,0)</f>
        <v>1</v>
      </c>
      <c r="AY100" s="23">
        <f ca="1">IF(Table1[[#This Row],[area]]="ontario",1,0)</f>
        <v>0</v>
      </c>
      <c r="AZ100">
        <f ca="1">IF(Table1[[#This Row],[area]]="newfounland",1,0)</f>
        <v>0</v>
      </c>
      <c r="BA100">
        <f ca="1">IF(Table1[[#This Row],[area]]="alberta",1,0)</f>
        <v>0</v>
      </c>
      <c r="BB100">
        <f ca="1">IF(Table1[[#This Row],[area]]="BC",1,0)</f>
        <v>0</v>
      </c>
      <c r="BC100">
        <f ca="1">IF(Table1[[#This Row],[area]]="yukon",1,0)</f>
        <v>0</v>
      </c>
      <c r="BD100">
        <f ca="1">IF(Table1[[#This Row],[area]]="nunavet",1,0)</f>
        <v>0</v>
      </c>
      <c r="BE100">
        <f ca="1">IF(Table1[[#This Row],[area]]="sasketchwan",1,0)</f>
        <v>0</v>
      </c>
      <c r="BF100">
        <f ca="1">IF(Table1[[#This Row],[area]]="newbruncwick",1,0)</f>
        <v>1</v>
      </c>
      <c r="BG100">
        <f ca="1">IF(Table1[[#This Row],[area]]="manitoba",1,0)</f>
        <v>0</v>
      </c>
      <c r="BH100">
        <f ca="1">IF(Table1[[#This Row],[area]]="prince edward island",1,0)</f>
        <v>0</v>
      </c>
      <c r="BI100">
        <f ca="1">IF(Table1[[#This Row],[area]]="quebec",1,0)</f>
        <v>0</v>
      </c>
      <c r="BJ100">
        <f ca="1">IF(Table1[[#This Row],[area]]="northwest tersesa",1,0)</f>
        <v>0</v>
      </c>
      <c r="BZ100" s="41">
        <f ca="1">Table1[[#This Row],[Cars Value]]/Table1[[#This Row],[no of cars]]</f>
        <v>40348.032925432002</v>
      </c>
      <c r="CB100" s="5">
        <f ca="1">IF(Table1[[#This Row],[Value of debts]]&gt;$CC$6,1,0)</f>
        <v>1</v>
      </c>
      <c r="CF100" s="6"/>
      <c r="CG100" s="43">
        <f ca="1">Table1[[#This Row],[Mortage left]]/Table1[[#This Row],[value of house]]</f>
        <v>0.72560511219428037</v>
      </c>
      <c r="CH100">
        <f t="shared" ca="1" si="45"/>
        <v>0</v>
      </c>
      <c r="CO100" s="5">
        <f ca="1">IF(Table1[[#This Row],[area]]="yukon",Table1[[#This Row],[income]],0)</f>
        <v>0</v>
      </c>
      <c r="CP100">
        <f ca="1">IF(Table1[[#This Row],[area]]="ontario",Table1[[#This Row],[income]],0)</f>
        <v>0</v>
      </c>
      <c r="CQ100">
        <f ca="1">IF(Table1[[#This Row],[area]]="newfounland",Table1[[#This Row],[income]],0)</f>
        <v>0</v>
      </c>
      <c r="CR100">
        <f ca="1">IF(Table1[[#This Row],[area]]="alberta",Table1[[#This Row],[income]],0)</f>
        <v>0</v>
      </c>
      <c r="CS100">
        <f ca="1">IF(Table1[[#This Row],[area]]="nunavet",Table1[[#This Row],[income]],0)</f>
        <v>0</v>
      </c>
      <c r="CT100">
        <f ca="1">IF(Table1[[#This Row],[area]]="prince edward island",Table1[[#This Row],[income]],0)</f>
        <v>0</v>
      </c>
      <c r="CU100">
        <f ca="1">IF(Table1[[#This Row],[area]]="northwest tersesa",Table1[[#This Row],[income]],0)</f>
        <v>0</v>
      </c>
      <c r="CV100">
        <f ca="1">IF(Table1[[#This Row],[area]]="quebec",Table1[[#This Row],[income]],0)</f>
        <v>0</v>
      </c>
      <c r="CW100">
        <f ca="1">IF(Table1[[#This Row],[area]]="manitoba",Table1[[#This Row],[income]],0)</f>
        <v>0</v>
      </c>
      <c r="CX100">
        <f ca="1">IF(Table1[[#This Row],[area]]="sasketchwan",Table1[[#This Row],[income]],0)</f>
        <v>0</v>
      </c>
      <c r="CY100">
        <f ca="1">IF(Table1[[#This Row],[area]]="BC",Table1[[#This Row],[income]],0)</f>
        <v>0</v>
      </c>
      <c r="CZ100" s="6">
        <f ca="1">IF(Table1[[#This Row],[area]]="newbruncwick",Table1[[#This Row],[income]],0)</f>
        <v>43032</v>
      </c>
      <c r="DB100" s="5">
        <f ca="1">IF(Table1[[#This Row],[field of work]]="health",Table1[[#This Row],[income]],0)</f>
        <v>0</v>
      </c>
      <c r="DC100">
        <f ca="1">IF(Table1[[#This Row],[field of work]]="teaching",Table1[[#This Row],[income]],0)</f>
        <v>0</v>
      </c>
      <c r="DD100">
        <f ca="1">IF(Table1[[#This Row],[field of work]]="agriculture",Table1[[#This Row],[income]],0)</f>
        <v>0</v>
      </c>
      <c r="DE100">
        <f ca="1">IF(Table1[[#This Row],[field of work]]="IT",Table1[[#This Row],[income]],0)</f>
        <v>0</v>
      </c>
      <c r="DF100">
        <f ca="1">IF(Table1[[#This Row],[field of work]]="construction",Table1[[#This Row],[income]],0)</f>
        <v>0</v>
      </c>
      <c r="DG100" s="6">
        <f ca="1">IF(Table1[[#This Row],[field of work]]="general work",Table1[[#This Row],[income]],0)</f>
        <v>43032</v>
      </c>
      <c r="DJ100" s="5">
        <f ca="1">IF(Table1[[#This Row],[Value of debts]]&gt;Table1[[#This Row],[income]],1,0)</f>
        <v>1</v>
      </c>
      <c r="DK100" s="6"/>
      <c r="DL100">
        <f ca="1">IF(Table1[[#This Row],[net worth of person($)]]&gt;$DM$6,Table1[[#This Row],[age]],0)</f>
        <v>37</v>
      </c>
    </row>
    <row r="101" spans="2:116" x14ac:dyDescent="0.3">
      <c r="B101">
        <f t="shared" ca="1" si="32"/>
        <v>2</v>
      </c>
      <c r="C101" s="1" t="str">
        <f t="shared" ca="1" si="33"/>
        <v>women</v>
      </c>
      <c r="D101">
        <f t="shared" ca="1" si="34"/>
        <v>29</v>
      </c>
      <c r="E101">
        <f t="shared" ca="1" si="35"/>
        <v>5</v>
      </c>
      <c r="F101" t="str">
        <f t="shared" ca="1" si="36"/>
        <v>general work</v>
      </c>
      <c r="G101">
        <f t="shared" ca="1" si="37"/>
        <v>4</v>
      </c>
      <c r="H101" t="str">
        <f t="shared" ca="1" si="38"/>
        <v>technical;</v>
      </c>
      <c r="I101">
        <f t="shared" ca="1" si="39"/>
        <v>0</v>
      </c>
      <c r="J101">
        <f t="shared" ca="1" si="31"/>
        <v>2</v>
      </c>
      <c r="K101">
        <f t="shared" ca="1" si="40"/>
        <v>84419</v>
      </c>
      <c r="L101">
        <f t="shared" ca="1" si="41"/>
        <v>1</v>
      </c>
      <c r="M101" t="str">
        <f t="shared" ca="1" si="42"/>
        <v>yukon</v>
      </c>
      <c r="N101">
        <f t="shared" ca="1" si="46"/>
        <v>253257</v>
      </c>
      <c r="O101">
        <f t="shared" ca="1" si="43"/>
        <v>243381.08035885752</v>
      </c>
      <c r="P101">
        <f t="shared" ca="1" si="47"/>
        <v>9474.304483404143</v>
      </c>
      <c r="Q101">
        <f t="shared" ca="1" si="44"/>
        <v>7439</v>
      </c>
      <c r="R101">
        <f t="shared" ca="1" si="48"/>
        <v>161591.37694254323</v>
      </c>
      <c r="S101">
        <f t="shared" ca="1" si="49"/>
        <v>14271.933195910888</v>
      </c>
      <c r="T101">
        <f t="shared" ca="1" si="50"/>
        <v>277003.23767931503</v>
      </c>
      <c r="U101">
        <f t="shared" ca="1" si="51"/>
        <v>412411.45730140072</v>
      </c>
      <c r="V101">
        <f t="shared" ca="1" si="52"/>
        <v>-135408.21962208569</v>
      </c>
      <c r="AF101" s="5">
        <f ca="1">IF(Table1[[#This Row],[Genders]]="men",1,0)</f>
        <v>0</v>
      </c>
      <c r="AG101">
        <f ca="1">IF(Table1[[#This Row],[Genders]]="women",1,0)</f>
        <v>1</v>
      </c>
      <c r="AJ101" s="6"/>
      <c r="AL101">
        <f ca="1">IF(Table1[[#This Row],[field of work]]="teaching",1,0)</f>
        <v>0</v>
      </c>
      <c r="AM101">
        <f ca="1">IF(Table1[[#This Row],[field of work]]="health",1,0)</f>
        <v>0</v>
      </c>
      <c r="AN101">
        <f ca="1">IF(Table1[[#This Row],[field of work]]="agriculture",1,0)</f>
        <v>0</v>
      </c>
      <c r="AO101">
        <f ca="1">IF(Table1[[#This Row],[field of work]]="IT",1,0)</f>
        <v>0</v>
      </c>
      <c r="AP101">
        <f ca="1">IF(Table1[[#This Row],[field of work]]="construction",1,0)</f>
        <v>0</v>
      </c>
      <c r="AQ101">
        <f ca="1">IF(Table1[[#This Row],[field of work]]="general work",1,0)</f>
        <v>1</v>
      </c>
      <c r="AY101" s="23">
        <f ca="1">IF(Table1[[#This Row],[area]]="ontario",1,0)</f>
        <v>0</v>
      </c>
      <c r="AZ101">
        <f ca="1">IF(Table1[[#This Row],[area]]="newfounland",1,0)</f>
        <v>0</v>
      </c>
      <c r="BA101">
        <f ca="1">IF(Table1[[#This Row],[area]]="alberta",1,0)</f>
        <v>0</v>
      </c>
      <c r="BB101">
        <f ca="1">IF(Table1[[#This Row],[area]]="BC",1,0)</f>
        <v>0</v>
      </c>
      <c r="BC101">
        <f ca="1">IF(Table1[[#This Row],[area]]="yukon",1,0)</f>
        <v>1</v>
      </c>
      <c r="BD101">
        <f ca="1">IF(Table1[[#This Row],[area]]="nunavet",1,0)</f>
        <v>0</v>
      </c>
      <c r="BE101">
        <f ca="1">IF(Table1[[#This Row],[area]]="sasketchwan",1,0)</f>
        <v>0</v>
      </c>
      <c r="BF101">
        <f ca="1">IF(Table1[[#This Row],[area]]="newbruncwick",1,0)</f>
        <v>0</v>
      </c>
      <c r="BG101">
        <f ca="1">IF(Table1[[#This Row],[area]]="manitoba",1,0)</f>
        <v>0</v>
      </c>
      <c r="BH101">
        <f ca="1">IF(Table1[[#This Row],[area]]="prince edward island",1,0)</f>
        <v>0</v>
      </c>
      <c r="BI101">
        <f ca="1">IF(Table1[[#This Row],[area]]="quebec",1,0)</f>
        <v>0</v>
      </c>
      <c r="BJ101">
        <f ca="1">IF(Table1[[#This Row],[area]]="northwest tersesa",1,0)</f>
        <v>0</v>
      </c>
      <c r="BZ101" s="41">
        <f ca="1">Table1[[#This Row],[Cars Value]]/Table1[[#This Row],[no of cars]]</f>
        <v>4737.1522417020715</v>
      </c>
      <c r="CB101" s="5">
        <f ca="1">IF(Table1[[#This Row],[Value of debts]]&gt;$CC$6,1,0)</f>
        <v>1</v>
      </c>
      <c r="CF101" s="6"/>
      <c r="CG101" s="43">
        <f ca="1">Table1[[#This Row],[Mortage left]]/Table1[[#This Row],[value of house]]</f>
        <v>0.96100435667664674</v>
      </c>
      <c r="CH101">
        <f t="shared" ca="1" si="45"/>
        <v>0</v>
      </c>
      <c r="CO101" s="5">
        <f ca="1">IF(Table1[[#This Row],[area]]="yukon",Table1[[#This Row],[income]],0)</f>
        <v>84419</v>
      </c>
      <c r="CP101">
        <f ca="1">IF(Table1[[#This Row],[area]]="ontario",Table1[[#This Row],[income]],0)</f>
        <v>0</v>
      </c>
      <c r="CQ101">
        <f ca="1">IF(Table1[[#This Row],[area]]="newfounland",Table1[[#This Row],[income]],0)</f>
        <v>0</v>
      </c>
      <c r="CR101">
        <f ca="1">IF(Table1[[#This Row],[area]]="alberta",Table1[[#This Row],[income]],0)</f>
        <v>0</v>
      </c>
      <c r="CS101">
        <f ca="1">IF(Table1[[#This Row],[area]]="nunavet",Table1[[#This Row],[income]],0)</f>
        <v>0</v>
      </c>
      <c r="CT101">
        <f ca="1">IF(Table1[[#This Row],[area]]="prince edward island",Table1[[#This Row],[income]],0)</f>
        <v>0</v>
      </c>
      <c r="CU101">
        <f ca="1">IF(Table1[[#This Row],[area]]="northwest tersesa",Table1[[#This Row],[income]],0)</f>
        <v>0</v>
      </c>
      <c r="CV101">
        <f ca="1">IF(Table1[[#This Row],[area]]="quebec",Table1[[#This Row],[income]],0)</f>
        <v>0</v>
      </c>
      <c r="CW101">
        <f ca="1">IF(Table1[[#This Row],[area]]="manitoba",Table1[[#This Row],[income]],0)</f>
        <v>0</v>
      </c>
      <c r="CX101">
        <f ca="1">IF(Table1[[#This Row],[area]]="sasketchwan",Table1[[#This Row],[income]],0)</f>
        <v>0</v>
      </c>
      <c r="CY101">
        <f ca="1">IF(Table1[[#This Row],[area]]="BC",Table1[[#This Row],[income]],0)</f>
        <v>0</v>
      </c>
      <c r="CZ101" s="6">
        <f ca="1">IF(Table1[[#This Row],[area]]="newbruncwick",Table1[[#This Row],[income]],0)</f>
        <v>0</v>
      </c>
      <c r="DB101" s="5">
        <f ca="1">IF(Table1[[#This Row],[field of work]]="health",Table1[[#This Row],[income]],0)</f>
        <v>0</v>
      </c>
      <c r="DC101">
        <f ca="1">IF(Table1[[#This Row],[field of work]]="teaching",Table1[[#This Row],[income]],0)</f>
        <v>0</v>
      </c>
      <c r="DD101">
        <f ca="1">IF(Table1[[#This Row],[field of work]]="agriculture",Table1[[#This Row],[income]],0)</f>
        <v>0</v>
      </c>
      <c r="DE101">
        <f ca="1">IF(Table1[[#This Row],[field of work]]="IT",Table1[[#This Row],[income]],0)</f>
        <v>0</v>
      </c>
      <c r="DF101">
        <f ca="1">IF(Table1[[#This Row],[field of work]]="construction",Table1[[#This Row],[income]],0)</f>
        <v>0</v>
      </c>
      <c r="DG101" s="6">
        <f ca="1">IF(Table1[[#This Row],[field of work]]="general work",Table1[[#This Row],[income]],0)</f>
        <v>84419</v>
      </c>
      <c r="DJ101" s="5">
        <f ca="1">IF(Table1[[#This Row],[Value of debts]]&gt;Table1[[#This Row],[income]],1,0)</f>
        <v>1</v>
      </c>
      <c r="DK101" s="6"/>
      <c r="DL101">
        <f ca="1">IF(Table1[[#This Row],[net worth of person($)]]&gt;$DM$6,Table1[[#This Row],[age]],0)</f>
        <v>0</v>
      </c>
    </row>
    <row r="102" spans="2:116" x14ac:dyDescent="0.3">
      <c r="B102">
        <f t="shared" ca="1" si="32"/>
        <v>1</v>
      </c>
      <c r="C102" s="1" t="str">
        <f t="shared" ca="1" si="33"/>
        <v>men</v>
      </c>
      <c r="D102">
        <f t="shared" ca="1" si="34"/>
        <v>41</v>
      </c>
      <c r="E102">
        <f t="shared" ca="1" si="35"/>
        <v>6</v>
      </c>
      <c r="F102" t="str">
        <f t="shared" ca="1" si="36"/>
        <v>agriculture</v>
      </c>
      <c r="G102">
        <f t="shared" ca="1" si="37"/>
        <v>1</v>
      </c>
      <c r="H102" t="str">
        <f t="shared" ca="1" si="38"/>
        <v>high school</v>
      </c>
      <c r="I102">
        <f t="shared" ca="1" si="39"/>
        <v>0</v>
      </c>
      <c r="J102">
        <f t="shared" ca="1" si="31"/>
        <v>1</v>
      </c>
      <c r="K102">
        <f t="shared" ca="1" si="40"/>
        <v>64653</v>
      </c>
      <c r="L102">
        <f t="shared" ca="1" si="41"/>
        <v>11</v>
      </c>
      <c r="M102" t="str">
        <f t="shared" ca="1" si="42"/>
        <v>newbruncwick</v>
      </c>
      <c r="N102">
        <f t="shared" ca="1" si="46"/>
        <v>258612</v>
      </c>
      <c r="O102">
        <f t="shared" ca="1" si="43"/>
        <v>207310.00731086411</v>
      </c>
      <c r="P102">
        <f t="shared" ca="1" si="47"/>
        <v>40891.476808387779</v>
      </c>
      <c r="Q102">
        <f t="shared" ca="1" si="44"/>
        <v>7697</v>
      </c>
      <c r="R102">
        <f t="shared" ca="1" si="48"/>
        <v>47236.494981178374</v>
      </c>
      <c r="S102">
        <f t="shared" ca="1" si="49"/>
        <v>36438.527181275756</v>
      </c>
      <c r="T102">
        <f t="shared" ca="1" si="50"/>
        <v>335942.00398966356</v>
      </c>
      <c r="U102">
        <f t="shared" ca="1" si="51"/>
        <v>262243.50229204248</v>
      </c>
      <c r="V102">
        <f t="shared" ca="1" si="52"/>
        <v>73698.501697621075</v>
      </c>
      <c r="AF102" s="5">
        <f ca="1">IF(Table1[[#This Row],[Genders]]="men",1,0)</f>
        <v>1</v>
      </c>
      <c r="AG102">
        <f ca="1">IF(Table1[[#This Row],[Genders]]="women",1,0)</f>
        <v>0</v>
      </c>
      <c r="AJ102" s="6"/>
      <c r="AL102">
        <f ca="1">IF(Table1[[#This Row],[field of work]]="teaching",1,0)</f>
        <v>0</v>
      </c>
      <c r="AM102">
        <f ca="1">IF(Table1[[#This Row],[field of work]]="health",1,0)</f>
        <v>0</v>
      </c>
      <c r="AN102">
        <f ca="1">IF(Table1[[#This Row],[field of work]]="agriculture",1,0)</f>
        <v>1</v>
      </c>
      <c r="AO102">
        <f ca="1">IF(Table1[[#This Row],[field of work]]="IT",1,0)</f>
        <v>0</v>
      </c>
      <c r="AP102">
        <f ca="1">IF(Table1[[#This Row],[field of work]]="construction",1,0)</f>
        <v>0</v>
      </c>
      <c r="AQ102">
        <f ca="1">IF(Table1[[#This Row],[field of work]]="general work",1,0)</f>
        <v>0</v>
      </c>
      <c r="AY102" s="23">
        <f ca="1">IF(Table1[[#This Row],[area]]="ontario",1,0)</f>
        <v>0</v>
      </c>
      <c r="AZ102">
        <f ca="1">IF(Table1[[#This Row],[area]]="newfounland",1,0)</f>
        <v>0</v>
      </c>
      <c r="BA102">
        <f ca="1">IF(Table1[[#This Row],[area]]="alberta",1,0)</f>
        <v>0</v>
      </c>
      <c r="BB102">
        <f ca="1">IF(Table1[[#This Row],[area]]="BC",1,0)</f>
        <v>0</v>
      </c>
      <c r="BC102">
        <f ca="1">IF(Table1[[#This Row],[area]]="yukon",1,0)</f>
        <v>0</v>
      </c>
      <c r="BD102">
        <f ca="1">IF(Table1[[#This Row],[area]]="nunavet",1,0)</f>
        <v>0</v>
      </c>
      <c r="BE102">
        <f ca="1">IF(Table1[[#This Row],[area]]="sasketchwan",1,0)</f>
        <v>0</v>
      </c>
      <c r="BF102">
        <f ca="1">IF(Table1[[#This Row],[area]]="newbruncwick",1,0)</f>
        <v>1</v>
      </c>
      <c r="BG102">
        <f ca="1">IF(Table1[[#This Row],[area]]="manitoba",1,0)</f>
        <v>0</v>
      </c>
      <c r="BH102">
        <f ca="1">IF(Table1[[#This Row],[area]]="prince edward island",1,0)</f>
        <v>0</v>
      </c>
      <c r="BI102">
        <f ca="1">IF(Table1[[#This Row],[area]]="quebec",1,0)</f>
        <v>0</v>
      </c>
      <c r="BJ102">
        <f ca="1">IF(Table1[[#This Row],[area]]="northwest tersesa",1,0)</f>
        <v>0</v>
      </c>
      <c r="BZ102" s="41">
        <f ca="1">Table1[[#This Row],[Cars Value]]/Table1[[#This Row],[no of cars]]</f>
        <v>40891.476808387779</v>
      </c>
      <c r="CB102" s="5">
        <f ca="1">IF(Table1[[#This Row],[Value of debts]]&gt;$CC$6,1,0)</f>
        <v>1</v>
      </c>
      <c r="CF102" s="6"/>
      <c r="CG102" s="43">
        <f ca="1">Table1[[#This Row],[Mortage left]]/Table1[[#This Row],[value of house]]</f>
        <v>0.8016256295564943</v>
      </c>
      <c r="CH102">
        <f t="shared" ca="1" si="45"/>
        <v>0</v>
      </c>
      <c r="CO102" s="5">
        <f ca="1">IF(Table1[[#This Row],[area]]="yukon",Table1[[#This Row],[income]],0)</f>
        <v>0</v>
      </c>
      <c r="CP102">
        <f ca="1">IF(Table1[[#This Row],[area]]="ontario",Table1[[#This Row],[income]],0)</f>
        <v>0</v>
      </c>
      <c r="CQ102">
        <f ca="1">IF(Table1[[#This Row],[area]]="newfounland",Table1[[#This Row],[income]],0)</f>
        <v>0</v>
      </c>
      <c r="CR102">
        <f ca="1">IF(Table1[[#This Row],[area]]="alberta",Table1[[#This Row],[income]],0)</f>
        <v>0</v>
      </c>
      <c r="CS102">
        <f ca="1">IF(Table1[[#This Row],[area]]="nunavet",Table1[[#This Row],[income]],0)</f>
        <v>0</v>
      </c>
      <c r="CT102">
        <f ca="1">IF(Table1[[#This Row],[area]]="prince edward island",Table1[[#This Row],[income]],0)</f>
        <v>0</v>
      </c>
      <c r="CU102">
        <f ca="1">IF(Table1[[#This Row],[area]]="northwest tersesa",Table1[[#This Row],[income]],0)</f>
        <v>0</v>
      </c>
      <c r="CV102">
        <f ca="1">IF(Table1[[#This Row],[area]]="quebec",Table1[[#This Row],[income]],0)</f>
        <v>0</v>
      </c>
      <c r="CW102">
        <f ca="1">IF(Table1[[#This Row],[area]]="manitoba",Table1[[#This Row],[income]],0)</f>
        <v>0</v>
      </c>
      <c r="CX102">
        <f ca="1">IF(Table1[[#This Row],[area]]="sasketchwan",Table1[[#This Row],[income]],0)</f>
        <v>0</v>
      </c>
      <c r="CY102">
        <f ca="1">IF(Table1[[#This Row],[area]]="BC",Table1[[#This Row],[income]],0)</f>
        <v>0</v>
      </c>
      <c r="CZ102" s="6">
        <f ca="1">IF(Table1[[#This Row],[area]]="newbruncwick",Table1[[#This Row],[income]],0)</f>
        <v>64653</v>
      </c>
      <c r="DB102" s="5">
        <f ca="1">IF(Table1[[#This Row],[field of work]]="health",Table1[[#This Row],[income]],0)</f>
        <v>0</v>
      </c>
      <c r="DC102">
        <f ca="1">IF(Table1[[#This Row],[field of work]]="teaching",Table1[[#This Row],[income]],0)</f>
        <v>0</v>
      </c>
      <c r="DD102">
        <f ca="1">IF(Table1[[#This Row],[field of work]]="agriculture",Table1[[#This Row],[income]],0)</f>
        <v>64653</v>
      </c>
      <c r="DE102">
        <f ca="1">IF(Table1[[#This Row],[field of work]]="IT",Table1[[#This Row],[income]],0)</f>
        <v>0</v>
      </c>
      <c r="DF102">
        <f ca="1">IF(Table1[[#This Row],[field of work]]="construction",Table1[[#This Row],[income]],0)</f>
        <v>0</v>
      </c>
      <c r="DG102" s="6">
        <f ca="1">IF(Table1[[#This Row],[field of work]]="general work",Table1[[#This Row],[income]],0)</f>
        <v>0</v>
      </c>
      <c r="DJ102" s="5">
        <f ca="1">IF(Table1[[#This Row],[Value of debts]]&gt;Table1[[#This Row],[income]],1,0)</f>
        <v>1</v>
      </c>
      <c r="DK102" s="6"/>
      <c r="DL102">
        <f ca="1">IF(Table1[[#This Row],[net worth of person($)]]&gt;$DM$6,Table1[[#This Row],[age]],0)</f>
        <v>41</v>
      </c>
    </row>
    <row r="103" spans="2:116" x14ac:dyDescent="0.3">
      <c r="B103">
        <f t="shared" ca="1" si="32"/>
        <v>2</v>
      </c>
      <c r="C103" s="1" t="str">
        <f t="shared" ca="1" si="33"/>
        <v>women</v>
      </c>
      <c r="D103">
        <f t="shared" ca="1" si="34"/>
        <v>42</v>
      </c>
      <c r="E103">
        <f t="shared" ca="1" si="35"/>
        <v>3</v>
      </c>
      <c r="F103" t="str">
        <f t="shared" ca="1" si="36"/>
        <v>teaching</v>
      </c>
      <c r="G103">
        <f t="shared" ca="1" si="37"/>
        <v>5</v>
      </c>
      <c r="H103" t="str">
        <f t="shared" ca="1" si="38"/>
        <v>other</v>
      </c>
      <c r="I103">
        <f t="shared" ca="1" si="39"/>
        <v>3</v>
      </c>
      <c r="J103">
        <f t="shared" ca="1" si="31"/>
        <v>3</v>
      </c>
      <c r="K103">
        <f t="shared" ca="1" si="40"/>
        <v>52825</v>
      </c>
      <c r="L103">
        <f t="shared" ca="1" si="41"/>
        <v>9</v>
      </c>
      <c r="M103" t="str">
        <f t="shared" ca="1" si="42"/>
        <v>quebec</v>
      </c>
      <c r="N103">
        <f t="shared" ca="1" si="46"/>
        <v>158475</v>
      </c>
      <c r="O103">
        <f t="shared" ca="1" si="43"/>
        <v>8165.0025740903202</v>
      </c>
      <c r="P103">
        <f t="shared" ca="1" si="47"/>
        <v>155335.29583218016</v>
      </c>
      <c r="Q103">
        <f t="shared" ca="1" si="44"/>
        <v>122541</v>
      </c>
      <c r="R103">
        <f t="shared" ca="1" si="48"/>
        <v>104615.68457582517</v>
      </c>
      <c r="S103">
        <f t="shared" ca="1" si="49"/>
        <v>63709.856153211542</v>
      </c>
      <c r="T103">
        <f t="shared" ca="1" si="50"/>
        <v>377520.15198539174</v>
      </c>
      <c r="U103">
        <f t="shared" ca="1" si="51"/>
        <v>235321.68714991549</v>
      </c>
      <c r="V103">
        <f t="shared" ca="1" si="52"/>
        <v>142198.46483547625</v>
      </c>
      <c r="AF103" s="5">
        <f ca="1">IF(Table1[[#This Row],[Genders]]="men",1,0)</f>
        <v>0</v>
      </c>
      <c r="AG103">
        <f ca="1">IF(Table1[[#This Row],[Genders]]="women",1,0)</f>
        <v>1</v>
      </c>
      <c r="AJ103" s="6"/>
      <c r="AL103">
        <f ca="1">IF(Table1[[#This Row],[field of work]]="teaching",1,0)</f>
        <v>1</v>
      </c>
      <c r="AM103">
        <f ca="1">IF(Table1[[#This Row],[field of work]]="health",1,0)</f>
        <v>0</v>
      </c>
      <c r="AN103">
        <f ca="1">IF(Table1[[#This Row],[field of work]]="agriculture",1,0)</f>
        <v>0</v>
      </c>
      <c r="AO103">
        <f ca="1">IF(Table1[[#This Row],[field of work]]="IT",1,0)</f>
        <v>0</v>
      </c>
      <c r="AP103">
        <f ca="1">IF(Table1[[#This Row],[field of work]]="construction",1,0)</f>
        <v>0</v>
      </c>
      <c r="AQ103">
        <f ca="1">IF(Table1[[#This Row],[field of work]]="general work",1,0)</f>
        <v>0</v>
      </c>
      <c r="AY103" s="23">
        <f ca="1">IF(Table1[[#This Row],[area]]="ontario",1,0)</f>
        <v>0</v>
      </c>
      <c r="AZ103">
        <f ca="1">IF(Table1[[#This Row],[area]]="newfounland",1,0)</f>
        <v>0</v>
      </c>
      <c r="BA103">
        <f ca="1">IF(Table1[[#This Row],[area]]="alberta",1,0)</f>
        <v>0</v>
      </c>
      <c r="BB103">
        <f ca="1">IF(Table1[[#This Row],[area]]="BC",1,0)</f>
        <v>0</v>
      </c>
      <c r="BC103">
        <f ca="1">IF(Table1[[#This Row],[area]]="yukon",1,0)</f>
        <v>0</v>
      </c>
      <c r="BD103">
        <f ca="1">IF(Table1[[#This Row],[area]]="nunavet",1,0)</f>
        <v>0</v>
      </c>
      <c r="BE103">
        <f ca="1">IF(Table1[[#This Row],[area]]="sasketchwan",1,0)</f>
        <v>0</v>
      </c>
      <c r="BF103">
        <f ca="1">IF(Table1[[#This Row],[area]]="newbruncwick",1,0)</f>
        <v>0</v>
      </c>
      <c r="BG103">
        <f ca="1">IF(Table1[[#This Row],[area]]="manitoba",1,0)</f>
        <v>0</v>
      </c>
      <c r="BH103">
        <f ca="1">IF(Table1[[#This Row],[area]]="prince edward island",1,0)</f>
        <v>0</v>
      </c>
      <c r="BI103">
        <f ca="1">IF(Table1[[#This Row],[area]]="quebec",1,0)</f>
        <v>1</v>
      </c>
      <c r="BJ103">
        <f ca="1">IF(Table1[[#This Row],[area]]="northwest tersesa",1,0)</f>
        <v>0</v>
      </c>
      <c r="BZ103" s="41">
        <f ca="1">Table1[[#This Row],[Cars Value]]/Table1[[#This Row],[no of cars]]</f>
        <v>51778.431944060052</v>
      </c>
      <c r="CB103" s="5">
        <f ca="1">IF(Table1[[#This Row],[Value of debts]]&gt;$CC$6,1,0)</f>
        <v>1</v>
      </c>
      <c r="CF103" s="6"/>
      <c r="CG103" s="43">
        <f ca="1">Table1[[#This Row],[Mortage left]]/Table1[[#This Row],[value of house]]</f>
        <v>5.1522338375707966E-2</v>
      </c>
      <c r="CH103">
        <f t="shared" ca="1" si="45"/>
        <v>1</v>
      </c>
      <c r="CO103" s="5">
        <f ca="1">IF(Table1[[#This Row],[area]]="yukon",Table1[[#This Row],[income]],0)</f>
        <v>0</v>
      </c>
      <c r="CP103">
        <f ca="1">IF(Table1[[#This Row],[area]]="ontario",Table1[[#This Row],[income]],0)</f>
        <v>0</v>
      </c>
      <c r="CQ103">
        <f ca="1">IF(Table1[[#This Row],[area]]="newfounland",Table1[[#This Row],[income]],0)</f>
        <v>0</v>
      </c>
      <c r="CR103">
        <f ca="1">IF(Table1[[#This Row],[area]]="alberta",Table1[[#This Row],[income]],0)</f>
        <v>0</v>
      </c>
      <c r="CS103">
        <f ca="1">IF(Table1[[#This Row],[area]]="nunavet",Table1[[#This Row],[income]],0)</f>
        <v>0</v>
      </c>
      <c r="CT103">
        <f ca="1">IF(Table1[[#This Row],[area]]="prince edward island",Table1[[#This Row],[income]],0)</f>
        <v>0</v>
      </c>
      <c r="CU103">
        <f ca="1">IF(Table1[[#This Row],[area]]="northwest tersesa",Table1[[#This Row],[income]],0)</f>
        <v>0</v>
      </c>
      <c r="CV103">
        <f ca="1">IF(Table1[[#This Row],[area]]="quebec",Table1[[#This Row],[income]],0)</f>
        <v>52825</v>
      </c>
      <c r="CW103">
        <f ca="1">IF(Table1[[#This Row],[area]]="manitoba",Table1[[#This Row],[income]],0)</f>
        <v>0</v>
      </c>
      <c r="CX103">
        <f ca="1">IF(Table1[[#This Row],[area]]="sasketchwan",Table1[[#This Row],[income]],0)</f>
        <v>0</v>
      </c>
      <c r="CY103">
        <f ca="1">IF(Table1[[#This Row],[area]]="BC",Table1[[#This Row],[income]],0)</f>
        <v>0</v>
      </c>
      <c r="CZ103" s="6">
        <f ca="1">IF(Table1[[#This Row],[area]]="newbruncwick",Table1[[#This Row],[income]],0)</f>
        <v>0</v>
      </c>
      <c r="DB103" s="5">
        <f ca="1">IF(Table1[[#This Row],[field of work]]="health",Table1[[#This Row],[income]],0)</f>
        <v>0</v>
      </c>
      <c r="DC103">
        <f ca="1">IF(Table1[[#This Row],[field of work]]="teaching",Table1[[#This Row],[income]],0)</f>
        <v>52825</v>
      </c>
      <c r="DD103">
        <f ca="1">IF(Table1[[#This Row],[field of work]]="agriculture",Table1[[#This Row],[income]],0)</f>
        <v>0</v>
      </c>
      <c r="DE103">
        <f ca="1">IF(Table1[[#This Row],[field of work]]="IT",Table1[[#This Row],[income]],0)</f>
        <v>0</v>
      </c>
      <c r="DF103">
        <f ca="1">IF(Table1[[#This Row],[field of work]]="construction",Table1[[#This Row],[income]],0)</f>
        <v>0</v>
      </c>
      <c r="DG103" s="6">
        <f ca="1">IF(Table1[[#This Row],[field of work]]="general work",Table1[[#This Row],[income]],0)</f>
        <v>0</v>
      </c>
      <c r="DJ103" s="5">
        <f ca="1">IF(Table1[[#This Row],[Value of debts]]&gt;Table1[[#This Row],[income]],1,0)</f>
        <v>1</v>
      </c>
      <c r="DK103" s="6"/>
      <c r="DL103">
        <f ca="1">IF(Table1[[#This Row],[net worth of person($)]]&gt;$DM$6,Table1[[#This Row],[age]],0)</f>
        <v>42</v>
      </c>
    </row>
    <row r="104" spans="2:116" x14ac:dyDescent="0.3">
      <c r="B104">
        <f t="shared" ca="1" si="32"/>
        <v>1</v>
      </c>
      <c r="C104" s="1" t="str">
        <f t="shared" ca="1" si="33"/>
        <v>men</v>
      </c>
      <c r="D104">
        <f t="shared" ca="1" si="34"/>
        <v>28</v>
      </c>
      <c r="E104">
        <f t="shared" ca="1" si="35"/>
        <v>2</v>
      </c>
      <c r="F104" t="str">
        <f t="shared" ca="1" si="36"/>
        <v>construction</v>
      </c>
      <c r="G104">
        <f t="shared" ca="1" si="37"/>
        <v>1</v>
      </c>
      <c r="H104" t="str">
        <f t="shared" ca="1" si="38"/>
        <v>high school</v>
      </c>
      <c r="I104">
        <f t="shared" ca="1" si="39"/>
        <v>1</v>
      </c>
      <c r="J104">
        <f t="shared" ca="1" si="31"/>
        <v>2</v>
      </c>
      <c r="K104">
        <f t="shared" ca="1" si="40"/>
        <v>64352</v>
      </c>
      <c r="L104">
        <f t="shared" ca="1" si="41"/>
        <v>12</v>
      </c>
      <c r="M104" t="str">
        <f t="shared" ca="1" si="42"/>
        <v>prince edward island</v>
      </c>
      <c r="N104">
        <f t="shared" ca="1" si="46"/>
        <v>257408</v>
      </c>
      <c r="O104">
        <f t="shared" ca="1" si="43"/>
        <v>8217.0847520611296</v>
      </c>
      <c r="P104">
        <f t="shared" ca="1" si="47"/>
        <v>45342.646309714233</v>
      </c>
      <c r="Q104">
        <f t="shared" ca="1" si="44"/>
        <v>43487</v>
      </c>
      <c r="R104">
        <f t="shared" ca="1" si="48"/>
        <v>13644.224934290905</v>
      </c>
      <c r="S104">
        <f t="shared" ca="1" si="49"/>
        <v>32283.89701176366</v>
      </c>
      <c r="T104">
        <f t="shared" ca="1" si="50"/>
        <v>335034.54332147789</v>
      </c>
      <c r="U104">
        <f t="shared" ca="1" si="51"/>
        <v>65348.309686352033</v>
      </c>
      <c r="V104">
        <f t="shared" ca="1" si="52"/>
        <v>269686.23363512586</v>
      </c>
      <c r="AF104" s="5">
        <f ca="1">IF(Table1[[#This Row],[Genders]]="men",1,0)</f>
        <v>1</v>
      </c>
      <c r="AG104">
        <f ca="1">IF(Table1[[#This Row],[Genders]]="women",1,0)</f>
        <v>0</v>
      </c>
      <c r="AJ104" s="6"/>
      <c r="AL104">
        <f ca="1">IF(Table1[[#This Row],[field of work]]="teaching",1,0)</f>
        <v>0</v>
      </c>
      <c r="AM104">
        <f ca="1">IF(Table1[[#This Row],[field of work]]="health",1,0)</f>
        <v>0</v>
      </c>
      <c r="AN104">
        <f ca="1">IF(Table1[[#This Row],[field of work]]="agriculture",1,0)</f>
        <v>0</v>
      </c>
      <c r="AO104">
        <f ca="1">IF(Table1[[#This Row],[field of work]]="IT",1,0)</f>
        <v>0</v>
      </c>
      <c r="AP104">
        <f ca="1">IF(Table1[[#This Row],[field of work]]="construction",1,0)</f>
        <v>1</v>
      </c>
      <c r="AQ104">
        <f ca="1">IF(Table1[[#This Row],[field of work]]="general work",1,0)</f>
        <v>0</v>
      </c>
      <c r="AY104" s="23">
        <f ca="1">IF(Table1[[#This Row],[area]]="ontario",1,0)</f>
        <v>0</v>
      </c>
      <c r="AZ104">
        <f ca="1">IF(Table1[[#This Row],[area]]="newfounland",1,0)</f>
        <v>0</v>
      </c>
      <c r="BA104">
        <f ca="1">IF(Table1[[#This Row],[area]]="alberta",1,0)</f>
        <v>0</v>
      </c>
      <c r="BB104">
        <f ca="1">IF(Table1[[#This Row],[area]]="BC",1,0)</f>
        <v>0</v>
      </c>
      <c r="BC104">
        <f ca="1">IF(Table1[[#This Row],[area]]="yukon",1,0)</f>
        <v>0</v>
      </c>
      <c r="BD104">
        <f ca="1">IF(Table1[[#This Row],[area]]="nunavet",1,0)</f>
        <v>0</v>
      </c>
      <c r="BE104">
        <f ca="1">IF(Table1[[#This Row],[area]]="sasketchwan",1,0)</f>
        <v>0</v>
      </c>
      <c r="BF104">
        <f ca="1">IF(Table1[[#This Row],[area]]="newbruncwick",1,0)</f>
        <v>0</v>
      </c>
      <c r="BG104">
        <f ca="1">IF(Table1[[#This Row],[area]]="manitoba",1,0)</f>
        <v>0</v>
      </c>
      <c r="BH104">
        <f ca="1">IF(Table1[[#This Row],[area]]="prince edward island",1,0)</f>
        <v>1</v>
      </c>
      <c r="BI104">
        <f ca="1">IF(Table1[[#This Row],[area]]="quebec",1,0)</f>
        <v>0</v>
      </c>
      <c r="BJ104">
        <f ca="1">IF(Table1[[#This Row],[area]]="northwest tersesa",1,0)</f>
        <v>0</v>
      </c>
      <c r="BZ104" s="41">
        <f ca="1">Table1[[#This Row],[Cars Value]]/Table1[[#This Row],[no of cars]]</f>
        <v>22671.323154857117</v>
      </c>
      <c r="CB104" s="5">
        <f ca="1">IF(Table1[[#This Row],[Value of debts]]&gt;$CC$6,1,0)</f>
        <v>0</v>
      </c>
      <c r="CF104" s="6"/>
      <c r="CG104" s="43">
        <f ca="1">Table1[[#This Row],[Mortage left]]/Table1[[#This Row],[value of house]]</f>
        <v>3.1922414035543301E-2</v>
      </c>
      <c r="CH104">
        <f t="shared" ca="1" si="45"/>
        <v>1</v>
      </c>
      <c r="CO104" s="5">
        <f ca="1">IF(Table1[[#This Row],[area]]="yukon",Table1[[#This Row],[income]],0)</f>
        <v>0</v>
      </c>
      <c r="CP104">
        <f ca="1">IF(Table1[[#This Row],[area]]="ontario",Table1[[#This Row],[income]],0)</f>
        <v>0</v>
      </c>
      <c r="CQ104">
        <f ca="1">IF(Table1[[#This Row],[area]]="newfounland",Table1[[#This Row],[income]],0)</f>
        <v>0</v>
      </c>
      <c r="CR104">
        <f ca="1">IF(Table1[[#This Row],[area]]="alberta",Table1[[#This Row],[income]],0)</f>
        <v>0</v>
      </c>
      <c r="CS104">
        <f ca="1">IF(Table1[[#This Row],[area]]="nunavet",Table1[[#This Row],[income]],0)</f>
        <v>0</v>
      </c>
      <c r="CT104">
        <f ca="1">IF(Table1[[#This Row],[area]]="prince edward island",Table1[[#This Row],[income]],0)</f>
        <v>64352</v>
      </c>
      <c r="CU104">
        <f ca="1">IF(Table1[[#This Row],[area]]="northwest tersesa",Table1[[#This Row],[income]],0)</f>
        <v>0</v>
      </c>
      <c r="CV104">
        <f ca="1">IF(Table1[[#This Row],[area]]="quebec",Table1[[#This Row],[income]],0)</f>
        <v>0</v>
      </c>
      <c r="CW104">
        <f ca="1">IF(Table1[[#This Row],[area]]="manitoba",Table1[[#This Row],[income]],0)</f>
        <v>0</v>
      </c>
      <c r="CX104">
        <f ca="1">IF(Table1[[#This Row],[area]]="sasketchwan",Table1[[#This Row],[income]],0)</f>
        <v>0</v>
      </c>
      <c r="CY104">
        <f ca="1">IF(Table1[[#This Row],[area]]="BC",Table1[[#This Row],[income]],0)</f>
        <v>0</v>
      </c>
      <c r="CZ104" s="6">
        <f ca="1">IF(Table1[[#This Row],[area]]="newbruncwick",Table1[[#This Row],[income]],0)</f>
        <v>0</v>
      </c>
      <c r="DB104" s="5">
        <f ca="1">IF(Table1[[#This Row],[field of work]]="health",Table1[[#This Row],[income]],0)</f>
        <v>0</v>
      </c>
      <c r="DC104">
        <f ca="1">IF(Table1[[#This Row],[field of work]]="teaching",Table1[[#This Row],[income]],0)</f>
        <v>0</v>
      </c>
      <c r="DD104">
        <f ca="1">IF(Table1[[#This Row],[field of work]]="agriculture",Table1[[#This Row],[income]],0)</f>
        <v>0</v>
      </c>
      <c r="DE104">
        <f ca="1">IF(Table1[[#This Row],[field of work]]="IT",Table1[[#This Row],[income]],0)</f>
        <v>0</v>
      </c>
      <c r="DF104">
        <f ca="1">IF(Table1[[#This Row],[field of work]]="construction",Table1[[#This Row],[income]],0)</f>
        <v>64352</v>
      </c>
      <c r="DG104" s="6">
        <f ca="1">IF(Table1[[#This Row],[field of work]]="general work",Table1[[#This Row],[income]],0)</f>
        <v>0</v>
      </c>
      <c r="DJ104" s="5">
        <f ca="1">IF(Table1[[#This Row],[Value of debts]]&gt;Table1[[#This Row],[income]],1,0)</f>
        <v>1</v>
      </c>
      <c r="DK104" s="6"/>
      <c r="DL104">
        <f ca="1">IF(Table1[[#This Row],[net worth of person($)]]&gt;$DM$6,Table1[[#This Row],[age]],0)</f>
        <v>28</v>
      </c>
    </row>
    <row r="105" spans="2:116" x14ac:dyDescent="0.3">
      <c r="B105">
        <f t="shared" ca="1" si="32"/>
        <v>2</v>
      </c>
      <c r="C105" s="1" t="str">
        <f t="shared" ca="1" si="33"/>
        <v>women</v>
      </c>
      <c r="D105">
        <f t="shared" ca="1" si="34"/>
        <v>26</v>
      </c>
      <c r="E105">
        <f t="shared" ca="1" si="35"/>
        <v>4</v>
      </c>
      <c r="F105" t="str">
        <f t="shared" ca="1" si="36"/>
        <v>IT</v>
      </c>
      <c r="G105">
        <f t="shared" ca="1" si="37"/>
        <v>5</v>
      </c>
      <c r="H105" t="str">
        <f t="shared" ca="1" si="38"/>
        <v>other</v>
      </c>
      <c r="I105">
        <f t="shared" ca="1" si="39"/>
        <v>4</v>
      </c>
      <c r="J105">
        <f t="shared" ca="1" si="31"/>
        <v>1</v>
      </c>
      <c r="K105">
        <f t="shared" ca="1" si="40"/>
        <v>66794</v>
      </c>
      <c r="L105">
        <f t="shared" ca="1" si="41"/>
        <v>11</v>
      </c>
      <c r="M105" t="str">
        <f t="shared" ca="1" si="42"/>
        <v>newbruncwick</v>
      </c>
      <c r="N105">
        <f t="shared" ca="1" si="46"/>
        <v>333970</v>
      </c>
      <c r="O105">
        <f t="shared" ca="1" si="43"/>
        <v>43574.765432873675</v>
      </c>
      <c r="P105">
        <f t="shared" ca="1" si="47"/>
        <v>5307.893241438017</v>
      </c>
      <c r="Q105">
        <f t="shared" ca="1" si="44"/>
        <v>4893</v>
      </c>
      <c r="R105">
        <f t="shared" ca="1" si="48"/>
        <v>29352.900979017126</v>
      </c>
      <c r="S105">
        <f t="shared" ca="1" si="49"/>
        <v>74130.057648559334</v>
      </c>
      <c r="T105">
        <f t="shared" ca="1" si="50"/>
        <v>413407.95088999736</v>
      </c>
      <c r="U105">
        <f t="shared" ca="1" si="51"/>
        <v>77820.666411890794</v>
      </c>
      <c r="V105">
        <f t="shared" ca="1" si="52"/>
        <v>335587.28447810654</v>
      </c>
      <c r="AF105" s="5">
        <f ca="1">IF(Table1[[#This Row],[Genders]]="men",1,0)</f>
        <v>0</v>
      </c>
      <c r="AG105">
        <f ca="1">IF(Table1[[#This Row],[Genders]]="women",1,0)</f>
        <v>1</v>
      </c>
      <c r="AJ105" s="6"/>
      <c r="AL105">
        <f ca="1">IF(Table1[[#This Row],[field of work]]="teaching",1,0)</f>
        <v>0</v>
      </c>
      <c r="AM105">
        <f ca="1">IF(Table1[[#This Row],[field of work]]="health",1,0)</f>
        <v>0</v>
      </c>
      <c r="AN105">
        <f ca="1">IF(Table1[[#This Row],[field of work]]="agriculture",1,0)</f>
        <v>0</v>
      </c>
      <c r="AO105">
        <f ca="1">IF(Table1[[#This Row],[field of work]]="IT",1,0)</f>
        <v>1</v>
      </c>
      <c r="AP105">
        <f ca="1">IF(Table1[[#This Row],[field of work]]="construction",1,0)</f>
        <v>0</v>
      </c>
      <c r="AQ105">
        <f ca="1">IF(Table1[[#This Row],[field of work]]="general work",1,0)</f>
        <v>0</v>
      </c>
      <c r="AY105" s="23">
        <f ca="1">IF(Table1[[#This Row],[area]]="ontario",1,0)</f>
        <v>0</v>
      </c>
      <c r="AZ105">
        <f ca="1">IF(Table1[[#This Row],[area]]="newfounland",1,0)</f>
        <v>0</v>
      </c>
      <c r="BA105">
        <f ca="1">IF(Table1[[#This Row],[area]]="alberta",1,0)</f>
        <v>0</v>
      </c>
      <c r="BB105">
        <f ca="1">IF(Table1[[#This Row],[area]]="BC",1,0)</f>
        <v>0</v>
      </c>
      <c r="BC105">
        <f ca="1">IF(Table1[[#This Row],[area]]="yukon",1,0)</f>
        <v>0</v>
      </c>
      <c r="BD105">
        <f ca="1">IF(Table1[[#This Row],[area]]="nunavet",1,0)</f>
        <v>0</v>
      </c>
      <c r="BE105">
        <f ca="1">IF(Table1[[#This Row],[area]]="sasketchwan",1,0)</f>
        <v>0</v>
      </c>
      <c r="BF105">
        <f ca="1">IF(Table1[[#This Row],[area]]="newbruncwick",1,0)</f>
        <v>1</v>
      </c>
      <c r="BG105">
        <f ca="1">IF(Table1[[#This Row],[area]]="manitoba",1,0)</f>
        <v>0</v>
      </c>
      <c r="BH105">
        <f ca="1">IF(Table1[[#This Row],[area]]="prince edward island",1,0)</f>
        <v>0</v>
      </c>
      <c r="BI105">
        <f ca="1">IF(Table1[[#This Row],[area]]="quebec",1,0)</f>
        <v>0</v>
      </c>
      <c r="BJ105">
        <f ca="1">IF(Table1[[#This Row],[area]]="northwest tersesa",1,0)</f>
        <v>0</v>
      </c>
      <c r="BZ105" s="41">
        <f ca="1">Table1[[#This Row],[Cars Value]]/Table1[[#This Row],[no of cars]]</f>
        <v>5307.893241438017</v>
      </c>
      <c r="CB105" s="5">
        <f ca="1">IF(Table1[[#This Row],[Value of debts]]&gt;$CC$6,1,0)</f>
        <v>0</v>
      </c>
      <c r="CF105" s="6"/>
      <c r="CG105" s="43">
        <f ca="1">Table1[[#This Row],[Mortage left]]/Table1[[#This Row],[value of house]]</f>
        <v>0.13047508887886239</v>
      </c>
      <c r="CH105">
        <f t="shared" ca="1" si="45"/>
        <v>1</v>
      </c>
      <c r="CO105" s="5">
        <f ca="1">IF(Table1[[#This Row],[area]]="yukon",Table1[[#This Row],[income]],0)</f>
        <v>0</v>
      </c>
      <c r="CP105">
        <f ca="1">IF(Table1[[#This Row],[area]]="ontario",Table1[[#This Row],[income]],0)</f>
        <v>0</v>
      </c>
      <c r="CQ105">
        <f ca="1">IF(Table1[[#This Row],[area]]="newfounland",Table1[[#This Row],[income]],0)</f>
        <v>0</v>
      </c>
      <c r="CR105">
        <f ca="1">IF(Table1[[#This Row],[area]]="alberta",Table1[[#This Row],[income]],0)</f>
        <v>0</v>
      </c>
      <c r="CS105">
        <f ca="1">IF(Table1[[#This Row],[area]]="nunavet",Table1[[#This Row],[income]],0)</f>
        <v>0</v>
      </c>
      <c r="CT105">
        <f ca="1">IF(Table1[[#This Row],[area]]="prince edward island",Table1[[#This Row],[income]],0)</f>
        <v>0</v>
      </c>
      <c r="CU105">
        <f ca="1">IF(Table1[[#This Row],[area]]="northwest tersesa",Table1[[#This Row],[income]],0)</f>
        <v>0</v>
      </c>
      <c r="CV105">
        <f ca="1">IF(Table1[[#This Row],[area]]="quebec",Table1[[#This Row],[income]],0)</f>
        <v>0</v>
      </c>
      <c r="CW105">
        <f ca="1">IF(Table1[[#This Row],[area]]="manitoba",Table1[[#This Row],[income]],0)</f>
        <v>0</v>
      </c>
      <c r="CX105">
        <f ca="1">IF(Table1[[#This Row],[area]]="sasketchwan",Table1[[#This Row],[income]],0)</f>
        <v>0</v>
      </c>
      <c r="CY105">
        <f ca="1">IF(Table1[[#This Row],[area]]="BC",Table1[[#This Row],[income]],0)</f>
        <v>0</v>
      </c>
      <c r="CZ105" s="6">
        <f ca="1">IF(Table1[[#This Row],[area]]="newbruncwick",Table1[[#This Row],[income]],0)</f>
        <v>66794</v>
      </c>
      <c r="DB105" s="5">
        <f ca="1">IF(Table1[[#This Row],[field of work]]="health",Table1[[#This Row],[income]],0)</f>
        <v>0</v>
      </c>
      <c r="DC105">
        <f ca="1">IF(Table1[[#This Row],[field of work]]="teaching",Table1[[#This Row],[income]],0)</f>
        <v>0</v>
      </c>
      <c r="DD105">
        <f ca="1">IF(Table1[[#This Row],[field of work]]="agriculture",Table1[[#This Row],[income]],0)</f>
        <v>0</v>
      </c>
      <c r="DE105">
        <f ca="1">IF(Table1[[#This Row],[field of work]]="IT",Table1[[#This Row],[income]],0)</f>
        <v>66794</v>
      </c>
      <c r="DF105">
        <f ca="1">IF(Table1[[#This Row],[field of work]]="construction",Table1[[#This Row],[income]],0)</f>
        <v>0</v>
      </c>
      <c r="DG105" s="6">
        <f ca="1">IF(Table1[[#This Row],[field of work]]="general work",Table1[[#This Row],[income]],0)</f>
        <v>0</v>
      </c>
      <c r="DJ105" s="5">
        <f ca="1">IF(Table1[[#This Row],[Value of debts]]&gt;Table1[[#This Row],[income]],1,0)</f>
        <v>1</v>
      </c>
      <c r="DK105" s="6"/>
      <c r="DL105">
        <f ca="1">IF(Table1[[#This Row],[net worth of person($)]]&gt;$DM$6,Table1[[#This Row],[age]],0)</f>
        <v>26</v>
      </c>
    </row>
    <row r="106" spans="2:116" x14ac:dyDescent="0.3">
      <c r="B106">
        <f t="shared" ca="1" si="32"/>
        <v>1</v>
      </c>
      <c r="C106" s="1" t="str">
        <f t="shared" ca="1" si="33"/>
        <v>men</v>
      </c>
      <c r="D106">
        <f t="shared" ca="1" si="34"/>
        <v>31</v>
      </c>
      <c r="E106">
        <f t="shared" ca="1" si="35"/>
        <v>4</v>
      </c>
      <c r="F106" t="str">
        <f t="shared" ca="1" si="36"/>
        <v>IT</v>
      </c>
      <c r="G106">
        <f t="shared" ca="1" si="37"/>
        <v>2</v>
      </c>
      <c r="H106" t="str">
        <f t="shared" ca="1" si="38"/>
        <v>college</v>
      </c>
      <c r="I106">
        <f t="shared" ca="1" si="39"/>
        <v>1</v>
      </c>
      <c r="J106">
        <f t="shared" ca="1" si="31"/>
        <v>2</v>
      </c>
      <c r="K106">
        <f t="shared" ca="1" si="40"/>
        <v>62957</v>
      </c>
      <c r="L106">
        <f t="shared" ca="1" si="41"/>
        <v>8</v>
      </c>
      <c r="M106" t="str">
        <f t="shared" ca="1" si="42"/>
        <v>ontario</v>
      </c>
      <c r="N106">
        <f t="shared" ca="1" si="46"/>
        <v>314785</v>
      </c>
      <c r="O106">
        <f t="shared" ca="1" si="43"/>
        <v>15458.230527968806</v>
      </c>
      <c r="P106">
        <f t="shared" ca="1" si="47"/>
        <v>31075.010099733463</v>
      </c>
      <c r="Q106">
        <f t="shared" ca="1" si="44"/>
        <v>5524</v>
      </c>
      <c r="R106">
        <f t="shared" ca="1" si="48"/>
        <v>122655.62782425647</v>
      </c>
      <c r="S106">
        <f t="shared" ca="1" si="49"/>
        <v>18137.219575748226</v>
      </c>
      <c r="T106">
        <f t="shared" ca="1" si="50"/>
        <v>363997.22967548168</v>
      </c>
      <c r="U106">
        <f t="shared" ca="1" si="51"/>
        <v>143637.85835222527</v>
      </c>
      <c r="V106">
        <f t="shared" ca="1" si="52"/>
        <v>220359.3713232564</v>
      </c>
      <c r="AF106" s="5">
        <f ca="1">IF(Table1[[#This Row],[Genders]]="men",1,0)</f>
        <v>1</v>
      </c>
      <c r="AG106">
        <f ca="1">IF(Table1[[#This Row],[Genders]]="women",1,0)</f>
        <v>0</v>
      </c>
      <c r="AJ106" s="6"/>
      <c r="AL106">
        <f ca="1">IF(Table1[[#This Row],[field of work]]="teaching",1,0)</f>
        <v>0</v>
      </c>
      <c r="AM106">
        <f ca="1">IF(Table1[[#This Row],[field of work]]="health",1,0)</f>
        <v>0</v>
      </c>
      <c r="AN106">
        <f ca="1">IF(Table1[[#This Row],[field of work]]="agriculture",1,0)</f>
        <v>0</v>
      </c>
      <c r="AO106">
        <f ca="1">IF(Table1[[#This Row],[field of work]]="IT",1,0)</f>
        <v>1</v>
      </c>
      <c r="AP106">
        <f ca="1">IF(Table1[[#This Row],[field of work]]="construction",1,0)</f>
        <v>0</v>
      </c>
      <c r="AQ106">
        <f ca="1">IF(Table1[[#This Row],[field of work]]="general work",1,0)</f>
        <v>0</v>
      </c>
      <c r="AY106" s="23">
        <f ca="1">IF(Table1[[#This Row],[area]]="ontario",1,0)</f>
        <v>1</v>
      </c>
      <c r="AZ106">
        <f ca="1">IF(Table1[[#This Row],[area]]="newfounland",1,0)</f>
        <v>0</v>
      </c>
      <c r="BA106">
        <f ca="1">IF(Table1[[#This Row],[area]]="alberta",1,0)</f>
        <v>0</v>
      </c>
      <c r="BB106">
        <f ca="1">IF(Table1[[#This Row],[area]]="BC",1,0)</f>
        <v>0</v>
      </c>
      <c r="BC106">
        <f ca="1">IF(Table1[[#This Row],[area]]="yukon",1,0)</f>
        <v>0</v>
      </c>
      <c r="BD106">
        <f ca="1">IF(Table1[[#This Row],[area]]="nunavet",1,0)</f>
        <v>0</v>
      </c>
      <c r="BE106">
        <f ca="1">IF(Table1[[#This Row],[area]]="sasketchwan",1,0)</f>
        <v>0</v>
      </c>
      <c r="BF106">
        <f ca="1">IF(Table1[[#This Row],[area]]="newbruncwick",1,0)</f>
        <v>0</v>
      </c>
      <c r="BG106">
        <f ca="1">IF(Table1[[#This Row],[area]]="manitoba",1,0)</f>
        <v>0</v>
      </c>
      <c r="BH106">
        <f ca="1">IF(Table1[[#This Row],[area]]="prince edward island",1,0)</f>
        <v>0</v>
      </c>
      <c r="BI106">
        <f ca="1">IF(Table1[[#This Row],[area]]="quebec",1,0)</f>
        <v>0</v>
      </c>
      <c r="BJ106">
        <f ca="1">IF(Table1[[#This Row],[area]]="northwest tersesa",1,0)</f>
        <v>0</v>
      </c>
      <c r="BZ106" s="41">
        <f ca="1">Table1[[#This Row],[Cars Value]]/Table1[[#This Row],[no of cars]]</f>
        <v>15537.505049866731</v>
      </c>
      <c r="CB106" s="5">
        <f ca="1">IF(Table1[[#This Row],[Value of debts]]&gt;$CC$6,1,0)</f>
        <v>1</v>
      </c>
      <c r="CF106" s="6"/>
      <c r="CG106" s="43">
        <f ca="1">Table1[[#This Row],[Mortage left]]/Table1[[#This Row],[value of house]]</f>
        <v>4.9107265365150199E-2</v>
      </c>
      <c r="CH106">
        <f t="shared" ca="1" si="45"/>
        <v>1</v>
      </c>
      <c r="CO106" s="5">
        <f ca="1">IF(Table1[[#This Row],[area]]="yukon",Table1[[#This Row],[income]],0)</f>
        <v>0</v>
      </c>
      <c r="CP106">
        <f ca="1">IF(Table1[[#This Row],[area]]="ontario",Table1[[#This Row],[income]],0)</f>
        <v>62957</v>
      </c>
      <c r="CQ106">
        <f ca="1">IF(Table1[[#This Row],[area]]="newfounland",Table1[[#This Row],[income]],0)</f>
        <v>0</v>
      </c>
      <c r="CR106">
        <f ca="1">IF(Table1[[#This Row],[area]]="alberta",Table1[[#This Row],[income]],0)</f>
        <v>0</v>
      </c>
      <c r="CS106">
        <f ca="1">IF(Table1[[#This Row],[area]]="nunavet",Table1[[#This Row],[income]],0)</f>
        <v>0</v>
      </c>
      <c r="CT106">
        <f ca="1">IF(Table1[[#This Row],[area]]="prince edward island",Table1[[#This Row],[income]],0)</f>
        <v>0</v>
      </c>
      <c r="CU106">
        <f ca="1">IF(Table1[[#This Row],[area]]="northwest tersesa",Table1[[#This Row],[income]],0)</f>
        <v>0</v>
      </c>
      <c r="CV106">
        <f ca="1">IF(Table1[[#This Row],[area]]="quebec",Table1[[#This Row],[income]],0)</f>
        <v>0</v>
      </c>
      <c r="CW106">
        <f ca="1">IF(Table1[[#This Row],[area]]="manitoba",Table1[[#This Row],[income]],0)</f>
        <v>0</v>
      </c>
      <c r="CX106">
        <f ca="1">IF(Table1[[#This Row],[area]]="sasketchwan",Table1[[#This Row],[income]],0)</f>
        <v>0</v>
      </c>
      <c r="CY106">
        <f ca="1">IF(Table1[[#This Row],[area]]="BC",Table1[[#This Row],[income]],0)</f>
        <v>0</v>
      </c>
      <c r="CZ106" s="6">
        <f ca="1">IF(Table1[[#This Row],[area]]="newbruncwick",Table1[[#This Row],[income]],0)</f>
        <v>0</v>
      </c>
      <c r="DB106" s="5">
        <f ca="1">IF(Table1[[#This Row],[field of work]]="health",Table1[[#This Row],[income]],0)</f>
        <v>0</v>
      </c>
      <c r="DC106">
        <f ca="1">IF(Table1[[#This Row],[field of work]]="teaching",Table1[[#This Row],[income]],0)</f>
        <v>0</v>
      </c>
      <c r="DD106">
        <f ca="1">IF(Table1[[#This Row],[field of work]]="agriculture",Table1[[#This Row],[income]],0)</f>
        <v>0</v>
      </c>
      <c r="DE106">
        <f ca="1">IF(Table1[[#This Row],[field of work]]="IT",Table1[[#This Row],[income]],0)</f>
        <v>62957</v>
      </c>
      <c r="DF106">
        <f ca="1">IF(Table1[[#This Row],[field of work]]="construction",Table1[[#This Row],[income]],0)</f>
        <v>0</v>
      </c>
      <c r="DG106" s="6">
        <f ca="1">IF(Table1[[#This Row],[field of work]]="general work",Table1[[#This Row],[income]],0)</f>
        <v>0</v>
      </c>
      <c r="DJ106" s="5">
        <f ca="1">IF(Table1[[#This Row],[Value of debts]]&gt;Table1[[#This Row],[income]],1,0)</f>
        <v>1</v>
      </c>
      <c r="DK106" s="6"/>
      <c r="DL106">
        <f ca="1">IF(Table1[[#This Row],[net worth of person($)]]&gt;$DM$6,Table1[[#This Row],[age]],0)</f>
        <v>31</v>
      </c>
    </row>
    <row r="107" spans="2:116" x14ac:dyDescent="0.3">
      <c r="B107">
        <f t="shared" ca="1" si="32"/>
        <v>2</v>
      </c>
      <c r="C107" s="1" t="str">
        <f t="shared" ca="1" si="33"/>
        <v>women</v>
      </c>
      <c r="D107">
        <f t="shared" ca="1" si="34"/>
        <v>35</v>
      </c>
      <c r="E107">
        <f t="shared" ca="1" si="35"/>
        <v>4</v>
      </c>
      <c r="F107" t="str">
        <f t="shared" ca="1" si="36"/>
        <v>IT</v>
      </c>
      <c r="G107">
        <f t="shared" ca="1" si="37"/>
        <v>2</v>
      </c>
      <c r="H107" t="str">
        <f t="shared" ca="1" si="38"/>
        <v>college</v>
      </c>
      <c r="I107">
        <f t="shared" ca="1" si="39"/>
        <v>2</v>
      </c>
      <c r="J107">
        <f t="shared" ca="1" si="31"/>
        <v>2</v>
      </c>
      <c r="K107">
        <f t="shared" ca="1" si="40"/>
        <v>77076</v>
      </c>
      <c r="L107">
        <f t="shared" ca="1" si="41"/>
        <v>1</v>
      </c>
      <c r="M107" t="str">
        <f t="shared" ca="1" si="42"/>
        <v>yukon</v>
      </c>
      <c r="N107">
        <f t="shared" ca="1" si="46"/>
        <v>462456</v>
      </c>
      <c r="O107">
        <f t="shared" ca="1" si="43"/>
        <v>301413.69094302575</v>
      </c>
      <c r="P107">
        <f t="shared" ca="1" si="47"/>
        <v>111360.2776213336</v>
      </c>
      <c r="Q107">
        <f t="shared" ca="1" si="44"/>
        <v>32650</v>
      </c>
      <c r="R107">
        <f t="shared" ca="1" si="48"/>
        <v>42473.014224758961</v>
      </c>
      <c r="S107">
        <f t="shared" ca="1" si="49"/>
        <v>99954.380292157904</v>
      </c>
      <c r="T107">
        <f t="shared" ca="1" si="50"/>
        <v>673770.65791349148</v>
      </c>
      <c r="U107">
        <f t="shared" ca="1" si="51"/>
        <v>376536.7051677847</v>
      </c>
      <c r="V107">
        <f t="shared" ca="1" si="52"/>
        <v>297233.95274570677</v>
      </c>
      <c r="AF107" s="5">
        <f ca="1">IF(Table1[[#This Row],[Genders]]="men",1,0)</f>
        <v>0</v>
      </c>
      <c r="AG107">
        <f ca="1">IF(Table1[[#This Row],[Genders]]="women",1,0)</f>
        <v>1</v>
      </c>
      <c r="AJ107" s="6"/>
      <c r="AL107">
        <f ca="1">IF(Table1[[#This Row],[field of work]]="teaching",1,0)</f>
        <v>0</v>
      </c>
      <c r="AM107">
        <f ca="1">IF(Table1[[#This Row],[field of work]]="health",1,0)</f>
        <v>0</v>
      </c>
      <c r="AN107">
        <f ca="1">IF(Table1[[#This Row],[field of work]]="agriculture",1,0)</f>
        <v>0</v>
      </c>
      <c r="AO107">
        <f ca="1">IF(Table1[[#This Row],[field of work]]="IT",1,0)</f>
        <v>1</v>
      </c>
      <c r="AP107">
        <f ca="1">IF(Table1[[#This Row],[field of work]]="construction",1,0)</f>
        <v>0</v>
      </c>
      <c r="AQ107">
        <f ca="1">IF(Table1[[#This Row],[field of work]]="general work",1,0)</f>
        <v>0</v>
      </c>
      <c r="AY107" s="23">
        <f ca="1">IF(Table1[[#This Row],[area]]="ontario",1,0)</f>
        <v>0</v>
      </c>
      <c r="AZ107">
        <f ca="1">IF(Table1[[#This Row],[area]]="newfounland",1,0)</f>
        <v>0</v>
      </c>
      <c r="BA107">
        <f ca="1">IF(Table1[[#This Row],[area]]="alberta",1,0)</f>
        <v>0</v>
      </c>
      <c r="BB107">
        <f ca="1">IF(Table1[[#This Row],[area]]="BC",1,0)</f>
        <v>0</v>
      </c>
      <c r="BC107">
        <f ca="1">IF(Table1[[#This Row],[area]]="yukon",1,0)</f>
        <v>1</v>
      </c>
      <c r="BD107">
        <f ca="1">IF(Table1[[#This Row],[area]]="nunavet",1,0)</f>
        <v>0</v>
      </c>
      <c r="BE107">
        <f ca="1">IF(Table1[[#This Row],[area]]="sasketchwan",1,0)</f>
        <v>0</v>
      </c>
      <c r="BF107">
        <f ca="1">IF(Table1[[#This Row],[area]]="newbruncwick",1,0)</f>
        <v>0</v>
      </c>
      <c r="BG107">
        <f ca="1">IF(Table1[[#This Row],[area]]="manitoba",1,0)</f>
        <v>0</v>
      </c>
      <c r="BH107">
        <f ca="1">IF(Table1[[#This Row],[area]]="prince edward island",1,0)</f>
        <v>0</v>
      </c>
      <c r="BI107">
        <f ca="1">IF(Table1[[#This Row],[area]]="quebec",1,0)</f>
        <v>0</v>
      </c>
      <c r="BJ107">
        <f ca="1">IF(Table1[[#This Row],[area]]="northwest tersesa",1,0)</f>
        <v>0</v>
      </c>
      <c r="BZ107" s="41">
        <f ca="1">Table1[[#This Row],[Cars Value]]/Table1[[#This Row],[no of cars]]</f>
        <v>55680.138810666802</v>
      </c>
      <c r="CB107" s="5">
        <f ca="1">IF(Table1[[#This Row],[Value of debts]]&gt;$CC$6,1,0)</f>
        <v>1</v>
      </c>
      <c r="CF107" s="6"/>
      <c r="CG107" s="43">
        <f ca="1">Table1[[#This Row],[Mortage left]]/Table1[[#This Row],[value of house]]</f>
        <v>0.65176728368326009</v>
      </c>
      <c r="CH107">
        <f t="shared" ca="1" si="45"/>
        <v>0</v>
      </c>
      <c r="CO107" s="5">
        <f ca="1">IF(Table1[[#This Row],[area]]="yukon",Table1[[#This Row],[income]],0)</f>
        <v>77076</v>
      </c>
      <c r="CP107">
        <f ca="1">IF(Table1[[#This Row],[area]]="ontario",Table1[[#This Row],[income]],0)</f>
        <v>0</v>
      </c>
      <c r="CQ107">
        <f ca="1">IF(Table1[[#This Row],[area]]="newfounland",Table1[[#This Row],[income]],0)</f>
        <v>0</v>
      </c>
      <c r="CR107">
        <f ca="1">IF(Table1[[#This Row],[area]]="alberta",Table1[[#This Row],[income]],0)</f>
        <v>0</v>
      </c>
      <c r="CS107">
        <f ca="1">IF(Table1[[#This Row],[area]]="nunavet",Table1[[#This Row],[income]],0)</f>
        <v>0</v>
      </c>
      <c r="CT107">
        <f ca="1">IF(Table1[[#This Row],[area]]="prince edward island",Table1[[#This Row],[income]],0)</f>
        <v>0</v>
      </c>
      <c r="CU107">
        <f ca="1">IF(Table1[[#This Row],[area]]="northwest tersesa",Table1[[#This Row],[income]],0)</f>
        <v>0</v>
      </c>
      <c r="CV107">
        <f ca="1">IF(Table1[[#This Row],[area]]="quebec",Table1[[#This Row],[income]],0)</f>
        <v>0</v>
      </c>
      <c r="CW107">
        <f ca="1">IF(Table1[[#This Row],[area]]="manitoba",Table1[[#This Row],[income]],0)</f>
        <v>0</v>
      </c>
      <c r="CX107">
        <f ca="1">IF(Table1[[#This Row],[area]]="sasketchwan",Table1[[#This Row],[income]],0)</f>
        <v>0</v>
      </c>
      <c r="CY107">
        <f ca="1">IF(Table1[[#This Row],[area]]="BC",Table1[[#This Row],[income]],0)</f>
        <v>0</v>
      </c>
      <c r="CZ107" s="6">
        <f ca="1">IF(Table1[[#This Row],[area]]="newbruncwick",Table1[[#This Row],[income]],0)</f>
        <v>0</v>
      </c>
      <c r="DB107" s="5">
        <f ca="1">IF(Table1[[#This Row],[field of work]]="health",Table1[[#This Row],[income]],0)</f>
        <v>0</v>
      </c>
      <c r="DC107">
        <f ca="1">IF(Table1[[#This Row],[field of work]]="teaching",Table1[[#This Row],[income]],0)</f>
        <v>0</v>
      </c>
      <c r="DD107">
        <f ca="1">IF(Table1[[#This Row],[field of work]]="agriculture",Table1[[#This Row],[income]],0)</f>
        <v>0</v>
      </c>
      <c r="DE107">
        <f ca="1">IF(Table1[[#This Row],[field of work]]="IT",Table1[[#This Row],[income]],0)</f>
        <v>77076</v>
      </c>
      <c r="DF107">
        <f ca="1">IF(Table1[[#This Row],[field of work]]="construction",Table1[[#This Row],[income]],0)</f>
        <v>0</v>
      </c>
      <c r="DG107" s="6">
        <f ca="1">IF(Table1[[#This Row],[field of work]]="general work",Table1[[#This Row],[income]],0)</f>
        <v>0</v>
      </c>
      <c r="DJ107" s="5">
        <f ca="1">IF(Table1[[#This Row],[Value of debts]]&gt;Table1[[#This Row],[income]],1,0)</f>
        <v>1</v>
      </c>
      <c r="DK107" s="6"/>
      <c r="DL107">
        <f ca="1">IF(Table1[[#This Row],[net worth of person($)]]&gt;$DM$6,Table1[[#This Row],[age]],0)</f>
        <v>35</v>
      </c>
    </row>
    <row r="108" spans="2:116" x14ac:dyDescent="0.3">
      <c r="B108">
        <f t="shared" ca="1" si="32"/>
        <v>2</v>
      </c>
      <c r="C108" s="1" t="str">
        <f t="shared" ca="1" si="33"/>
        <v>women</v>
      </c>
      <c r="D108">
        <f t="shared" ca="1" si="34"/>
        <v>41</v>
      </c>
      <c r="E108">
        <f t="shared" ca="1" si="35"/>
        <v>1</v>
      </c>
      <c r="F108" t="str">
        <f t="shared" ca="1" si="36"/>
        <v>health</v>
      </c>
      <c r="G108">
        <f t="shared" ca="1" si="37"/>
        <v>2</v>
      </c>
      <c r="H108" t="str">
        <f t="shared" ca="1" si="38"/>
        <v>college</v>
      </c>
      <c r="I108">
        <f t="shared" ca="1" si="39"/>
        <v>3</v>
      </c>
      <c r="J108">
        <f t="shared" ca="1" si="31"/>
        <v>3</v>
      </c>
      <c r="K108">
        <f t="shared" ca="1" si="40"/>
        <v>76915</v>
      </c>
      <c r="L108">
        <f t="shared" ca="1" si="41"/>
        <v>10</v>
      </c>
      <c r="M108" t="str">
        <f t="shared" ca="1" si="42"/>
        <v>newfounland</v>
      </c>
      <c r="N108">
        <f t="shared" ca="1" si="46"/>
        <v>230745</v>
      </c>
      <c r="O108">
        <f t="shared" ca="1" si="43"/>
        <v>38295.450120893634</v>
      </c>
      <c r="P108">
        <f t="shared" ca="1" si="47"/>
        <v>99327.350739740185</v>
      </c>
      <c r="Q108">
        <f t="shared" ca="1" si="44"/>
        <v>63743</v>
      </c>
      <c r="R108">
        <f t="shared" ca="1" si="48"/>
        <v>94728.590136495899</v>
      </c>
      <c r="S108">
        <f t="shared" ca="1" si="49"/>
        <v>23777.509686542704</v>
      </c>
      <c r="T108">
        <f t="shared" ca="1" si="50"/>
        <v>353849.86042628286</v>
      </c>
      <c r="U108">
        <f t="shared" ca="1" si="51"/>
        <v>196767.04025738954</v>
      </c>
      <c r="V108">
        <f t="shared" ca="1" si="52"/>
        <v>157082.82016889332</v>
      </c>
      <c r="AF108" s="5">
        <f ca="1">IF(Table1[[#This Row],[Genders]]="men",1,0)</f>
        <v>0</v>
      </c>
      <c r="AG108">
        <f ca="1">IF(Table1[[#This Row],[Genders]]="women",1,0)</f>
        <v>1</v>
      </c>
      <c r="AJ108" s="6"/>
      <c r="AL108">
        <f ca="1">IF(Table1[[#This Row],[field of work]]="teaching",1,0)</f>
        <v>0</v>
      </c>
      <c r="AM108">
        <f ca="1">IF(Table1[[#This Row],[field of work]]="health",1,0)</f>
        <v>1</v>
      </c>
      <c r="AN108">
        <f ca="1">IF(Table1[[#This Row],[field of work]]="agriculture",1,0)</f>
        <v>0</v>
      </c>
      <c r="AO108">
        <f ca="1">IF(Table1[[#This Row],[field of work]]="IT",1,0)</f>
        <v>0</v>
      </c>
      <c r="AP108">
        <f ca="1">IF(Table1[[#This Row],[field of work]]="construction",1,0)</f>
        <v>0</v>
      </c>
      <c r="AQ108">
        <f ca="1">IF(Table1[[#This Row],[field of work]]="general work",1,0)</f>
        <v>0</v>
      </c>
      <c r="AY108" s="23">
        <f ca="1">IF(Table1[[#This Row],[area]]="ontario",1,0)</f>
        <v>0</v>
      </c>
      <c r="AZ108">
        <f ca="1">IF(Table1[[#This Row],[area]]="newfounland",1,0)</f>
        <v>1</v>
      </c>
      <c r="BA108">
        <f ca="1">IF(Table1[[#This Row],[area]]="alberta",1,0)</f>
        <v>0</v>
      </c>
      <c r="BB108">
        <f ca="1">IF(Table1[[#This Row],[area]]="BC",1,0)</f>
        <v>0</v>
      </c>
      <c r="BC108">
        <f ca="1">IF(Table1[[#This Row],[area]]="yukon",1,0)</f>
        <v>0</v>
      </c>
      <c r="BD108">
        <f ca="1">IF(Table1[[#This Row],[area]]="nunavet",1,0)</f>
        <v>0</v>
      </c>
      <c r="BE108">
        <f ca="1">IF(Table1[[#This Row],[area]]="sasketchwan",1,0)</f>
        <v>0</v>
      </c>
      <c r="BF108">
        <f ca="1">IF(Table1[[#This Row],[area]]="newbruncwick",1,0)</f>
        <v>0</v>
      </c>
      <c r="BG108">
        <f ca="1">IF(Table1[[#This Row],[area]]="manitoba",1,0)</f>
        <v>0</v>
      </c>
      <c r="BH108">
        <f ca="1">IF(Table1[[#This Row],[area]]="prince edward island",1,0)</f>
        <v>0</v>
      </c>
      <c r="BI108">
        <f ca="1">IF(Table1[[#This Row],[area]]="quebec",1,0)</f>
        <v>0</v>
      </c>
      <c r="BJ108">
        <f ca="1">IF(Table1[[#This Row],[area]]="northwest tersesa",1,0)</f>
        <v>0</v>
      </c>
      <c r="BZ108" s="41">
        <f ca="1">Table1[[#This Row],[Cars Value]]/Table1[[#This Row],[no of cars]]</f>
        <v>33109.116913246726</v>
      </c>
      <c r="CB108" s="5">
        <f ca="1">IF(Table1[[#This Row],[Value of debts]]&gt;$CC$6,1,0)</f>
        <v>1</v>
      </c>
      <c r="CF108" s="6"/>
      <c r="CG108" s="43">
        <f ca="1">Table1[[#This Row],[Mortage left]]/Table1[[#This Row],[value of house]]</f>
        <v>0.16596437678343468</v>
      </c>
      <c r="CH108">
        <f t="shared" ca="1" si="45"/>
        <v>1</v>
      </c>
      <c r="CO108" s="5">
        <f ca="1">IF(Table1[[#This Row],[area]]="yukon",Table1[[#This Row],[income]],0)</f>
        <v>0</v>
      </c>
      <c r="CP108">
        <f ca="1">IF(Table1[[#This Row],[area]]="ontario",Table1[[#This Row],[income]],0)</f>
        <v>0</v>
      </c>
      <c r="CQ108">
        <f ca="1">IF(Table1[[#This Row],[area]]="newfounland",Table1[[#This Row],[income]],0)</f>
        <v>76915</v>
      </c>
      <c r="CR108">
        <f ca="1">IF(Table1[[#This Row],[area]]="alberta",Table1[[#This Row],[income]],0)</f>
        <v>0</v>
      </c>
      <c r="CS108">
        <f ca="1">IF(Table1[[#This Row],[area]]="nunavet",Table1[[#This Row],[income]],0)</f>
        <v>0</v>
      </c>
      <c r="CT108">
        <f ca="1">IF(Table1[[#This Row],[area]]="prince edward island",Table1[[#This Row],[income]],0)</f>
        <v>0</v>
      </c>
      <c r="CU108">
        <f ca="1">IF(Table1[[#This Row],[area]]="northwest tersesa",Table1[[#This Row],[income]],0)</f>
        <v>0</v>
      </c>
      <c r="CV108">
        <f ca="1">IF(Table1[[#This Row],[area]]="quebec",Table1[[#This Row],[income]],0)</f>
        <v>0</v>
      </c>
      <c r="CW108">
        <f ca="1">IF(Table1[[#This Row],[area]]="manitoba",Table1[[#This Row],[income]],0)</f>
        <v>0</v>
      </c>
      <c r="CX108">
        <f ca="1">IF(Table1[[#This Row],[area]]="sasketchwan",Table1[[#This Row],[income]],0)</f>
        <v>0</v>
      </c>
      <c r="CY108">
        <f ca="1">IF(Table1[[#This Row],[area]]="BC",Table1[[#This Row],[income]],0)</f>
        <v>0</v>
      </c>
      <c r="CZ108" s="6">
        <f ca="1">IF(Table1[[#This Row],[area]]="newbruncwick",Table1[[#This Row],[income]],0)</f>
        <v>0</v>
      </c>
      <c r="DB108" s="5">
        <f ca="1">IF(Table1[[#This Row],[field of work]]="health",Table1[[#This Row],[income]],0)</f>
        <v>76915</v>
      </c>
      <c r="DC108">
        <f ca="1">IF(Table1[[#This Row],[field of work]]="teaching",Table1[[#This Row],[income]],0)</f>
        <v>0</v>
      </c>
      <c r="DD108">
        <f ca="1">IF(Table1[[#This Row],[field of work]]="agriculture",Table1[[#This Row],[income]],0)</f>
        <v>0</v>
      </c>
      <c r="DE108">
        <f ca="1">IF(Table1[[#This Row],[field of work]]="IT",Table1[[#This Row],[income]],0)</f>
        <v>0</v>
      </c>
      <c r="DF108">
        <f ca="1">IF(Table1[[#This Row],[field of work]]="construction",Table1[[#This Row],[income]],0)</f>
        <v>0</v>
      </c>
      <c r="DG108" s="6">
        <f ca="1">IF(Table1[[#This Row],[field of work]]="general work",Table1[[#This Row],[income]],0)</f>
        <v>0</v>
      </c>
      <c r="DJ108" s="5">
        <f ca="1">IF(Table1[[#This Row],[Value of debts]]&gt;Table1[[#This Row],[income]],1,0)</f>
        <v>1</v>
      </c>
      <c r="DK108" s="6"/>
      <c r="DL108">
        <f ca="1">IF(Table1[[#This Row],[net worth of person($)]]&gt;$DM$6,Table1[[#This Row],[age]],0)</f>
        <v>41</v>
      </c>
    </row>
    <row r="109" spans="2:116" x14ac:dyDescent="0.3">
      <c r="B109">
        <f t="shared" ca="1" si="32"/>
        <v>2</v>
      </c>
      <c r="C109" s="1" t="str">
        <f t="shared" ca="1" si="33"/>
        <v>women</v>
      </c>
      <c r="D109">
        <f t="shared" ca="1" si="34"/>
        <v>45</v>
      </c>
      <c r="E109">
        <f t="shared" ca="1" si="35"/>
        <v>4</v>
      </c>
      <c r="F109" t="str">
        <f t="shared" ca="1" si="36"/>
        <v>IT</v>
      </c>
      <c r="G109">
        <f t="shared" ca="1" si="37"/>
        <v>5</v>
      </c>
      <c r="H109" t="str">
        <f t="shared" ca="1" si="38"/>
        <v>other</v>
      </c>
      <c r="I109">
        <f t="shared" ca="1" si="39"/>
        <v>0</v>
      </c>
      <c r="J109">
        <f t="shared" ca="1" si="31"/>
        <v>1</v>
      </c>
      <c r="K109">
        <f t="shared" ca="1" si="40"/>
        <v>58874</v>
      </c>
      <c r="L109">
        <f t="shared" ca="1" si="41"/>
        <v>9</v>
      </c>
      <c r="M109" t="str">
        <f t="shared" ca="1" si="42"/>
        <v>quebec</v>
      </c>
      <c r="N109">
        <f t="shared" ca="1" si="46"/>
        <v>235496</v>
      </c>
      <c r="O109">
        <f t="shared" ca="1" si="43"/>
        <v>137827.84237814241</v>
      </c>
      <c r="P109">
        <f t="shared" ca="1" si="47"/>
        <v>20898.496169446349</v>
      </c>
      <c r="Q109">
        <f t="shared" ca="1" si="44"/>
        <v>14029</v>
      </c>
      <c r="R109">
        <f t="shared" ca="1" si="48"/>
        <v>53837.309897233543</v>
      </c>
      <c r="S109">
        <f t="shared" ca="1" si="49"/>
        <v>17022.614171375102</v>
      </c>
      <c r="T109">
        <f t="shared" ca="1" si="50"/>
        <v>273417.11034082144</v>
      </c>
      <c r="U109">
        <f t="shared" ca="1" si="51"/>
        <v>205694.15227537596</v>
      </c>
      <c r="V109">
        <f t="shared" ca="1" si="52"/>
        <v>67722.958065445477</v>
      </c>
      <c r="AF109" s="5">
        <f ca="1">IF(Table1[[#This Row],[Genders]]="men",1,0)</f>
        <v>0</v>
      </c>
      <c r="AG109">
        <f ca="1">IF(Table1[[#This Row],[Genders]]="women",1,0)</f>
        <v>1</v>
      </c>
      <c r="AJ109" s="6"/>
      <c r="AL109">
        <f ca="1">IF(Table1[[#This Row],[field of work]]="teaching",1,0)</f>
        <v>0</v>
      </c>
      <c r="AM109">
        <f ca="1">IF(Table1[[#This Row],[field of work]]="health",1,0)</f>
        <v>0</v>
      </c>
      <c r="AN109">
        <f ca="1">IF(Table1[[#This Row],[field of work]]="agriculture",1,0)</f>
        <v>0</v>
      </c>
      <c r="AO109">
        <f ca="1">IF(Table1[[#This Row],[field of work]]="IT",1,0)</f>
        <v>1</v>
      </c>
      <c r="AP109">
        <f ca="1">IF(Table1[[#This Row],[field of work]]="construction",1,0)</f>
        <v>0</v>
      </c>
      <c r="AQ109">
        <f ca="1">IF(Table1[[#This Row],[field of work]]="general work",1,0)</f>
        <v>0</v>
      </c>
      <c r="AY109" s="23">
        <f ca="1">IF(Table1[[#This Row],[area]]="ontario",1,0)</f>
        <v>0</v>
      </c>
      <c r="AZ109">
        <f ca="1">IF(Table1[[#This Row],[area]]="newfounland",1,0)</f>
        <v>0</v>
      </c>
      <c r="BA109">
        <f ca="1">IF(Table1[[#This Row],[area]]="alberta",1,0)</f>
        <v>0</v>
      </c>
      <c r="BB109">
        <f ca="1">IF(Table1[[#This Row],[area]]="BC",1,0)</f>
        <v>0</v>
      </c>
      <c r="BC109">
        <f ca="1">IF(Table1[[#This Row],[area]]="yukon",1,0)</f>
        <v>0</v>
      </c>
      <c r="BD109">
        <f ca="1">IF(Table1[[#This Row],[area]]="nunavet",1,0)</f>
        <v>0</v>
      </c>
      <c r="BE109">
        <f ca="1">IF(Table1[[#This Row],[area]]="sasketchwan",1,0)</f>
        <v>0</v>
      </c>
      <c r="BF109">
        <f ca="1">IF(Table1[[#This Row],[area]]="newbruncwick",1,0)</f>
        <v>0</v>
      </c>
      <c r="BG109">
        <f ca="1">IF(Table1[[#This Row],[area]]="manitoba",1,0)</f>
        <v>0</v>
      </c>
      <c r="BH109">
        <f ca="1">IF(Table1[[#This Row],[area]]="prince edward island",1,0)</f>
        <v>0</v>
      </c>
      <c r="BI109">
        <f ca="1">IF(Table1[[#This Row],[area]]="quebec",1,0)</f>
        <v>1</v>
      </c>
      <c r="BJ109">
        <f ca="1">IF(Table1[[#This Row],[area]]="northwest tersesa",1,0)</f>
        <v>0</v>
      </c>
      <c r="BZ109" s="41">
        <f ca="1">Table1[[#This Row],[Cars Value]]/Table1[[#This Row],[no of cars]]</f>
        <v>20898.496169446349</v>
      </c>
      <c r="CB109" s="5">
        <f ca="1">IF(Table1[[#This Row],[Value of debts]]&gt;$CC$6,1,0)</f>
        <v>1</v>
      </c>
      <c r="CF109" s="6"/>
      <c r="CG109" s="43">
        <f ca="1">Table1[[#This Row],[Mortage left]]/Table1[[#This Row],[value of house]]</f>
        <v>0.58526617173175932</v>
      </c>
      <c r="CH109">
        <f t="shared" ca="1" si="45"/>
        <v>0</v>
      </c>
      <c r="CO109" s="5">
        <f ca="1">IF(Table1[[#This Row],[area]]="yukon",Table1[[#This Row],[income]],0)</f>
        <v>0</v>
      </c>
      <c r="CP109">
        <f ca="1">IF(Table1[[#This Row],[area]]="ontario",Table1[[#This Row],[income]],0)</f>
        <v>0</v>
      </c>
      <c r="CQ109">
        <f ca="1">IF(Table1[[#This Row],[area]]="newfounland",Table1[[#This Row],[income]],0)</f>
        <v>0</v>
      </c>
      <c r="CR109">
        <f ca="1">IF(Table1[[#This Row],[area]]="alberta",Table1[[#This Row],[income]],0)</f>
        <v>0</v>
      </c>
      <c r="CS109">
        <f ca="1">IF(Table1[[#This Row],[area]]="nunavet",Table1[[#This Row],[income]],0)</f>
        <v>0</v>
      </c>
      <c r="CT109">
        <f ca="1">IF(Table1[[#This Row],[area]]="prince edward island",Table1[[#This Row],[income]],0)</f>
        <v>0</v>
      </c>
      <c r="CU109">
        <f ca="1">IF(Table1[[#This Row],[area]]="northwest tersesa",Table1[[#This Row],[income]],0)</f>
        <v>0</v>
      </c>
      <c r="CV109">
        <f ca="1">IF(Table1[[#This Row],[area]]="quebec",Table1[[#This Row],[income]],0)</f>
        <v>58874</v>
      </c>
      <c r="CW109">
        <f ca="1">IF(Table1[[#This Row],[area]]="manitoba",Table1[[#This Row],[income]],0)</f>
        <v>0</v>
      </c>
      <c r="CX109">
        <f ca="1">IF(Table1[[#This Row],[area]]="sasketchwan",Table1[[#This Row],[income]],0)</f>
        <v>0</v>
      </c>
      <c r="CY109">
        <f ca="1">IF(Table1[[#This Row],[area]]="BC",Table1[[#This Row],[income]],0)</f>
        <v>0</v>
      </c>
      <c r="CZ109" s="6">
        <f ca="1">IF(Table1[[#This Row],[area]]="newbruncwick",Table1[[#This Row],[income]],0)</f>
        <v>0</v>
      </c>
      <c r="DB109" s="5">
        <f ca="1">IF(Table1[[#This Row],[field of work]]="health",Table1[[#This Row],[income]],0)</f>
        <v>0</v>
      </c>
      <c r="DC109">
        <f ca="1">IF(Table1[[#This Row],[field of work]]="teaching",Table1[[#This Row],[income]],0)</f>
        <v>0</v>
      </c>
      <c r="DD109">
        <f ca="1">IF(Table1[[#This Row],[field of work]]="agriculture",Table1[[#This Row],[income]],0)</f>
        <v>0</v>
      </c>
      <c r="DE109">
        <f ca="1">IF(Table1[[#This Row],[field of work]]="IT",Table1[[#This Row],[income]],0)</f>
        <v>58874</v>
      </c>
      <c r="DF109">
        <f ca="1">IF(Table1[[#This Row],[field of work]]="construction",Table1[[#This Row],[income]],0)</f>
        <v>0</v>
      </c>
      <c r="DG109" s="6">
        <f ca="1">IF(Table1[[#This Row],[field of work]]="general work",Table1[[#This Row],[income]],0)</f>
        <v>0</v>
      </c>
      <c r="DJ109" s="5">
        <f ca="1">IF(Table1[[#This Row],[Value of debts]]&gt;Table1[[#This Row],[income]],1,0)</f>
        <v>1</v>
      </c>
      <c r="DK109" s="6"/>
      <c r="DL109">
        <f ca="1">IF(Table1[[#This Row],[net worth of person($)]]&gt;$DM$6,Table1[[#This Row],[age]],0)</f>
        <v>45</v>
      </c>
    </row>
    <row r="110" spans="2:116" x14ac:dyDescent="0.3">
      <c r="B110">
        <f t="shared" ca="1" si="32"/>
        <v>2</v>
      </c>
      <c r="C110" s="1" t="str">
        <f t="shared" ca="1" si="33"/>
        <v>women</v>
      </c>
      <c r="D110">
        <f t="shared" ca="1" si="34"/>
        <v>29</v>
      </c>
      <c r="E110">
        <f t="shared" ca="1" si="35"/>
        <v>4</v>
      </c>
      <c r="F110" t="str">
        <f t="shared" ca="1" si="36"/>
        <v>IT</v>
      </c>
      <c r="G110">
        <f t="shared" ca="1" si="37"/>
        <v>1</v>
      </c>
      <c r="H110" t="str">
        <f t="shared" ca="1" si="38"/>
        <v>high school</v>
      </c>
      <c r="I110">
        <f t="shared" ca="1" si="39"/>
        <v>0</v>
      </c>
      <c r="J110">
        <f t="shared" ca="1" si="31"/>
        <v>2</v>
      </c>
      <c r="K110">
        <f t="shared" ca="1" si="40"/>
        <v>77574</v>
      </c>
      <c r="L110">
        <f t="shared" ca="1" si="41"/>
        <v>11</v>
      </c>
      <c r="M110" t="str">
        <f t="shared" ca="1" si="42"/>
        <v>newbruncwick</v>
      </c>
      <c r="N110">
        <f t="shared" ca="1" si="46"/>
        <v>232722</v>
      </c>
      <c r="O110">
        <f t="shared" ca="1" si="43"/>
        <v>103385.6352516123</v>
      </c>
      <c r="P110">
        <f t="shared" ca="1" si="47"/>
        <v>136969.49100854184</v>
      </c>
      <c r="Q110">
        <f t="shared" ca="1" si="44"/>
        <v>36944</v>
      </c>
      <c r="R110">
        <f t="shared" ca="1" si="48"/>
        <v>66624.308500277984</v>
      </c>
      <c r="S110">
        <f t="shared" ca="1" si="49"/>
        <v>60170.062463324546</v>
      </c>
      <c r="T110">
        <f t="shared" ca="1" si="50"/>
        <v>429861.55347186641</v>
      </c>
      <c r="U110">
        <f t="shared" ca="1" si="51"/>
        <v>206953.94375189027</v>
      </c>
      <c r="V110">
        <f t="shared" ca="1" si="52"/>
        <v>222907.60971997614</v>
      </c>
      <c r="AF110" s="5">
        <f ca="1">IF(Table1[[#This Row],[Genders]]="men",1,0)</f>
        <v>0</v>
      </c>
      <c r="AG110">
        <f ca="1">IF(Table1[[#This Row],[Genders]]="women",1,0)</f>
        <v>1</v>
      </c>
      <c r="AJ110" s="6"/>
      <c r="AL110">
        <f ca="1">IF(Table1[[#This Row],[field of work]]="teaching",1,0)</f>
        <v>0</v>
      </c>
      <c r="AM110">
        <f ca="1">IF(Table1[[#This Row],[field of work]]="health",1,0)</f>
        <v>0</v>
      </c>
      <c r="AN110">
        <f ca="1">IF(Table1[[#This Row],[field of work]]="agriculture",1,0)</f>
        <v>0</v>
      </c>
      <c r="AO110">
        <f ca="1">IF(Table1[[#This Row],[field of work]]="IT",1,0)</f>
        <v>1</v>
      </c>
      <c r="AP110">
        <f ca="1">IF(Table1[[#This Row],[field of work]]="construction",1,0)</f>
        <v>0</v>
      </c>
      <c r="AQ110">
        <f ca="1">IF(Table1[[#This Row],[field of work]]="general work",1,0)</f>
        <v>0</v>
      </c>
      <c r="AY110" s="23">
        <f ca="1">IF(Table1[[#This Row],[area]]="ontario",1,0)</f>
        <v>0</v>
      </c>
      <c r="AZ110">
        <f ca="1">IF(Table1[[#This Row],[area]]="newfounland",1,0)</f>
        <v>0</v>
      </c>
      <c r="BA110">
        <f ca="1">IF(Table1[[#This Row],[area]]="alberta",1,0)</f>
        <v>0</v>
      </c>
      <c r="BB110">
        <f ca="1">IF(Table1[[#This Row],[area]]="BC",1,0)</f>
        <v>0</v>
      </c>
      <c r="BC110">
        <f ca="1">IF(Table1[[#This Row],[area]]="yukon",1,0)</f>
        <v>0</v>
      </c>
      <c r="BD110">
        <f ca="1">IF(Table1[[#This Row],[area]]="nunavet",1,0)</f>
        <v>0</v>
      </c>
      <c r="BE110">
        <f ca="1">IF(Table1[[#This Row],[area]]="sasketchwan",1,0)</f>
        <v>0</v>
      </c>
      <c r="BF110">
        <f ca="1">IF(Table1[[#This Row],[area]]="newbruncwick",1,0)</f>
        <v>1</v>
      </c>
      <c r="BG110">
        <f ca="1">IF(Table1[[#This Row],[area]]="manitoba",1,0)</f>
        <v>0</v>
      </c>
      <c r="BH110">
        <f ca="1">IF(Table1[[#This Row],[area]]="prince edward island",1,0)</f>
        <v>0</v>
      </c>
      <c r="BI110">
        <f ca="1">IF(Table1[[#This Row],[area]]="quebec",1,0)</f>
        <v>0</v>
      </c>
      <c r="BJ110">
        <f ca="1">IF(Table1[[#This Row],[area]]="northwest tersesa",1,0)</f>
        <v>0</v>
      </c>
      <c r="BZ110" s="41">
        <f ca="1">Table1[[#This Row],[Cars Value]]/Table1[[#This Row],[no of cars]]</f>
        <v>68484.745504270919</v>
      </c>
      <c r="CB110" s="5">
        <f ca="1">IF(Table1[[#This Row],[Value of debts]]&gt;$CC$6,1,0)</f>
        <v>1</v>
      </c>
      <c r="CF110" s="6"/>
      <c r="CG110" s="43">
        <f ca="1">Table1[[#This Row],[Mortage left]]/Table1[[#This Row],[value of house]]</f>
        <v>0.44424521640245573</v>
      </c>
      <c r="CH110">
        <f t="shared" ca="1" si="45"/>
        <v>0</v>
      </c>
      <c r="CO110" s="5">
        <f ca="1">IF(Table1[[#This Row],[area]]="yukon",Table1[[#This Row],[income]],0)</f>
        <v>0</v>
      </c>
      <c r="CP110">
        <f ca="1">IF(Table1[[#This Row],[area]]="ontario",Table1[[#This Row],[income]],0)</f>
        <v>0</v>
      </c>
      <c r="CQ110">
        <f ca="1">IF(Table1[[#This Row],[area]]="newfounland",Table1[[#This Row],[income]],0)</f>
        <v>0</v>
      </c>
      <c r="CR110">
        <f ca="1">IF(Table1[[#This Row],[area]]="alberta",Table1[[#This Row],[income]],0)</f>
        <v>0</v>
      </c>
      <c r="CS110">
        <f ca="1">IF(Table1[[#This Row],[area]]="nunavet",Table1[[#This Row],[income]],0)</f>
        <v>0</v>
      </c>
      <c r="CT110">
        <f ca="1">IF(Table1[[#This Row],[area]]="prince edward island",Table1[[#This Row],[income]],0)</f>
        <v>0</v>
      </c>
      <c r="CU110">
        <f ca="1">IF(Table1[[#This Row],[area]]="northwest tersesa",Table1[[#This Row],[income]],0)</f>
        <v>0</v>
      </c>
      <c r="CV110">
        <f ca="1">IF(Table1[[#This Row],[area]]="quebec",Table1[[#This Row],[income]],0)</f>
        <v>0</v>
      </c>
      <c r="CW110">
        <f ca="1">IF(Table1[[#This Row],[area]]="manitoba",Table1[[#This Row],[income]],0)</f>
        <v>0</v>
      </c>
      <c r="CX110">
        <f ca="1">IF(Table1[[#This Row],[area]]="sasketchwan",Table1[[#This Row],[income]],0)</f>
        <v>0</v>
      </c>
      <c r="CY110">
        <f ca="1">IF(Table1[[#This Row],[area]]="BC",Table1[[#This Row],[income]],0)</f>
        <v>0</v>
      </c>
      <c r="CZ110" s="6">
        <f ca="1">IF(Table1[[#This Row],[area]]="newbruncwick",Table1[[#This Row],[income]],0)</f>
        <v>77574</v>
      </c>
      <c r="DB110" s="5">
        <f ca="1">IF(Table1[[#This Row],[field of work]]="health",Table1[[#This Row],[income]],0)</f>
        <v>0</v>
      </c>
      <c r="DC110">
        <f ca="1">IF(Table1[[#This Row],[field of work]]="teaching",Table1[[#This Row],[income]],0)</f>
        <v>0</v>
      </c>
      <c r="DD110">
        <f ca="1">IF(Table1[[#This Row],[field of work]]="agriculture",Table1[[#This Row],[income]],0)</f>
        <v>0</v>
      </c>
      <c r="DE110">
        <f ca="1">IF(Table1[[#This Row],[field of work]]="IT",Table1[[#This Row],[income]],0)</f>
        <v>77574</v>
      </c>
      <c r="DF110">
        <f ca="1">IF(Table1[[#This Row],[field of work]]="construction",Table1[[#This Row],[income]],0)</f>
        <v>0</v>
      </c>
      <c r="DG110" s="6">
        <f ca="1">IF(Table1[[#This Row],[field of work]]="general work",Table1[[#This Row],[income]],0)</f>
        <v>0</v>
      </c>
      <c r="DJ110" s="5">
        <f ca="1">IF(Table1[[#This Row],[Value of debts]]&gt;Table1[[#This Row],[income]],1,0)</f>
        <v>1</v>
      </c>
      <c r="DK110" s="6"/>
      <c r="DL110">
        <f ca="1">IF(Table1[[#This Row],[net worth of person($)]]&gt;$DM$6,Table1[[#This Row],[age]],0)</f>
        <v>29</v>
      </c>
    </row>
    <row r="111" spans="2:116" x14ac:dyDescent="0.3">
      <c r="B111">
        <f t="shared" ca="1" si="32"/>
        <v>1</v>
      </c>
      <c r="C111" s="1" t="str">
        <f t="shared" ca="1" si="33"/>
        <v>men</v>
      </c>
      <c r="D111">
        <f t="shared" ca="1" si="34"/>
        <v>38</v>
      </c>
      <c r="E111">
        <f t="shared" ca="1" si="35"/>
        <v>5</v>
      </c>
      <c r="F111" t="str">
        <f t="shared" ca="1" si="36"/>
        <v>general work</v>
      </c>
      <c r="G111">
        <f t="shared" ca="1" si="37"/>
        <v>2</v>
      </c>
      <c r="H111" t="str">
        <f t="shared" ca="1" si="38"/>
        <v>college</v>
      </c>
      <c r="I111">
        <f t="shared" ca="1" si="39"/>
        <v>2</v>
      </c>
      <c r="J111">
        <f t="shared" ca="1" si="31"/>
        <v>3</v>
      </c>
      <c r="K111">
        <f t="shared" ca="1" si="40"/>
        <v>88281</v>
      </c>
      <c r="L111">
        <f t="shared" ca="1" si="41"/>
        <v>3</v>
      </c>
      <c r="M111" t="str">
        <f t="shared" ca="1" si="42"/>
        <v>northwest tersesa</v>
      </c>
      <c r="N111">
        <f t="shared" ca="1" si="46"/>
        <v>441405</v>
      </c>
      <c r="O111">
        <f t="shared" ca="1" si="43"/>
        <v>242529.31878577871</v>
      </c>
      <c r="P111">
        <f t="shared" ca="1" si="47"/>
        <v>156563.68204323959</v>
      </c>
      <c r="Q111">
        <f t="shared" ca="1" si="44"/>
        <v>35170</v>
      </c>
      <c r="R111">
        <f t="shared" ca="1" si="48"/>
        <v>173601.18827414626</v>
      </c>
      <c r="S111">
        <f t="shared" ca="1" si="49"/>
        <v>46644.895220186241</v>
      </c>
      <c r="T111">
        <f t="shared" ca="1" si="50"/>
        <v>644613.5772634258</v>
      </c>
      <c r="U111">
        <f t="shared" ca="1" si="51"/>
        <v>451300.507059925</v>
      </c>
      <c r="V111">
        <f t="shared" ca="1" si="52"/>
        <v>193313.0702035008</v>
      </c>
      <c r="AF111" s="5">
        <f ca="1">IF(Table1[[#This Row],[Genders]]="men",1,0)</f>
        <v>1</v>
      </c>
      <c r="AG111">
        <f ca="1">IF(Table1[[#This Row],[Genders]]="women",1,0)</f>
        <v>0</v>
      </c>
      <c r="AJ111" s="6"/>
      <c r="AL111">
        <f ca="1">IF(Table1[[#This Row],[field of work]]="teaching",1,0)</f>
        <v>0</v>
      </c>
      <c r="AM111">
        <f ca="1">IF(Table1[[#This Row],[field of work]]="health",1,0)</f>
        <v>0</v>
      </c>
      <c r="AN111">
        <f ca="1">IF(Table1[[#This Row],[field of work]]="agriculture",1,0)</f>
        <v>0</v>
      </c>
      <c r="AO111">
        <f ca="1">IF(Table1[[#This Row],[field of work]]="IT",1,0)</f>
        <v>0</v>
      </c>
      <c r="AP111">
        <f ca="1">IF(Table1[[#This Row],[field of work]]="construction",1,0)</f>
        <v>0</v>
      </c>
      <c r="AQ111">
        <f ca="1">IF(Table1[[#This Row],[field of work]]="general work",1,0)</f>
        <v>1</v>
      </c>
      <c r="AY111" s="23">
        <f ca="1">IF(Table1[[#This Row],[area]]="ontario",1,0)</f>
        <v>0</v>
      </c>
      <c r="AZ111">
        <f ca="1">IF(Table1[[#This Row],[area]]="newfounland",1,0)</f>
        <v>0</v>
      </c>
      <c r="BA111">
        <f ca="1">IF(Table1[[#This Row],[area]]="alberta",1,0)</f>
        <v>0</v>
      </c>
      <c r="BB111">
        <f ca="1">IF(Table1[[#This Row],[area]]="BC",1,0)</f>
        <v>0</v>
      </c>
      <c r="BC111">
        <f ca="1">IF(Table1[[#This Row],[area]]="yukon",1,0)</f>
        <v>0</v>
      </c>
      <c r="BD111">
        <f ca="1">IF(Table1[[#This Row],[area]]="nunavet",1,0)</f>
        <v>0</v>
      </c>
      <c r="BE111">
        <f ca="1">IF(Table1[[#This Row],[area]]="sasketchwan",1,0)</f>
        <v>0</v>
      </c>
      <c r="BF111">
        <f ca="1">IF(Table1[[#This Row],[area]]="newbruncwick",1,0)</f>
        <v>0</v>
      </c>
      <c r="BG111">
        <f ca="1">IF(Table1[[#This Row],[area]]="manitoba",1,0)</f>
        <v>0</v>
      </c>
      <c r="BH111">
        <f ca="1">IF(Table1[[#This Row],[area]]="prince edward island",1,0)</f>
        <v>0</v>
      </c>
      <c r="BI111">
        <f ca="1">IF(Table1[[#This Row],[area]]="quebec",1,0)</f>
        <v>0</v>
      </c>
      <c r="BJ111">
        <f ca="1">IF(Table1[[#This Row],[area]]="northwest tersesa",1,0)</f>
        <v>1</v>
      </c>
      <c r="BZ111" s="41">
        <f ca="1">Table1[[#This Row],[Cars Value]]/Table1[[#This Row],[no of cars]]</f>
        <v>52187.894014413199</v>
      </c>
      <c r="CB111" s="5">
        <f ca="1">IF(Table1[[#This Row],[Value of debts]]&gt;$CC$6,1,0)</f>
        <v>1</v>
      </c>
      <c r="CF111" s="6"/>
      <c r="CG111" s="43">
        <f ca="1">Table1[[#This Row],[Mortage left]]/Table1[[#This Row],[value of house]]</f>
        <v>0.54944850825382296</v>
      </c>
      <c r="CH111">
        <f t="shared" ca="1" si="45"/>
        <v>0</v>
      </c>
      <c r="CO111" s="5">
        <f ca="1">IF(Table1[[#This Row],[area]]="yukon",Table1[[#This Row],[income]],0)</f>
        <v>0</v>
      </c>
      <c r="CP111">
        <f ca="1">IF(Table1[[#This Row],[area]]="ontario",Table1[[#This Row],[income]],0)</f>
        <v>0</v>
      </c>
      <c r="CQ111">
        <f ca="1">IF(Table1[[#This Row],[area]]="newfounland",Table1[[#This Row],[income]],0)</f>
        <v>0</v>
      </c>
      <c r="CR111">
        <f ca="1">IF(Table1[[#This Row],[area]]="alberta",Table1[[#This Row],[income]],0)</f>
        <v>0</v>
      </c>
      <c r="CS111">
        <f ca="1">IF(Table1[[#This Row],[area]]="nunavet",Table1[[#This Row],[income]],0)</f>
        <v>0</v>
      </c>
      <c r="CT111">
        <f ca="1">IF(Table1[[#This Row],[area]]="prince edward island",Table1[[#This Row],[income]],0)</f>
        <v>0</v>
      </c>
      <c r="CU111">
        <f ca="1">IF(Table1[[#This Row],[area]]="northwest tersesa",Table1[[#This Row],[income]],0)</f>
        <v>88281</v>
      </c>
      <c r="CV111">
        <f ca="1">IF(Table1[[#This Row],[area]]="quebec",Table1[[#This Row],[income]],0)</f>
        <v>0</v>
      </c>
      <c r="CW111">
        <f ca="1">IF(Table1[[#This Row],[area]]="manitoba",Table1[[#This Row],[income]],0)</f>
        <v>0</v>
      </c>
      <c r="CX111">
        <f ca="1">IF(Table1[[#This Row],[area]]="sasketchwan",Table1[[#This Row],[income]],0)</f>
        <v>0</v>
      </c>
      <c r="CY111">
        <f ca="1">IF(Table1[[#This Row],[area]]="BC",Table1[[#This Row],[income]],0)</f>
        <v>0</v>
      </c>
      <c r="CZ111" s="6">
        <f ca="1">IF(Table1[[#This Row],[area]]="newbruncwick",Table1[[#This Row],[income]],0)</f>
        <v>0</v>
      </c>
      <c r="DB111" s="5">
        <f ca="1">IF(Table1[[#This Row],[field of work]]="health",Table1[[#This Row],[income]],0)</f>
        <v>0</v>
      </c>
      <c r="DC111">
        <f ca="1">IF(Table1[[#This Row],[field of work]]="teaching",Table1[[#This Row],[income]],0)</f>
        <v>0</v>
      </c>
      <c r="DD111">
        <f ca="1">IF(Table1[[#This Row],[field of work]]="agriculture",Table1[[#This Row],[income]],0)</f>
        <v>0</v>
      </c>
      <c r="DE111">
        <f ca="1">IF(Table1[[#This Row],[field of work]]="IT",Table1[[#This Row],[income]],0)</f>
        <v>0</v>
      </c>
      <c r="DF111">
        <f ca="1">IF(Table1[[#This Row],[field of work]]="construction",Table1[[#This Row],[income]],0)</f>
        <v>0</v>
      </c>
      <c r="DG111" s="6">
        <f ca="1">IF(Table1[[#This Row],[field of work]]="general work",Table1[[#This Row],[income]],0)</f>
        <v>88281</v>
      </c>
      <c r="DJ111" s="5">
        <f ca="1">IF(Table1[[#This Row],[Value of debts]]&gt;Table1[[#This Row],[income]],1,0)</f>
        <v>1</v>
      </c>
      <c r="DK111" s="6"/>
      <c r="DL111">
        <f ca="1">IF(Table1[[#This Row],[net worth of person($)]]&gt;$DM$6,Table1[[#This Row],[age]],0)</f>
        <v>38</v>
      </c>
    </row>
    <row r="112" spans="2:116" x14ac:dyDescent="0.3">
      <c r="B112">
        <f t="shared" ca="1" si="32"/>
        <v>2</v>
      </c>
      <c r="C112" s="1" t="str">
        <f t="shared" ca="1" si="33"/>
        <v>women</v>
      </c>
      <c r="D112">
        <f t="shared" ca="1" si="34"/>
        <v>26</v>
      </c>
      <c r="E112">
        <f t="shared" ca="1" si="35"/>
        <v>1</v>
      </c>
      <c r="F112" t="str">
        <f t="shared" ca="1" si="36"/>
        <v>health</v>
      </c>
      <c r="G112">
        <f t="shared" ca="1" si="37"/>
        <v>4</v>
      </c>
      <c r="H112" t="str">
        <f t="shared" ca="1" si="38"/>
        <v>technical;</v>
      </c>
      <c r="I112">
        <f t="shared" ca="1" si="39"/>
        <v>0</v>
      </c>
      <c r="J112">
        <f t="shared" ca="1" si="31"/>
        <v>3</v>
      </c>
      <c r="K112">
        <f t="shared" ca="1" si="40"/>
        <v>85829</v>
      </c>
      <c r="L112">
        <f t="shared" ca="1" si="41"/>
        <v>7</v>
      </c>
      <c r="M112" t="str">
        <f t="shared" ca="1" si="42"/>
        <v>manitoba</v>
      </c>
      <c r="N112">
        <f t="shared" ca="1" si="46"/>
        <v>257487</v>
      </c>
      <c r="O112">
        <f t="shared" ca="1" si="43"/>
        <v>33762.764184513842</v>
      </c>
      <c r="P112">
        <f t="shared" ca="1" si="47"/>
        <v>155265.46264464562</v>
      </c>
      <c r="Q112">
        <f t="shared" ca="1" si="44"/>
        <v>104523</v>
      </c>
      <c r="R112">
        <f t="shared" ca="1" si="48"/>
        <v>1740.9166209093532</v>
      </c>
      <c r="S112">
        <f t="shared" ca="1" si="49"/>
        <v>15514.542438112243</v>
      </c>
      <c r="T112">
        <f t="shared" ca="1" si="50"/>
        <v>428267.00508275785</v>
      </c>
      <c r="U112">
        <f t="shared" ca="1" si="51"/>
        <v>140026.68080542318</v>
      </c>
      <c r="V112">
        <f t="shared" ca="1" si="52"/>
        <v>288240.32427733467</v>
      </c>
      <c r="AF112" s="5">
        <f ca="1">IF(Table1[[#This Row],[Genders]]="men",1,0)</f>
        <v>0</v>
      </c>
      <c r="AG112">
        <f ca="1">IF(Table1[[#This Row],[Genders]]="women",1,0)</f>
        <v>1</v>
      </c>
      <c r="AJ112" s="6"/>
      <c r="AL112">
        <f ca="1">IF(Table1[[#This Row],[field of work]]="teaching",1,0)</f>
        <v>0</v>
      </c>
      <c r="AM112">
        <f ca="1">IF(Table1[[#This Row],[field of work]]="health",1,0)</f>
        <v>1</v>
      </c>
      <c r="AN112">
        <f ca="1">IF(Table1[[#This Row],[field of work]]="agriculture",1,0)</f>
        <v>0</v>
      </c>
      <c r="AO112">
        <f ca="1">IF(Table1[[#This Row],[field of work]]="IT",1,0)</f>
        <v>0</v>
      </c>
      <c r="AP112">
        <f ca="1">IF(Table1[[#This Row],[field of work]]="construction",1,0)</f>
        <v>0</v>
      </c>
      <c r="AQ112">
        <f ca="1">IF(Table1[[#This Row],[field of work]]="general work",1,0)</f>
        <v>0</v>
      </c>
      <c r="AY112" s="23">
        <f ca="1">IF(Table1[[#This Row],[area]]="ontario",1,0)</f>
        <v>0</v>
      </c>
      <c r="AZ112">
        <f ca="1">IF(Table1[[#This Row],[area]]="newfounland",1,0)</f>
        <v>0</v>
      </c>
      <c r="BA112">
        <f ca="1">IF(Table1[[#This Row],[area]]="alberta",1,0)</f>
        <v>0</v>
      </c>
      <c r="BB112">
        <f ca="1">IF(Table1[[#This Row],[area]]="BC",1,0)</f>
        <v>0</v>
      </c>
      <c r="BC112">
        <f ca="1">IF(Table1[[#This Row],[area]]="yukon",1,0)</f>
        <v>0</v>
      </c>
      <c r="BD112">
        <f ca="1">IF(Table1[[#This Row],[area]]="nunavet",1,0)</f>
        <v>0</v>
      </c>
      <c r="BE112">
        <f ca="1">IF(Table1[[#This Row],[area]]="sasketchwan",1,0)</f>
        <v>0</v>
      </c>
      <c r="BF112">
        <f ca="1">IF(Table1[[#This Row],[area]]="newbruncwick",1,0)</f>
        <v>0</v>
      </c>
      <c r="BG112">
        <f ca="1">IF(Table1[[#This Row],[area]]="manitoba",1,0)</f>
        <v>1</v>
      </c>
      <c r="BH112">
        <f ca="1">IF(Table1[[#This Row],[area]]="prince edward island",1,0)</f>
        <v>0</v>
      </c>
      <c r="BI112">
        <f ca="1">IF(Table1[[#This Row],[area]]="quebec",1,0)</f>
        <v>0</v>
      </c>
      <c r="BJ112">
        <f ca="1">IF(Table1[[#This Row],[area]]="northwest tersesa",1,0)</f>
        <v>0</v>
      </c>
      <c r="BZ112" s="41">
        <f ca="1">Table1[[#This Row],[Cars Value]]/Table1[[#This Row],[no of cars]]</f>
        <v>51755.154214881877</v>
      </c>
      <c r="CB112" s="5">
        <f ca="1">IF(Table1[[#This Row],[Value of debts]]&gt;$CC$6,1,0)</f>
        <v>1</v>
      </c>
      <c r="CF112" s="6"/>
      <c r="CG112" s="43">
        <f ca="1">Table1[[#This Row],[Mortage left]]/Table1[[#This Row],[value of house]]</f>
        <v>0.13112415067368</v>
      </c>
      <c r="CH112">
        <f t="shared" ca="1" si="45"/>
        <v>1</v>
      </c>
      <c r="CO112" s="5">
        <f ca="1">IF(Table1[[#This Row],[area]]="yukon",Table1[[#This Row],[income]],0)</f>
        <v>0</v>
      </c>
      <c r="CP112">
        <f ca="1">IF(Table1[[#This Row],[area]]="ontario",Table1[[#This Row],[income]],0)</f>
        <v>0</v>
      </c>
      <c r="CQ112">
        <f ca="1">IF(Table1[[#This Row],[area]]="newfounland",Table1[[#This Row],[income]],0)</f>
        <v>0</v>
      </c>
      <c r="CR112">
        <f ca="1">IF(Table1[[#This Row],[area]]="alberta",Table1[[#This Row],[income]],0)</f>
        <v>0</v>
      </c>
      <c r="CS112">
        <f ca="1">IF(Table1[[#This Row],[area]]="nunavet",Table1[[#This Row],[income]],0)</f>
        <v>0</v>
      </c>
      <c r="CT112">
        <f ca="1">IF(Table1[[#This Row],[area]]="prince edward island",Table1[[#This Row],[income]],0)</f>
        <v>0</v>
      </c>
      <c r="CU112">
        <f ca="1">IF(Table1[[#This Row],[area]]="northwest tersesa",Table1[[#This Row],[income]],0)</f>
        <v>0</v>
      </c>
      <c r="CV112">
        <f ca="1">IF(Table1[[#This Row],[area]]="quebec",Table1[[#This Row],[income]],0)</f>
        <v>0</v>
      </c>
      <c r="CW112">
        <f ca="1">IF(Table1[[#This Row],[area]]="manitoba",Table1[[#This Row],[income]],0)</f>
        <v>85829</v>
      </c>
      <c r="CX112">
        <f ca="1">IF(Table1[[#This Row],[area]]="sasketchwan",Table1[[#This Row],[income]],0)</f>
        <v>0</v>
      </c>
      <c r="CY112">
        <f ca="1">IF(Table1[[#This Row],[area]]="BC",Table1[[#This Row],[income]],0)</f>
        <v>0</v>
      </c>
      <c r="CZ112" s="6">
        <f ca="1">IF(Table1[[#This Row],[area]]="newbruncwick",Table1[[#This Row],[income]],0)</f>
        <v>0</v>
      </c>
      <c r="DB112" s="5">
        <f ca="1">IF(Table1[[#This Row],[field of work]]="health",Table1[[#This Row],[income]],0)</f>
        <v>85829</v>
      </c>
      <c r="DC112">
        <f ca="1">IF(Table1[[#This Row],[field of work]]="teaching",Table1[[#This Row],[income]],0)</f>
        <v>0</v>
      </c>
      <c r="DD112">
        <f ca="1">IF(Table1[[#This Row],[field of work]]="agriculture",Table1[[#This Row],[income]],0)</f>
        <v>0</v>
      </c>
      <c r="DE112">
        <f ca="1">IF(Table1[[#This Row],[field of work]]="IT",Table1[[#This Row],[income]],0)</f>
        <v>0</v>
      </c>
      <c r="DF112">
        <f ca="1">IF(Table1[[#This Row],[field of work]]="construction",Table1[[#This Row],[income]],0)</f>
        <v>0</v>
      </c>
      <c r="DG112" s="6">
        <f ca="1">IF(Table1[[#This Row],[field of work]]="general work",Table1[[#This Row],[income]],0)</f>
        <v>0</v>
      </c>
      <c r="DJ112" s="5">
        <f ca="1">IF(Table1[[#This Row],[Value of debts]]&gt;Table1[[#This Row],[income]],1,0)</f>
        <v>1</v>
      </c>
      <c r="DK112" s="6"/>
      <c r="DL112">
        <f ca="1">IF(Table1[[#This Row],[net worth of person($)]]&gt;$DM$6,Table1[[#This Row],[age]],0)</f>
        <v>26</v>
      </c>
    </row>
    <row r="113" spans="2:116" x14ac:dyDescent="0.3">
      <c r="B113">
        <f t="shared" ca="1" si="32"/>
        <v>2</v>
      </c>
      <c r="C113" s="1" t="str">
        <f t="shared" ca="1" si="33"/>
        <v>women</v>
      </c>
      <c r="D113">
        <f t="shared" ca="1" si="34"/>
        <v>26</v>
      </c>
      <c r="E113">
        <f t="shared" ca="1" si="35"/>
        <v>2</v>
      </c>
      <c r="F113" t="str">
        <f t="shared" ca="1" si="36"/>
        <v>construction</v>
      </c>
      <c r="G113">
        <f t="shared" ca="1" si="37"/>
        <v>2</v>
      </c>
      <c r="H113" t="str">
        <f t="shared" ca="1" si="38"/>
        <v>college</v>
      </c>
      <c r="I113">
        <f t="shared" ca="1" si="39"/>
        <v>0</v>
      </c>
      <c r="J113">
        <f t="shared" ca="1" si="31"/>
        <v>2</v>
      </c>
      <c r="K113">
        <f t="shared" ca="1" si="40"/>
        <v>85771</v>
      </c>
      <c r="L113">
        <f t="shared" ca="1" si="41"/>
        <v>6</v>
      </c>
      <c r="M113" t="str">
        <f t="shared" ca="1" si="42"/>
        <v>sasketchwan</v>
      </c>
      <c r="N113">
        <f t="shared" ca="1" si="46"/>
        <v>428855</v>
      </c>
      <c r="O113">
        <f t="shared" ca="1" si="43"/>
        <v>337373.11160234449</v>
      </c>
      <c r="P113">
        <f t="shared" ca="1" si="47"/>
        <v>158214.81872584831</v>
      </c>
      <c r="Q113">
        <f t="shared" ca="1" si="44"/>
        <v>72495</v>
      </c>
      <c r="R113">
        <f t="shared" ca="1" si="48"/>
        <v>20298.817239130523</v>
      </c>
      <c r="S113">
        <f t="shared" ca="1" si="49"/>
        <v>116217.64314554242</v>
      </c>
      <c r="T113">
        <f t="shared" ca="1" si="50"/>
        <v>703287.4618713907</v>
      </c>
      <c r="U113">
        <f t="shared" ca="1" si="51"/>
        <v>430166.92884147499</v>
      </c>
      <c r="V113">
        <f t="shared" ca="1" si="52"/>
        <v>273120.53302991571</v>
      </c>
      <c r="AF113" s="5">
        <f ca="1">IF(Table1[[#This Row],[Genders]]="men",1,0)</f>
        <v>0</v>
      </c>
      <c r="AG113">
        <f ca="1">IF(Table1[[#This Row],[Genders]]="women",1,0)</f>
        <v>1</v>
      </c>
      <c r="AJ113" s="6"/>
      <c r="AL113">
        <f ca="1">IF(Table1[[#This Row],[field of work]]="teaching",1,0)</f>
        <v>0</v>
      </c>
      <c r="AM113">
        <f ca="1">IF(Table1[[#This Row],[field of work]]="health",1,0)</f>
        <v>0</v>
      </c>
      <c r="AN113">
        <f ca="1">IF(Table1[[#This Row],[field of work]]="agriculture",1,0)</f>
        <v>0</v>
      </c>
      <c r="AO113">
        <f ca="1">IF(Table1[[#This Row],[field of work]]="IT",1,0)</f>
        <v>0</v>
      </c>
      <c r="AP113">
        <f ca="1">IF(Table1[[#This Row],[field of work]]="construction",1,0)</f>
        <v>1</v>
      </c>
      <c r="AQ113">
        <f ca="1">IF(Table1[[#This Row],[field of work]]="general work",1,0)</f>
        <v>0</v>
      </c>
      <c r="AY113" s="23">
        <f ca="1">IF(Table1[[#This Row],[area]]="ontario",1,0)</f>
        <v>0</v>
      </c>
      <c r="AZ113">
        <f ca="1">IF(Table1[[#This Row],[area]]="newfounland",1,0)</f>
        <v>0</v>
      </c>
      <c r="BA113">
        <f ca="1">IF(Table1[[#This Row],[area]]="alberta",1,0)</f>
        <v>0</v>
      </c>
      <c r="BB113">
        <f ca="1">IF(Table1[[#This Row],[area]]="BC",1,0)</f>
        <v>0</v>
      </c>
      <c r="BC113">
        <f ca="1">IF(Table1[[#This Row],[area]]="yukon",1,0)</f>
        <v>0</v>
      </c>
      <c r="BD113">
        <f ca="1">IF(Table1[[#This Row],[area]]="nunavet",1,0)</f>
        <v>0</v>
      </c>
      <c r="BE113">
        <f ca="1">IF(Table1[[#This Row],[area]]="sasketchwan",1,0)</f>
        <v>1</v>
      </c>
      <c r="BF113">
        <f ca="1">IF(Table1[[#This Row],[area]]="newbruncwick",1,0)</f>
        <v>0</v>
      </c>
      <c r="BG113">
        <f ca="1">IF(Table1[[#This Row],[area]]="manitoba",1,0)</f>
        <v>0</v>
      </c>
      <c r="BH113">
        <f ca="1">IF(Table1[[#This Row],[area]]="prince edward island",1,0)</f>
        <v>0</v>
      </c>
      <c r="BI113">
        <f ca="1">IF(Table1[[#This Row],[area]]="quebec",1,0)</f>
        <v>0</v>
      </c>
      <c r="BJ113">
        <f ca="1">IF(Table1[[#This Row],[area]]="northwest tersesa",1,0)</f>
        <v>0</v>
      </c>
      <c r="BZ113" s="41">
        <f ca="1">Table1[[#This Row],[Cars Value]]/Table1[[#This Row],[no of cars]]</f>
        <v>79107.409362924154</v>
      </c>
      <c r="CB113" s="5">
        <f ca="1">IF(Table1[[#This Row],[Value of debts]]&gt;$CC$6,1,0)</f>
        <v>1</v>
      </c>
      <c r="CF113" s="6"/>
      <c r="CG113" s="43">
        <f ca="1">Table1[[#This Row],[Mortage left]]/Table1[[#This Row],[value of house]]</f>
        <v>0.78668340488590427</v>
      </c>
      <c r="CH113">
        <f t="shared" ca="1" si="45"/>
        <v>0</v>
      </c>
      <c r="CO113" s="5">
        <f ca="1">IF(Table1[[#This Row],[area]]="yukon",Table1[[#This Row],[income]],0)</f>
        <v>0</v>
      </c>
      <c r="CP113">
        <f ca="1">IF(Table1[[#This Row],[area]]="ontario",Table1[[#This Row],[income]],0)</f>
        <v>0</v>
      </c>
      <c r="CQ113">
        <f ca="1">IF(Table1[[#This Row],[area]]="newfounland",Table1[[#This Row],[income]],0)</f>
        <v>0</v>
      </c>
      <c r="CR113">
        <f ca="1">IF(Table1[[#This Row],[area]]="alberta",Table1[[#This Row],[income]],0)</f>
        <v>0</v>
      </c>
      <c r="CS113">
        <f ca="1">IF(Table1[[#This Row],[area]]="nunavet",Table1[[#This Row],[income]],0)</f>
        <v>0</v>
      </c>
      <c r="CT113">
        <f ca="1">IF(Table1[[#This Row],[area]]="prince edward island",Table1[[#This Row],[income]],0)</f>
        <v>0</v>
      </c>
      <c r="CU113">
        <f ca="1">IF(Table1[[#This Row],[area]]="northwest tersesa",Table1[[#This Row],[income]],0)</f>
        <v>0</v>
      </c>
      <c r="CV113">
        <f ca="1">IF(Table1[[#This Row],[area]]="quebec",Table1[[#This Row],[income]],0)</f>
        <v>0</v>
      </c>
      <c r="CW113">
        <f ca="1">IF(Table1[[#This Row],[area]]="manitoba",Table1[[#This Row],[income]],0)</f>
        <v>0</v>
      </c>
      <c r="CX113">
        <f ca="1">IF(Table1[[#This Row],[area]]="sasketchwan",Table1[[#This Row],[income]],0)</f>
        <v>85771</v>
      </c>
      <c r="CY113">
        <f ca="1">IF(Table1[[#This Row],[area]]="BC",Table1[[#This Row],[income]],0)</f>
        <v>0</v>
      </c>
      <c r="CZ113" s="6">
        <f ca="1">IF(Table1[[#This Row],[area]]="newbruncwick",Table1[[#This Row],[income]],0)</f>
        <v>0</v>
      </c>
      <c r="DB113" s="5">
        <f ca="1">IF(Table1[[#This Row],[field of work]]="health",Table1[[#This Row],[income]],0)</f>
        <v>0</v>
      </c>
      <c r="DC113">
        <f ca="1">IF(Table1[[#This Row],[field of work]]="teaching",Table1[[#This Row],[income]],0)</f>
        <v>0</v>
      </c>
      <c r="DD113">
        <f ca="1">IF(Table1[[#This Row],[field of work]]="agriculture",Table1[[#This Row],[income]],0)</f>
        <v>0</v>
      </c>
      <c r="DE113">
        <f ca="1">IF(Table1[[#This Row],[field of work]]="IT",Table1[[#This Row],[income]],0)</f>
        <v>0</v>
      </c>
      <c r="DF113">
        <f ca="1">IF(Table1[[#This Row],[field of work]]="construction",Table1[[#This Row],[income]],0)</f>
        <v>85771</v>
      </c>
      <c r="DG113" s="6">
        <f ca="1">IF(Table1[[#This Row],[field of work]]="general work",Table1[[#This Row],[income]],0)</f>
        <v>0</v>
      </c>
      <c r="DJ113" s="5">
        <f ca="1">IF(Table1[[#This Row],[Value of debts]]&gt;Table1[[#This Row],[income]],1,0)</f>
        <v>1</v>
      </c>
      <c r="DK113" s="6"/>
      <c r="DL113">
        <f ca="1">IF(Table1[[#This Row],[net worth of person($)]]&gt;$DM$6,Table1[[#This Row],[age]],0)</f>
        <v>26</v>
      </c>
    </row>
    <row r="114" spans="2:116" x14ac:dyDescent="0.3">
      <c r="B114">
        <f t="shared" ca="1" si="32"/>
        <v>1</v>
      </c>
      <c r="C114" s="1" t="str">
        <f t="shared" ca="1" si="33"/>
        <v>men</v>
      </c>
      <c r="D114">
        <f t="shared" ca="1" si="34"/>
        <v>29</v>
      </c>
      <c r="E114">
        <f t="shared" ca="1" si="35"/>
        <v>2</v>
      </c>
      <c r="F114" t="str">
        <f t="shared" ca="1" si="36"/>
        <v>construction</v>
      </c>
      <c r="G114">
        <f t="shared" ca="1" si="37"/>
        <v>2</v>
      </c>
      <c r="H114" t="str">
        <f t="shared" ca="1" si="38"/>
        <v>college</v>
      </c>
      <c r="I114">
        <f t="shared" ca="1" si="39"/>
        <v>4</v>
      </c>
      <c r="J114">
        <f t="shared" ca="1" si="31"/>
        <v>2</v>
      </c>
      <c r="K114">
        <f t="shared" ca="1" si="40"/>
        <v>77737</v>
      </c>
      <c r="L114">
        <f t="shared" ca="1" si="41"/>
        <v>1</v>
      </c>
      <c r="M114" t="str">
        <f t="shared" ca="1" si="42"/>
        <v>yukon</v>
      </c>
      <c r="N114">
        <f t="shared" ca="1" si="46"/>
        <v>466422</v>
      </c>
      <c r="O114">
        <f t="shared" ca="1" si="43"/>
        <v>428960.67971925123</v>
      </c>
      <c r="P114">
        <f t="shared" ca="1" si="47"/>
        <v>86129.501028484068</v>
      </c>
      <c r="Q114">
        <f t="shared" ca="1" si="44"/>
        <v>71637</v>
      </c>
      <c r="R114">
        <f t="shared" ca="1" si="48"/>
        <v>104439.95268367208</v>
      </c>
      <c r="S114">
        <f t="shared" ca="1" si="49"/>
        <v>8123.5139432131564</v>
      </c>
      <c r="T114">
        <f t="shared" ca="1" si="50"/>
        <v>560675.01497169724</v>
      </c>
      <c r="U114">
        <f t="shared" ca="1" si="51"/>
        <v>605037.63240292331</v>
      </c>
      <c r="V114">
        <f t="shared" ca="1" si="52"/>
        <v>-44362.61743122607</v>
      </c>
      <c r="AF114" s="5">
        <f ca="1">IF(Table1[[#This Row],[Genders]]="men",1,0)</f>
        <v>1</v>
      </c>
      <c r="AG114">
        <f ca="1">IF(Table1[[#This Row],[Genders]]="women",1,0)</f>
        <v>0</v>
      </c>
      <c r="AJ114" s="6"/>
      <c r="AL114">
        <f ca="1">IF(Table1[[#This Row],[field of work]]="teaching",1,0)</f>
        <v>0</v>
      </c>
      <c r="AM114">
        <f ca="1">IF(Table1[[#This Row],[field of work]]="health",1,0)</f>
        <v>0</v>
      </c>
      <c r="AN114">
        <f ca="1">IF(Table1[[#This Row],[field of work]]="agriculture",1,0)</f>
        <v>0</v>
      </c>
      <c r="AO114">
        <f ca="1">IF(Table1[[#This Row],[field of work]]="IT",1,0)</f>
        <v>0</v>
      </c>
      <c r="AP114">
        <f ca="1">IF(Table1[[#This Row],[field of work]]="construction",1,0)</f>
        <v>1</v>
      </c>
      <c r="AQ114">
        <f ca="1">IF(Table1[[#This Row],[field of work]]="general work",1,0)</f>
        <v>0</v>
      </c>
      <c r="AY114" s="23">
        <f ca="1">IF(Table1[[#This Row],[area]]="ontario",1,0)</f>
        <v>0</v>
      </c>
      <c r="AZ114">
        <f ca="1">IF(Table1[[#This Row],[area]]="newfounland",1,0)</f>
        <v>0</v>
      </c>
      <c r="BA114">
        <f ca="1">IF(Table1[[#This Row],[area]]="alberta",1,0)</f>
        <v>0</v>
      </c>
      <c r="BB114">
        <f ca="1">IF(Table1[[#This Row],[area]]="BC",1,0)</f>
        <v>0</v>
      </c>
      <c r="BC114">
        <f ca="1">IF(Table1[[#This Row],[area]]="yukon",1,0)</f>
        <v>1</v>
      </c>
      <c r="BD114">
        <f ca="1">IF(Table1[[#This Row],[area]]="nunavet",1,0)</f>
        <v>0</v>
      </c>
      <c r="BE114">
        <f ca="1">IF(Table1[[#This Row],[area]]="sasketchwan",1,0)</f>
        <v>0</v>
      </c>
      <c r="BF114">
        <f ca="1">IF(Table1[[#This Row],[area]]="newbruncwick",1,0)</f>
        <v>0</v>
      </c>
      <c r="BG114">
        <f ca="1">IF(Table1[[#This Row],[area]]="manitoba",1,0)</f>
        <v>0</v>
      </c>
      <c r="BH114">
        <f ca="1">IF(Table1[[#This Row],[area]]="prince edward island",1,0)</f>
        <v>0</v>
      </c>
      <c r="BI114">
        <f ca="1">IF(Table1[[#This Row],[area]]="quebec",1,0)</f>
        <v>0</v>
      </c>
      <c r="BJ114">
        <f ca="1">IF(Table1[[#This Row],[area]]="northwest tersesa",1,0)</f>
        <v>0</v>
      </c>
      <c r="BZ114" s="41">
        <f ca="1">Table1[[#This Row],[Cars Value]]/Table1[[#This Row],[no of cars]]</f>
        <v>43064.750514242034</v>
      </c>
      <c r="CB114" s="5">
        <f ca="1">IF(Table1[[#This Row],[Value of debts]]&gt;$CC$6,1,0)</f>
        <v>1</v>
      </c>
      <c r="CF114" s="6"/>
      <c r="CG114" s="43">
        <f ca="1">Table1[[#This Row],[Mortage left]]/Table1[[#This Row],[value of house]]</f>
        <v>0.9196836335319758</v>
      </c>
      <c r="CH114">
        <f t="shared" ca="1" si="45"/>
        <v>0</v>
      </c>
      <c r="CO114" s="5">
        <f ca="1">IF(Table1[[#This Row],[area]]="yukon",Table1[[#This Row],[income]],0)</f>
        <v>77737</v>
      </c>
      <c r="CP114">
        <f ca="1">IF(Table1[[#This Row],[area]]="ontario",Table1[[#This Row],[income]],0)</f>
        <v>0</v>
      </c>
      <c r="CQ114">
        <f ca="1">IF(Table1[[#This Row],[area]]="newfounland",Table1[[#This Row],[income]],0)</f>
        <v>0</v>
      </c>
      <c r="CR114">
        <f ca="1">IF(Table1[[#This Row],[area]]="alberta",Table1[[#This Row],[income]],0)</f>
        <v>0</v>
      </c>
      <c r="CS114">
        <f ca="1">IF(Table1[[#This Row],[area]]="nunavet",Table1[[#This Row],[income]],0)</f>
        <v>0</v>
      </c>
      <c r="CT114">
        <f ca="1">IF(Table1[[#This Row],[area]]="prince edward island",Table1[[#This Row],[income]],0)</f>
        <v>0</v>
      </c>
      <c r="CU114">
        <f ca="1">IF(Table1[[#This Row],[area]]="northwest tersesa",Table1[[#This Row],[income]],0)</f>
        <v>0</v>
      </c>
      <c r="CV114">
        <f ca="1">IF(Table1[[#This Row],[area]]="quebec",Table1[[#This Row],[income]],0)</f>
        <v>0</v>
      </c>
      <c r="CW114">
        <f ca="1">IF(Table1[[#This Row],[area]]="manitoba",Table1[[#This Row],[income]],0)</f>
        <v>0</v>
      </c>
      <c r="CX114">
        <f ca="1">IF(Table1[[#This Row],[area]]="sasketchwan",Table1[[#This Row],[income]],0)</f>
        <v>0</v>
      </c>
      <c r="CY114">
        <f ca="1">IF(Table1[[#This Row],[area]]="BC",Table1[[#This Row],[income]],0)</f>
        <v>0</v>
      </c>
      <c r="CZ114" s="6">
        <f ca="1">IF(Table1[[#This Row],[area]]="newbruncwick",Table1[[#This Row],[income]],0)</f>
        <v>0</v>
      </c>
      <c r="DB114" s="5">
        <f ca="1">IF(Table1[[#This Row],[field of work]]="health",Table1[[#This Row],[income]],0)</f>
        <v>0</v>
      </c>
      <c r="DC114">
        <f ca="1">IF(Table1[[#This Row],[field of work]]="teaching",Table1[[#This Row],[income]],0)</f>
        <v>0</v>
      </c>
      <c r="DD114">
        <f ca="1">IF(Table1[[#This Row],[field of work]]="agriculture",Table1[[#This Row],[income]],0)</f>
        <v>0</v>
      </c>
      <c r="DE114">
        <f ca="1">IF(Table1[[#This Row],[field of work]]="IT",Table1[[#This Row],[income]],0)</f>
        <v>0</v>
      </c>
      <c r="DF114">
        <f ca="1">IF(Table1[[#This Row],[field of work]]="construction",Table1[[#This Row],[income]],0)</f>
        <v>77737</v>
      </c>
      <c r="DG114" s="6">
        <f ca="1">IF(Table1[[#This Row],[field of work]]="general work",Table1[[#This Row],[income]],0)</f>
        <v>0</v>
      </c>
      <c r="DJ114" s="5">
        <f ca="1">IF(Table1[[#This Row],[Value of debts]]&gt;Table1[[#This Row],[income]],1,0)</f>
        <v>1</v>
      </c>
      <c r="DK114" s="6"/>
      <c r="DL114">
        <f ca="1">IF(Table1[[#This Row],[net worth of person($)]]&gt;$DM$6,Table1[[#This Row],[age]],0)</f>
        <v>0</v>
      </c>
    </row>
    <row r="115" spans="2:116" x14ac:dyDescent="0.3">
      <c r="B115">
        <f t="shared" ca="1" si="32"/>
        <v>2</v>
      </c>
      <c r="C115" s="1" t="str">
        <f t="shared" ca="1" si="33"/>
        <v>women</v>
      </c>
      <c r="D115">
        <f t="shared" ca="1" si="34"/>
        <v>31</v>
      </c>
      <c r="E115">
        <f t="shared" ca="1" si="35"/>
        <v>3</v>
      </c>
      <c r="F115" t="str">
        <f t="shared" ca="1" si="36"/>
        <v>teaching</v>
      </c>
      <c r="G115">
        <f t="shared" ca="1" si="37"/>
        <v>3</v>
      </c>
      <c r="H115" t="str">
        <f t="shared" ca="1" si="38"/>
        <v>university</v>
      </c>
      <c r="I115">
        <f t="shared" ca="1" si="39"/>
        <v>3</v>
      </c>
      <c r="J115">
        <f t="shared" ca="1" si="31"/>
        <v>1</v>
      </c>
      <c r="K115">
        <f t="shared" ca="1" si="40"/>
        <v>37787</v>
      </c>
      <c r="L115">
        <f t="shared" ca="1" si="41"/>
        <v>9</v>
      </c>
      <c r="M115" t="str">
        <f t="shared" ca="1" si="42"/>
        <v>quebec</v>
      </c>
      <c r="N115">
        <f t="shared" ca="1" si="46"/>
        <v>188935</v>
      </c>
      <c r="O115">
        <f t="shared" ca="1" si="43"/>
        <v>158875.96232030066</v>
      </c>
      <c r="P115">
        <f t="shared" ca="1" si="47"/>
        <v>19592.44574308435</v>
      </c>
      <c r="Q115">
        <f t="shared" ca="1" si="44"/>
        <v>8308</v>
      </c>
      <c r="R115">
        <f t="shared" ca="1" si="48"/>
        <v>33409.019156901413</v>
      </c>
      <c r="S115">
        <f t="shared" ca="1" si="49"/>
        <v>24669.287122230729</v>
      </c>
      <c r="T115">
        <f t="shared" ca="1" si="50"/>
        <v>233196.73286531511</v>
      </c>
      <c r="U115">
        <f t="shared" ca="1" si="51"/>
        <v>200592.98147720209</v>
      </c>
      <c r="V115">
        <f t="shared" ca="1" si="52"/>
        <v>32603.751388113014</v>
      </c>
      <c r="AF115" s="5">
        <f ca="1">IF(Table1[[#This Row],[Genders]]="men",1,0)</f>
        <v>0</v>
      </c>
      <c r="AG115">
        <f ca="1">IF(Table1[[#This Row],[Genders]]="women",1,0)</f>
        <v>1</v>
      </c>
      <c r="AJ115" s="6"/>
      <c r="AL115">
        <f ca="1">IF(Table1[[#This Row],[field of work]]="teaching",1,0)</f>
        <v>1</v>
      </c>
      <c r="AM115">
        <f ca="1">IF(Table1[[#This Row],[field of work]]="health",1,0)</f>
        <v>0</v>
      </c>
      <c r="AN115">
        <f ca="1">IF(Table1[[#This Row],[field of work]]="agriculture",1,0)</f>
        <v>0</v>
      </c>
      <c r="AO115">
        <f ca="1">IF(Table1[[#This Row],[field of work]]="IT",1,0)</f>
        <v>0</v>
      </c>
      <c r="AP115">
        <f ca="1">IF(Table1[[#This Row],[field of work]]="construction",1,0)</f>
        <v>0</v>
      </c>
      <c r="AQ115">
        <f ca="1">IF(Table1[[#This Row],[field of work]]="general work",1,0)</f>
        <v>0</v>
      </c>
      <c r="AY115" s="23">
        <f ca="1">IF(Table1[[#This Row],[area]]="ontario",1,0)</f>
        <v>0</v>
      </c>
      <c r="AZ115">
        <f ca="1">IF(Table1[[#This Row],[area]]="newfounland",1,0)</f>
        <v>0</v>
      </c>
      <c r="BA115">
        <f ca="1">IF(Table1[[#This Row],[area]]="alberta",1,0)</f>
        <v>0</v>
      </c>
      <c r="BB115">
        <f ca="1">IF(Table1[[#This Row],[area]]="BC",1,0)</f>
        <v>0</v>
      </c>
      <c r="BC115">
        <f ca="1">IF(Table1[[#This Row],[area]]="yukon",1,0)</f>
        <v>0</v>
      </c>
      <c r="BD115">
        <f ca="1">IF(Table1[[#This Row],[area]]="nunavet",1,0)</f>
        <v>0</v>
      </c>
      <c r="BE115">
        <f ca="1">IF(Table1[[#This Row],[area]]="sasketchwan",1,0)</f>
        <v>0</v>
      </c>
      <c r="BF115">
        <f ca="1">IF(Table1[[#This Row],[area]]="newbruncwick",1,0)</f>
        <v>0</v>
      </c>
      <c r="BG115">
        <f ca="1">IF(Table1[[#This Row],[area]]="manitoba",1,0)</f>
        <v>0</v>
      </c>
      <c r="BH115">
        <f ca="1">IF(Table1[[#This Row],[area]]="prince edward island",1,0)</f>
        <v>0</v>
      </c>
      <c r="BI115">
        <f ca="1">IF(Table1[[#This Row],[area]]="quebec",1,0)</f>
        <v>1</v>
      </c>
      <c r="BJ115">
        <f ca="1">IF(Table1[[#This Row],[area]]="northwest tersesa",1,0)</f>
        <v>0</v>
      </c>
      <c r="BZ115" s="41">
        <f ca="1">Table1[[#This Row],[Cars Value]]/Table1[[#This Row],[no of cars]]</f>
        <v>19592.44574308435</v>
      </c>
      <c r="CB115" s="5">
        <f ca="1">IF(Table1[[#This Row],[Value of debts]]&gt;$CC$6,1,0)</f>
        <v>1</v>
      </c>
      <c r="CF115" s="6"/>
      <c r="CG115" s="43">
        <f ca="1">Table1[[#This Row],[Mortage left]]/Table1[[#This Row],[value of house]]</f>
        <v>0.84090275661100733</v>
      </c>
      <c r="CH115">
        <f t="shared" ca="1" si="45"/>
        <v>0</v>
      </c>
      <c r="CO115" s="5">
        <f ca="1">IF(Table1[[#This Row],[area]]="yukon",Table1[[#This Row],[income]],0)</f>
        <v>0</v>
      </c>
      <c r="CP115">
        <f ca="1">IF(Table1[[#This Row],[area]]="ontario",Table1[[#This Row],[income]],0)</f>
        <v>0</v>
      </c>
      <c r="CQ115">
        <f ca="1">IF(Table1[[#This Row],[area]]="newfounland",Table1[[#This Row],[income]],0)</f>
        <v>0</v>
      </c>
      <c r="CR115">
        <f ca="1">IF(Table1[[#This Row],[area]]="alberta",Table1[[#This Row],[income]],0)</f>
        <v>0</v>
      </c>
      <c r="CS115">
        <f ca="1">IF(Table1[[#This Row],[area]]="nunavet",Table1[[#This Row],[income]],0)</f>
        <v>0</v>
      </c>
      <c r="CT115">
        <f ca="1">IF(Table1[[#This Row],[area]]="prince edward island",Table1[[#This Row],[income]],0)</f>
        <v>0</v>
      </c>
      <c r="CU115">
        <f ca="1">IF(Table1[[#This Row],[area]]="northwest tersesa",Table1[[#This Row],[income]],0)</f>
        <v>0</v>
      </c>
      <c r="CV115">
        <f ca="1">IF(Table1[[#This Row],[area]]="quebec",Table1[[#This Row],[income]],0)</f>
        <v>37787</v>
      </c>
      <c r="CW115">
        <f ca="1">IF(Table1[[#This Row],[area]]="manitoba",Table1[[#This Row],[income]],0)</f>
        <v>0</v>
      </c>
      <c r="CX115">
        <f ca="1">IF(Table1[[#This Row],[area]]="sasketchwan",Table1[[#This Row],[income]],0)</f>
        <v>0</v>
      </c>
      <c r="CY115">
        <f ca="1">IF(Table1[[#This Row],[area]]="BC",Table1[[#This Row],[income]],0)</f>
        <v>0</v>
      </c>
      <c r="CZ115" s="6">
        <f ca="1">IF(Table1[[#This Row],[area]]="newbruncwick",Table1[[#This Row],[income]],0)</f>
        <v>0</v>
      </c>
      <c r="DB115" s="5">
        <f ca="1">IF(Table1[[#This Row],[field of work]]="health",Table1[[#This Row],[income]],0)</f>
        <v>0</v>
      </c>
      <c r="DC115">
        <f ca="1">IF(Table1[[#This Row],[field of work]]="teaching",Table1[[#This Row],[income]],0)</f>
        <v>37787</v>
      </c>
      <c r="DD115">
        <f ca="1">IF(Table1[[#This Row],[field of work]]="agriculture",Table1[[#This Row],[income]],0)</f>
        <v>0</v>
      </c>
      <c r="DE115">
        <f ca="1">IF(Table1[[#This Row],[field of work]]="IT",Table1[[#This Row],[income]],0)</f>
        <v>0</v>
      </c>
      <c r="DF115">
        <f ca="1">IF(Table1[[#This Row],[field of work]]="construction",Table1[[#This Row],[income]],0)</f>
        <v>0</v>
      </c>
      <c r="DG115" s="6">
        <f ca="1">IF(Table1[[#This Row],[field of work]]="general work",Table1[[#This Row],[income]],0)</f>
        <v>0</v>
      </c>
      <c r="DJ115" s="5">
        <f ca="1">IF(Table1[[#This Row],[Value of debts]]&gt;Table1[[#This Row],[income]],1,0)</f>
        <v>1</v>
      </c>
      <c r="DK115" s="6"/>
      <c r="DL115">
        <f ca="1">IF(Table1[[#This Row],[net worth of person($)]]&gt;$DM$6,Table1[[#This Row],[age]],0)</f>
        <v>0</v>
      </c>
    </row>
    <row r="116" spans="2:116" x14ac:dyDescent="0.3">
      <c r="B116">
        <f t="shared" ca="1" si="32"/>
        <v>2</v>
      </c>
      <c r="C116" s="1" t="str">
        <f t="shared" ca="1" si="33"/>
        <v>women</v>
      </c>
      <c r="D116">
        <f t="shared" ca="1" si="34"/>
        <v>42</v>
      </c>
      <c r="E116">
        <f t="shared" ca="1" si="35"/>
        <v>2</v>
      </c>
      <c r="F116" t="str">
        <f t="shared" ca="1" si="36"/>
        <v>construction</v>
      </c>
      <c r="G116">
        <f t="shared" ca="1" si="37"/>
        <v>3</v>
      </c>
      <c r="H116" t="str">
        <f t="shared" ca="1" si="38"/>
        <v>university</v>
      </c>
      <c r="I116">
        <f t="shared" ca="1" si="39"/>
        <v>1</v>
      </c>
      <c r="J116">
        <f t="shared" ca="1" si="31"/>
        <v>3</v>
      </c>
      <c r="K116">
        <f t="shared" ca="1" si="40"/>
        <v>65588</v>
      </c>
      <c r="L116">
        <f t="shared" ca="1" si="41"/>
        <v>2</v>
      </c>
      <c r="M116" t="str">
        <f t="shared" ca="1" si="42"/>
        <v>BC</v>
      </c>
      <c r="N116">
        <f t="shared" ca="1" si="46"/>
        <v>196764</v>
      </c>
      <c r="O116">
        <f t="shared" ca="1" si="43"/>
        <v>107904.59358472341</v>
      </c>
      <c r="P116">
        <f t="shared" ca="1" si="47"/>
        <v>62993.702610732602</v>
      </c>
      <c r="Q116">
        <f t="shared" ca="1" si="44"/>
        <v>955</v>
      </c>
      <c r="R116">
        <f t="shared" ca="1" si="48"/>
        <v>108858.17914179797</v>
      </c>
      <c r="S116">
        <f t="shared" ca="1" si="49"/>
        <v>77739.822299614068</v>
      </c>
      <c r="T116">
        <f t="shared" ca="1" si="50"/>
        <v>337497.52491034666</v>
      </c>
      <c r="U116">
        <f t="shared" ca="1" si="51"/>
        <v>217717.77272652136</v>
      </c>
      <c r="V116">
        <f t="shared" ca="1" si="52"/>
        <v>119779.7521838253</v>
      </c>
      <c r="AF116" s="5">
        <f ca="1">IF(Table1[[#This Row],[Genders]]="men",1,0)</f>
        <v>0</v>
      </c>
      <c r="AG116">
        <f ca="1">IF(Table1[[#This Row],[Genders]]="women",1,0)</f>
        <v>1</v>
      </c>
      <c r="AJ116" s="6"/>
      <c r="AL116">
        <f ca="1">IF(Table1[[#This Row],[field of work]]="teaching",1,0)</f>
        <v>0</v>
      </c>
      <c r="AM116">
        <f ca="1">IF(Table1[[#This Row],[field of work]]="health",1,0)</f>
        <v>0</v>
      </c>
      <c r="AN116">
        <f ca="1">IF(Table1[[#This Row],[field of work]]="agriculture",1,0)</f>
        <v>0</v>
      </c>
      <c r="AO116">
        <f ca="1">IF(Table1[[#This Row],[field of work]]="IT",1,0)</f>
        <v>0</v>
      </c>
      <c r="AP116">
        <f ca="1">IF(Table1[[#This Row],[field of work]]="construction",1,0)</f>
        <v>1</v>
      </c>
      <c r="AQ116">
        <f ca="1">IF(Table1[[#This Row],[field of work]]="general work",1,0)</f>
        <v>0</v>
      </c>
      <c r="AY116" s="23">
        <f ca="1">IF(Table1[[#This Row],[area]]="ontario",1,0)</f>
        <v>0</v>
      </c>
      <c r="AZ116">
        <f ca="1">IF(Table1[[#This Row],[area]]="newfounland",1,0)</f>
        <v>0</v>
      </c>
      <c r="BA116">
        <f ca="1">IF(Table1[[#This Row],[area]]="alberta",1,0)</f>
        <v>0</v>
      </c>
      <c r="BB116">
        <f ca="1">IF(Table1[[#This Row],[area]]="BC",1,0)</f>
        <v>1</v>
      </c>
      <c r="BC116">
        <f ca="1">IF(Table1[[#This Row],[area]]="yukon",1,0)</f>
        <v>0</v>
      </c>
      <c r="BD116">
        <f ca="1">IF(Table1[[#This Row],[area]]="nunavet",1,0)</f>
        <v>0</v>
      </c>
      <c r="BE116">
        <f ca="1">IF(Table1[[#This Row],[area]]="sasketchwan",1,0)</f>
        <v>0</v>
      </c>
      <c r="BF116">
        <f ca="1">IF(Table1[[#This Row],[area]]="newbruncwick",1,0)</f>
        <v>0</v>
      </c>
      <c r="BG116">
        <f ca="1">IF(Table1[[#This Row],[area]]="manitoba",1,0)</f>
        <v>0</v>
      </c>
      <c r="BH116">
        <f ca="1">IF(Table1[[#This Row],[area]]="prince edward island",1,0)</f>
        <v>0</v>
      </c>
      <c r="BI116">
        <f ca="1">IF(Table1[[#This Row],[area]]="quebec",1,0)</f>
        <v>0</v>
      </c>
      <c r="BJ116">
        <f ca="1">IF(Table1[[#This Row],[area]]="northwest tersesa",1,0)</f>
        <v>0</v>
      </c>
      <c r="BZ116" s="41">
        <f ca="1">Table1[[#This Row],[Cars Value]]/Table1[[#This Row],[no of cars]]</f>
        <v>20997.900870244201</v>
      </c>
      <c r="CB116" s="5">
        <f ca="1">IF(Table1[[#This Row],[Value of debts]]&gt;$CC$6,1,0)</f>
        <v>1</v>
      </c>
      <c r="CF116" s="6"/>
      <c r="CG116" s="43">
        <f ca="1">Table1[[#This Row],[Mortage left]]/Table1[[#This Row],[value of house]]</f>
        <v>0.54839601545365724</v>
      </c>
      <c r="CH116">
        <f t="shared" ca="1" si="45"/>
        <v>0</v>
      </c>
      <c r="CO116" s="5">
        <f ca="1">IF(Table1[[#This Row],[area]]="yukon",Table1[[#This Row],[income]],0)</f>
        <v>0</v>
      </c>
      <c r="CP116">
        <f ca="1">IF(Table1[[#This Row],[area]]="ontario",Table1[[#This Row],[income]],0)</f>
        <v>0</v>
      </c>
      <c r="CQ116">
        <f ca="1">IF(Table1[[#This Row],[area]]="newfounland",Table1[[#This Row],[income]],0)</f>
        <v>0</v>
      </c>
      <c r="CR116">
        <f ca="1">IF(Table1[[#This Row],[area]]="alberta",Table1[[#This Row],[income]],0)</f>
        <v>0</v>
      </c>
      <c r="CS116">
        <f ca="1">IF(Table1[[#This Row],[area]]="nunavet",Table1[[#This Row],[income]],0)</f>
        <v>0</v>
      </c>
      <c r="CT116">
        <f ca="1">IF(Table1[[#This Row],[area]]="prince edward island",Table1[[#This Row],[income]],0)</f>
        <v>0</v>
      </c>
      <c r="CU116">
        <f ca="1">IF(Table1[[#This Row],[area]]="northwest tersesa",Table1[[#This Row],[income]],0)</f>
        <v>0</v>
      </c>
      <c r="CV116">
        <f ca="1">IF(Table1[[#This Row],[area]]="quebec",Table1[[#This Row],[income]],0)</f>
        <v>0</v>
      </c>
      <c r="CW116">
        <f ca="1">IF(Table1[[#This Row],[area]]="manitoba",Table1[[#This Row],[income]],0)</f>
        <v>0</v>
      </c>
      <c r="CX116">
        <f ca="1">IF(Table1[[#This Row],[area]]="sasketchwan",Table1[[#This Row],[income]],0)</f>
        <v>0</v>
      </c>
      <c r="CY116">
        <f ca="1">IF(Table1[[#This Row],[area]]="BC",Table1[[#This Row],[income]],0)</f>
        <v>65588</v>
      </c>
      <c r="CZ116" s="6">
        <f ca="1">IF(Table1[[#This Row],[area]]="newbruncwick",Table1[[#This Row],[income]],0)</f>
        <v>0</v>
      </c>
      <c r="DB116" s="5">
        <f ca="1">IF(Table1[[#This Row],[field of work]]="health",Table1[[#This Row],[income]],0)</f>
        <v>0</v>
      </c>
      <c r="DC116">
        <f ca="1">IF(Table1[[#This Row],[field of work]]="teaching",Table1[[#This Row],[income]],0)</f>
        <v>0</v>
      </c>
      <c r="DD116">
        <f ca="1">IF(Table1[[#This Row],[field of work]]="agriculture",Table1[[#This Row],[income]],0)</f>
        <v>0</v>
      </c>
      <c r="DE116">
        <f ca="1">IF(Table1[[#This Row],[field of work]]="IT",Table1[[#This Row],[income]],0)</f>
        <v>0</v>
      </c>
      <c r="DF116">
        <f ca="1">IF(Table1[[#This Row],[field of work]]="construction",Table1[[#This Row],[income]],0)</f>
        <v>65588</v>
      </c>
      <c r="DG116" s="6">
        <f ca="1">IF(Table1[[#This Row],[field of work]]="general work",Table1[[#This Row],[income]],0)</f>
        <v>0</v>
      </c>
      <c r="DJ116" s="5">
        <f ca="1">IF(Table1[[#This Row],[Value of debts]]&gt;Table1[[#This Row],[income]],1,0)</f>
        <v>1</v>
      </c>
      <c r="DK116" s="6"/>
      <c r="DL116">
        <f ca="1">IF(Table1[[#This Row],[net worth of person($)]]&gt;$DM$6,Table1[[#This Row],[age]],0)</f>
        <v>42</v>
      </c>
    </row>
    <row r="117" spans="2:116" x14ac:dyDescent="0.3">
      <c r="B117">
        <f t="shared" ca="1" si="32"/>
        <v>1</v>
      </c>
      <c r="C117" s="1" t="str">
        <f t="shared" ca="1" si="33"/>
        <v>men</v>
      </c>
      <c r="D117">
        <f t="shared" ca="1" si="34"/>
        <v>36</v>
      </c>
      <c r="E117">
        <f t="shared" ca="1" si="35"/>
        <v>1</v>
      </c>
      <c r="F117" t="str">
        <f t="shared" ca="1" si="36"/>
        <v>health</v>
      </c>
      <c r="G117">
        <f t="shared" ca="1" si="37"/>
        <v>2</v>
      </c>
      <c r="H117" t="str">
        <f t="shared" ca="1" si="38"/>
        <v>college</v>
      </c>
      <c r="I117">
        <f t="shared" ca="1" si="39"/>
        <v>1</v>
      </c>
      <c r="J117">
        <f t="shared" ca="1" si="31"/>
        <v>2</v>
      </c>
      <c r="K117">
        <f t="shared" ca="1" si="40"/>
        <v>39162</v>
      </c>
      <c r="L117">
        <f t="shared" ca="1" si="41"/>
        <v>3</v>
      </c>
      <c r="M117" t="str">
        <f t="shared" ca="1" si="42"/>
        <v>northwest tersesa</v>
      </c>
      <c r="N117">
        <f t="shared" ca="1" si="46"/>
        <v>195810</v>
      </c>
      <c r="O117">
        <f t="shared" ca="1" si="43"/>
        <v>167062.67746443072</v>
      </c>
      <c r="P117">
        <f t="shared" ca="1" si="47"/>
        <v>33568.58128795003</v>
      </c>
      <c r="Q117">
        <f t="shared" ca="1" si="44"/>
        <v>26178</v>
      </c>
      <c r="R117">
        <f t="shared" ca="1" si="48"/>
        <v>24403.817834418256</v>
      </c>
      <c r="S117">
        <f t="shared" ca="1" si="49"/>
        <v>44923.041870472342</v>
      </c>
      <c r="T117">
        <f t="shared" ca="1" si="50"/>
        <v>274301.62315842242</v>
      </c>
      <c r="U117">
        <f t="shared" ca="1" si="51"/>
        <v>217644.49529884898</v>
      </c>
      <c r="V117">
        <f t="shared" ca="1" si="52"/>
        <v>56657.127859573433</v>
      </c>
      <c r="AF117" s="5">
        <f ca="1">IF(Table1[[#This Row],[Genders]]="men",1,0)</f>
        <v>1</v>
      </c>
      <c r="AG117">
        <f ca="1">IF(Table1[[#This Row],[Genders]]="women",1,0)</f>
        <v>0</v>
      </c>
      <c r="AJ117" s="6"/>
      <c r="AL117">
        <f ca="1">IF(Table1[[#This Row],[field of work]]="teaching",1,0)</f>
        <v>0</v>
      </c>
      <c r="AM117">
        <f ca="1">IF(Table1[[#This Row],[field of work]]="health",1,0)</f>
        <v>1</v>
      </c>
      <c r="AN117">
        <f ca="1">IF(Table1[[#This Row],[field of work]]="agriculture",1,0)</f>
        <v>0</v>
      </c>
      <c r="AO117">
        <f ca="1">IF(Table1[[#This Row],[field of work]]="IT",1,0)</f>
        <v>0</v>
      </c>
      <c r="AP117">
        <f ca="1">IF(Table1[[#This Row],[field of work]]="construction",1,0)</f>
        <v>0</v>
      </c>
      <c r="AQ117">
        <f ca="1">IF(Table1[[#This Row],[field of work]]="general work",1,0)</f>
        <v>0</v>
      </c>
      <c r="AY117" s="23">
        <f ca="1">IF(Table1[[#This Row],[area]]="ontario",1,0)</f>
        <v>0</v>
      </c>
      <c r="AZ117">
        <f ca="1">IF(Table1[[#This Row],[area]]="newfounland",1,0)</f>
        <v>0</v>
      </c>
      <c r="BA117">
        <f ca="1">IF(Table1[[#This Row],[area]]="alberta",1,0)</f>
        <v>0</v>
      </c>
      <c r="BB117">
        <f ca="1">IF(Table1[[#This Row],[area]]="BC",1,0)</f>
        <v>0</v>
      </c>
      <c r="BC117">
        <f ca="1">IF(Table1[[#This Row],[area]]="yukon",1,0)</f>
        <v>0</v>
      </c>
      <c r="BD117">
        <f ca="1">IF(Table1[[#This Row],[area]]="nunavet",1,0)</f>
        <v>0</v>
      </c>
      <c r="BE117">
        <f ca="1">IF(Table1[[#This Row],[area]]="sasketchwan",1,0)</f>
        <v>0</v>
      </c>
      <c r="BF117">
        <f ca="1">IF(Table1[[#This Row],[area]]="newbruncwick",1,0)</f>
        <v>0</v>
      </c>
      <c r="BG117">
        <f ca="1">IF(Table1[[#This Row],[area]]="manitoba",1,0)</f>
        <v>0</v>
      </c>
      <c r="BH117">
        <f ca="1">IF(Table1[[#This Row],[area]]="prince edward island",1,0)</f>
        <v>0</v>
      </c>
      <c r="BI117">
        <f ca="1">IF(Table1[[#This Row],[area]]="quebec",1,0)</f>
        <v>0</v>
      </c>
      <c r="BJ117">
        <f ca="1">IF(Table1[[#This Row],[area]]="northwest tersesa",1,0)</f>
        <v>1</v>
      </c>
      <c r="BZ117" s="41">
        <f ca="1">Table1[[#This Row],[Cars Value]]/Table1[[#This Row],[no of cars]]</f>
        <v>16784.290643975015</v>
      </c>
      <c r="CB117" s="5">
        <f ca="1">IF(Table1[[#This Row],[Value of debts]]&gt;$CC$6,1,0)</f>
        <v>1</v>
      </c>
      <c r="CF117" s="6"/>
      <c r="CG117" s="43">
        <f ca="1">Table1[[#This Row],[Mortage left]]/Table1[[#This Row],[value of house]]</f>
        <v>0.85318766898744047</v>
      </c>
      <c r="CH117">
        <f t="shared" ca="1" si="45"/>
        <v>0</v>
      </c>
      <c r="CO117" s="5">
        <f ca="1">IF(Table1[[#This Row],[area]]="yukon",Table1[[#This Row],[income]],0)</f>
        <v>0</v>
      </c>
      <c r="CP117">
        <f ca="1">IF(Table1[[#This Row],[area]]="ontario",Table1[[#This Row],[income]],0)</f>
        <v>0</v>
      </c>
      <c r="CQ117">
        <f ca="1">IF(Table1[[#This Row],[area]]="newfounland",Table1[[#This Row],[income]],0)</f>
        <v>0</v>
      </c>
      <c r="CR117">
        <f ca="1">IF(Table1[[#This Row],[area]]="alberta",Table1[[#This Row],[income]],0)</f>
        <v>0</v>
      </c>
      <c r="CS117">
        <f ca="1">IF(Table1[[#This Row],[area]]="nunavet",Table1[[#This Row],[income]],0)</f>
        <v>0</v>
      </c>
      <c r="CT117">
        <f ca="1">IF(Table1[[#This Row],[area]]="prince edward island",Table1[[#This Row],[income]],0)</f>
        <v>0</v>
      </c>
      <c r="CU117">
        <f ca="1">IF(Table1[[#This Row],[area]]="northwest tersesa",Table1[[#This Row],[income]],0)</f>
        <v>39162</v>
      </c>
      <c r="CV117">
        <f ca="1">IF(Table1[[#This Row],[area]]="quebec",Table1[[#This Row],[income]],0)</f>
        <v>0</v>
      </c>
      <c r="CW117">
        <f ca="1">IF(Table1[[#This Row],[area]]="manitoba",Table1[[#This Row],[income]],0)</f>
        <v>0</v>
      </c>
      <c r="CX117">
        <f ca="1">IF(Table1[[#This Row],[area]]="sasketchwan",Table1[[#This Row],[income]],0)</f>
        <v>0</v>
      </c>
      <c r="CY117">
        <f ca="1">IF(Table1[[#This Row],[area]]="BC",Table1[[#This Row],[income]],0)</f>
        <v>0</v>
      </c>
      <c r="CZ117" s="6">
        <f ca="1">IF(Table1[[#This Row],[area]]="newbruncwick",Table1[[#This Row],[income]],0)</f>
        <v>0</v>
      </c>
      <c r="DB117" s="5">
        <f ca="1">IF(Table1[[#This Row],[field of work]]="health",Table1[[#This Row],[income]],0)</f>
        <v>39162</v>
      </c>
      <c r="DC117">
        <f ca="1">IF(Table1[[#This Row],[field of work]]="teaching",Table1[[#This Row],[income]],0)</f>
        <v>0</v>
      </c>
      <c r="DD117">
        <f ca="1">IF(Table1[[#This Row],[field of work]]="agriculture",Table1[[#This Row],[income]],0)</f>
        <v>0</v>
      </c>
      <c r="DE117">
        <f ca="1">IF(Table1[[#This Row],[field of work]]="IT",Table1[[#This Row],[income]],0)</f>
        <v>0</v>
      </c>
      <c r="DF117">
        <f ca="1">IF(Table1[[#This Row],[field of work]]="construction",Table1[[#This Row],[income]],0)</f>
        <v>0</v>
      </c>
      <c r="DG117" s="6">
        <f ca="1">IF(Table1[[#This Row],[field of work]]="general work",Table1[[#This Row],[income]],0)</f>
        <v>0</v>
      </c>
      <c r="DJ117" s="5">
        <f ca="1">IF(Table1[[#This Row],[Value of debts]]&gt;Table1[[#This Row],[income]],1,0)</f>
        <v>1</v>
      </c>
      <c r="DK117" s="6"/>
      <c r="DL117">
        <f ca="1">IF(Table1[[#This Row],[net worth of person($)]]&gt;$DM$6,Table1[[#This Row],[age]],0)</f>
        <v>36</v>
      </c>
    </row>
    <row r="118" spans="2:116" x14ac:dyDescent="0.3">
      <c r="B118">
        <f t="shared" ca="1" si="32"/>
        <v>1</v>
      </c>
      <c r="C118" s="1" t="str">
        <f t="shared" ca="1" si="33"/>
        <v>men</v>
      </c>
      <c r="D118">
        <f t="shared" ca="1" si="34"/>
        <v>34</v>
      </c>
      <c r="E118">
        <f t="shared" ca="1" si="35"/>
        <v>5</v>
      </c>
      <c r="F118" t="str">
        <f t="shared" ca="1" si="36"/>
        <v>general work</v>
      </c>
      <c r="G118">
        <f t="shared" ca="1" si="37"/>
        <v>5</v>
      </c>
      <c r="H118" t="str">
        <f t="shared" ca="1" si="38"/>
        <v>other</v>
      </c>
      <c r="I118">
        <f t="shared" ca="1" si="39"/>
        <v>2</v>
      </c>
      <c r="J118">
        <f t="shared" ca="1" si="31"/>
        <v>1</v>
      </c>
      <c r="K118">
        <f t="shared" ca="1" si="40"/>
        <v>31422</v>
      </c>
      <c r="L118">
        <f t="shared" ca="1" si="41"/>
        <v>2</v>
      </c>
      <c r="M118" t="str">
        <f t="shared" ca="1" si="42"/>
        <v>BC</v>
      </c>
      <c r="N118">
        <f t="shared" ca="1" si="46"/>
        <v>94266</v>
      </c>
      <c r="O118">
        <f t="shared" ca="1" si="43"/>
        <v>68712.033831527093</v>
      </c>
      <c r="P118">
        <f t="shared" ca="1" si="47"/>
        <v>25484.013711329288</v>
      </c>
      <c r="Q118">
        <f t="shared" ca="1" si="44"/>
        <v>393</v>
      </c>
      <c r="R118">
        <f t="shared" ca="1" si="48"/>
        <v>31616.873303074943</v>
      </c>
      <c r="S118">
        <f t="shared" ca="1" si="49"/>
        <v>43745.236686285818</v>
      </c>
      <c r="T118">
        <f t="shared" ca="1" si="50"/>
        <v>163495.25039761511</v>
      </c>
      <c r="U118">
        <f t="shared" ca="1" si="51"/>
        <v>100721.90713460204</v>
      </c>
      <c r="V118">
        <f t="shared" ca="1" si="52"/>
        <v>62773.34326301307</v>
      </c>
      <c r="AF118" s="5">
        <f ca="1">IF(Table1[[#This Row],[Genders]]="men",1,0)</f>
        <v>1</v>
      </c>
      <c r="AG118">
        <f ca="1">IF(Table1[[#This Row],[Genders]]="women",1,0)</f>
        <v>0</v>
      </c>
      <c r="AJ118" s="6"/>
      <c r="AL118">
        <f ca="1">IF(Table1[[#This Row],[field of work]]="teaching",1,0)</f>
        <v>0</v>
      </c>
      <c r="AM118">
        <f ca="1">IF(Table1[[#This Row],[field of work]]="health",1,0)</f>
        <v>0</v>
      </c>
      <c r="AN118">
        <f ca="1">IF(Table1[[#This Row],[field of work]]="agriculture",1,0)</f>
        <v>0</v>
      </c>
      <c r="AO118">
        <f ca="1">IF(Table1[[#This Row],[field of work]]="IT",1,0)</f>
        <v>0</v>
      </c>
      <c r="AP118">
        <f ca="1">IF(Table1[[#This Row],[field of work]]="construction",1,0)</f>
        <v>0</v>
      </c>
      <c r="AQ118">
        <f ca="1">IF(Table1[[#This Row],[field of work]]="general work",1,0)</f>
        <v>1</v>
      </c>
      <c r="AY118" s="23">
        <f ca="1">IF(Table1[[#This Row],[area]]="ontario",1,0)</f>
        <v>0</v>
      </c>
      <c r="AZ118">
        <f ca="1">IF(Table1[[#This Row],[area]]="newfounland",1,0)</f>
        <v>0</v>
      </c>
      <c r="BA118">
        <f ca="1">IF(Table1[[#This Row],[area]]="alberta",1,0)</f>
        <v>0</v>
      </c>
      <c r="BB118">
        <f ca="1">IF(Table1[[#This Row],[area]]="BC",1,0)</f>
        <v>1</v>
      </c>
      <c r="BC118">
        <f ca="1">IF(Table1[[#This Row],[area]]="yukon",1,0)</f>
        <v>0</v>
      </c>
      <c r="BD118">
        <f ca="1">IF(Table1[[#This Row],[area]]="nunavet",1,0)</f>
        <v>0</v>
      </c>
      <c r="BE118">
        <f ca="1">IF(Table1[[#This Row],[area]]="sasketchwan",1,0)</f>
        <v>0</v>
      </c>
      <c r="BF118">
        <f ca="1">IF(Table1[[#This Row],[area]]="newbruncwick",1,0)</f>
        <v>0</v>
      </c>
      <c r="BG118">
        <f ca="1">IF(Table1[[#This Row],[area]]="manitoba",1,0)</f>
        <v>0</v>
      </c>
      <c r="BH118">
        <f ca="1">IF(Table1[[#This Row],[area]]="prince edward island",1,0)</f>
        <v>0</v>
      </c>
      <c r="BI118">
        <f ca="1">IF(Table1[[#This Row],[area]]="quebec",1,0)</f>
        <v>0</v>
      </c>
      <c r="BJ118">
        <f ca="1">IF(Table1[[#This Row],[area]]="northwest tersesa",1,0)</f>
        <v>0</v>
      </c>
      <c r="BZ118" s="41">
        <f ca="1">Table1[[#This Row],[Cars Value]]/Table1[[#This Row],[no of cars]]</f>
        <v>25484.013711329288</v>
      </c>
      <c r="CB118" s="5">
        <f ca="1">IF(Table1[[#This Row],[Value of debts]]&gt;$CC$6,1,0)</f>
        <v>1</v>
      </c>
      <c r="CF118" s="6"/>
      <c r="CG118" s="43">
        <f ca="1">Table1[[#This Row],[Mortage left]]/Table1[[#This Row],[value of house]]</f>
        <v>0.72891640497663091</v>
      </c>
      <c r="CH118">
        <f t="shared" ca="1" si="45"/>
        <v>0</v>
      </c>
      <c r="CO118" s="5">
        <f ca="1">IF(Table1[[#This Row],[area]]="yukon",Table1[[#This Row],[income]],0)</f>
        <v>0</v>
      </c>
      <c r="CP118">
        <f ca="1">IF(Table1[[#This Row],[area]]="ontario",Table1[[#This Row],[income]],0)</f>
        <v>0</v>
      </c>
      <c r="CQ118">
        <f ca="1">IF(Table1[[#This Row],[area]]="newfounland",Table1[[#This Row],[income]],0)</f>
        <v>0</v>
      </c>
      <c r="CR118">
        <f ca="1">IF(Table1[[#This Row],[area]]="alberta",Table1[[#This Row],[income]],0)</f>
        <v>0</v>
      </c>
      <c r="CS118">
        <f ca="1">IF(Table1[[#This Row],[area]]="nunavet",Table1[[#This Row],[income]],0)</f>
        <v>0</v>
      </c>
      <c r="CT118">
        <f ca="1">IF(Table1[[#This Row],[area]]="prince edward island",Table1[[#This Row],[income]],0)</f>
        <v>0</v>
      </c>
      <c r="CU118">
        <f ca="1">IF(Table1[[#This Row],[area]]="northwest tersesa",Table1[[#This Row],[income]],0)</f>
        <v>0</v>
      </c>
      <c r="CV118">
        <f ca="1">IF(Table1[[#This Row],[area]]="quebec",Table1[[#This Row],[income]],0)</f>
        <v>0</v>
      </c>
      <c r="CW118">
        <f ca="1">IF(Table1[[#This Row],[area]]="manitoba",Table1[[#This Row],[income]],0)</f>
        <v>0</v>
      </c>
      <c r="CX118">
        <f ca="1">IF(Table1[[#This Row],[area]]="sasketchwan",Table1[[#This Row],[income]],0)</f>
        <v>0</v>
      </c>
      <c r="CY118">
        <f ca="1">IF(Table1[[#This Row],[area]]="BC",Table1[[#This Row],[income]],0)</f>
        <v>31422</v>
      </c>
      <c r="CZ118" s="6">
        <f ca="1">IF(Table1[[#This Row],[area]]="newbruncwick",Table1[[#This Row],[income]],0)</f>
        <v>0</v>
      </c>
      <c r="DB118" s="5">
        <f ca="1">IF(Table1[[#This Row],[field of work]]="health",Table1[[#This Row],[income]],0)</f>
        <v>0</v>
      </c>
      <c r="DC118">
        <f ca="1">IF(Table1[[#This Row],[field of work]]="teaching",Table1[[#This Row],[income]],0)</f>
        <v>0</v>
      </c>
      <c r="DD118">
        <f ca="1">IF(Table1[[#This Row],[field of work]]="agriculture",Table1[[#This Row],[income]],0)</f>
        <v>0</v>
      </c>
      <c r="DE118">
        <f ca="1">IF(Table1[[#This Row],[field of work]]="IT",Table1[[#This Row],[income]],0)</f>
        <v>0</v>
      </c>
      <c r="DF118">
        <f ca="1">IF(Table1[[#This Row],[field of work]]="construction",Table1[[#This Row],[income]],0)</f>
        <v>0</v>
      </c>
      <c r="DG118" s="6">
        <f ca="1">IF(Table1[[#This Row],[field of work]]="general work",Table1[[#This Row],[income]],0)</f>
        <v>31422</v>
      </c>
      <c r="DJ118" s="5">
        <f ca="1">IF(Table1[[#This Row],[Value of debts]]&gt;Table1[[#This Row],[income]],1,0)</f>
        <v>1</v>
      </c>
      <c r="DK118" s="6"/>
      <c r="DL118">
        <f ca="1">IF(Table1[[#This Row],[net worth of person($)]]&gt;$DM$6,Table1[[#This Row],[age]],0)</f>
        <v>34</v>
      </c>
    </row>
    <row r="119" spans="2:116" x14ac:dyDescent="0.3">
      <c r="B119">
        <f t="shared" ca="1" si="32"/>
        <v>2</v>
      </c>
      <c r="C119" s="1" t="str">
        <f t="shared" ca="1" si="33"/>
        <v>women</v>
      </c>
      <c r="D119">
        <f t="shared" ca="1" si="34"/>
        <v>35</v>
      </c>
      <c r="E119">
        <f t="shared" ca="1" si="35"/>
        <v>1</v>
      </c>
      <c r="F119" t="str">
        <f t="shared" ca="1" si="36"/>
        <v>health</v>
      </c>
      <c r="G119">
        <f t="shared" ca="1" si="37"/>
        <v>2</v>
      </c>
      <c r="H119" t="str">
        <f t="shared" ca="1" si="38"/>
        <v>college</v>
      </c>
      <c r="I119">
        <f t="shared" ca="1" si="39"/>
        <v>0</v>
      </c>
      <c r="J119">
        <f t="shared" ca="1" si="31"/>
        <v>1</v>
      </c>
      <c r="K119">
        <f t="shared" ca="1" si="40"/>
        <v>74860</v>
      </c>
      <c r="L119">
        <f t="shared" ca="1" si="41"/>
        <v>1</v>
      </c>
      <c r="M119" t="str">
        <f t="shared" ca="1" si="42"/>
        <v>yukon</v>
      </c>
      <c r="N119">
        <f t="shared" ca="1" si="46"/>
        <v>449160</v>
      </c>
      <c r="O119">
        <f t="shared" ca="1" si="43"/>
        <v>51702.723774833838</v>
      </c>
      <c r="P119">
        <f t="shared" ca="1" si="47"/>
        <v>46603.745226467639</v>
      </c>
      <c r="Q119">
        <f t="shared" ca="1" si="44"/>
        <v>4814</v>
      </c>
      <c r="R119">
        <f t="shared" ca="1" si="48"/>
        <v>34827.468955648947</v>
      </c>
      <c r="S119">
        <f t="shared" ca="1" si="49"/>
        <v>111990.84163378298</v>
      </c>
      <c r="T119">
        <f t="shared" ca="1" si="50"/>
        <v>607754.58686025057</v>
      </c>
      <c r="U119">
        <f t="shared" ca="1" si="51"/>
        <v>91344.192730482784</v>
      </c>
      <c r="V119">
        <f t="shared" ca="1" si="52"/>
        <v>516410.39412976778</v>
      </c>
      <c r="AF119" s="5">
        <f ca="1">IF(Table1[[#This Row],[Genders]]="men",1,0)</f>
        <v>0</v>
      </c>
      <c r="AG119">
        <f ca="1">IF(Table1[[#This Row],[Genders]]="women",1,0)</f>
        <v>1</v>
      </c>
      <c r="AJ119" s="6"/>
      <c r="AL119">
        <f ca="1">IF(Table1[[#This Row],[field of work]]="teaching",1,0)</f>
        <v>0</v>
      </c>
      <c r="AM119">
        <f ca="1">IF(Table1[[#This Row],[field of work]]="health",1,0)</f>
        <v>1</v>
      </c>
      <c r="AN119">
        <f ca="1">IF(Table1[[#This Row],[field of work]]="agriculture",1,0)</f>
        <v>0</v>
      </c>
      <c r="AO119">
        <f ca="1">IF(Table1[[#This Row],[field of work]]="IT",1,0)</f>
        <v>0</v>
      </c>
      <c r="AP119">
        <f ca="1">IF(Table1[[#This Row],[field of work]]="construction",1,0)</f>
        <v>0</v>
      </c>
      <c r="AQ119">
        <f ca="1">IF(Table1[[#This Row],[field of work]]="general work",1,0)</f>
        <v>0</v>
      </c>
      <c r="AY119" s="23">
        <f ca="1">IF(Table1[[#This Row],[area]]="ontario",1,0)</f>
        <v>0</v>
      </c>
      <c r="AZ119">
        <f ca="1">IF(Table1[[#This Row],[area]]="newfounland",1,0)</f>
        <v>0</v>
      </c>
      <c r="BA119">
        <f ca="1">IF(Table1[[#This Row],[area]]="alberta",1,0)</f>
        <v>0</v>
      </c>
      <c r="BB119">
        <f ca="1">IF(Table1[[#This Row],[area]]="BC",1,0)</f>
        <v>0</v>
      </c>
      <c r="BC119">
        <f ca="1">IF(Table1[[#This Row],[area]]="yukon",1,0)</f>
        <v>1</v>
      </c>
      <c r="BD119">
        <f ca="1">IF(Table1[[#This Row],[area]]="nunavet",1,0)</f>
        <v>0</v>
      </c>
      <c r="BE119">
        <f ca="1">IF(Table1[[#This Row],[area]]="sasketchwan",1,0)</f>
        <v>0</v>
      </c>
      <c r="BF119">
        <f ca="1">IF(Table1[[#This Row],[area]]="newbruncwick",1,0)</f>
        <v>0</v>
      </c>
      <c r="BG119">
        <f ca="1">IF(Table1[[#This Row],[area]]="manitoba",1,0)</f>
        <v>0</v>
      </c>
      <c r="BH119">
        <f ca="1">IF(Table1[[#This Row],[area]]="prince edward island",1,0)</f>
        <v>0</v>
      </c>
      <c r="BI119">
        <f ca="1">IF(Table1[[#This Row],[area]]="quebec",1,0)</f>
        <v>0</v>
      </c>
      <c r="BJ119">
        <f ca="1">IF(Table1[[#This Row],[area]]="northwest tersesa",1,0)</f>
        <v>0</v>
      </c>
      <c r="BZ119" s="41">
        <f ca="1">Table1[[#This Row],[Cars Value]]/Table1[[#This Row],[no of cars]]</f>
        <v>46603.745226467639</v>
      </c>
      <c r="CB119" s="5">
        <f ca="1">IF(Table1[[#This Row],[Value of debts]]&gt;$CC$6,1,0)</f>
        <v>0</v>
      </c>
      <c r="CF119" s="6"/>
      <c r="CG119" s="43">
        <f ca="1">Table1[[#This Row],[Mortage left]]/Table1[[#This Row],[value of house]]</f>
        <v>0.11510981337348347</v>
      </c>
      <c r="CH119">
        <f t="shared" ca="1" si="45"/>
        <v>1</v>
      </c>
      <c r="CO119" s="5">
        <f ca="1">IF(Table1[[#This Row],[area]]="yukon",Table1[[#This Row],[income]],0)</f>
        <v>74860</v>
      </c>
      <c r="CP119">
        <f ca="1">IF(Table1[[#This Row],[area]]="ontario",Table1[[#This Row],[income]],0)</f>
        <v>0</v>
      </c>
      <c r="CQ119">
        <f ca="1">IF(Table1[[#This Row],[area]]="newfounland",Table1[[#This Row],[income]],0)</f>
        <v>0</v>
      </c>
      <c r="CR119">
        <f ca="1">IF(Table1[[#This Row],[area]]="alberta",Table1[[#This Row],[income]],0)</f>
        <v>0</v>
      </c>
      <c r="CS119">
        <f ca="1">IF(Table1[[#This Row],[area]]="nunavet",Table1[[#This Row],[income]],0)</f>
        <v>0</v>
      </c>
      <c r="CT119">
        <f ca="1">IF(Table1[[#This Row],[area]]="prince edward island",Table1[[#This Row],[income]],0)</f>
        <v>0</v>
      </c>
      <c r="CU119">
        <f ca="1">IF(Table1[[#This Row],[area]]="northwest tersesa",Table1[[#This Row],[income]],0)</f>
        <v>0</v>
      </c>
      <c r="CV119">
        <f ca="1">IF(Table1[[#This Row],[area]]="quebec",Table1[[#This Row],[income]],0)</f>
        <v>0</v>
      </c>
      <c r="CW119">
        <f ca="1">IF(Table1[[#This Row],[area]]="manitoba",Table1[[#This Row],[income]],0)</f>
        <v>0</v>
      </c>
      <c r="CX119">
        <f ca="1">IF(Table1[[#This Row],[area]]="sasketchwan",Table1[[#This Row],[income]],0)</f>
        <v>0</v>
      </c>
      <c r="CY119">
        <f ca="1">IF(Table1[[#This Row],[area]]="BC",Table1[[#This Row],[income]],0)</f>
        <v>0</v>
      </c>
      <c r="CZ119" s="6">
        <f ca="1">IF(Table1[[#This Row],[area]]="newbruncwick",Table1[[#This Row],[income]],0)</f>
        <v>0</v>
      </c>
      <c r="DB119" s="5">
        <f ca="1">IF(Table1[[#This Row],[field of work]]="health",Table1[[#This Row],[income]],0)</f>
        <v>74860</v>
      </c>
      <c r="DC119">
        <f ca="1">IF(Table1[[#This Row],[field of work]]="teaching",Table1[[#This Row],[income]],0)</f>
        <v>0</v>
      </c>
      <c r="DD119">
        <f ca="1">IF(Table1[[#This Row],[field of work]]="agriculture",Table1[[#This Row],[income]],0)</f>
        <v>0</v>
      </c>
      <c r="DE119">
        <f ca="1">IF(Table1[[#This Row],[field of work]]="IT",Table1[[#This Row],[income]],0)</f>
        <v>0</v>
      </c>
      <c r="DF119">
        <f ca="1">IF(Table1[[#This Row],[field of work]]="construction",Table1[[#This Row],[income]],0)</f>
        <v>0</v>
      </c>
      <c r="DG119" s="6">
        <f ca="1">IF(Table1[[#This Row],[field of work]]="general work",Table1[[#This Row],[income]],0)</f>
        <v>0</v>
      </c>
      <c r="DJ119" s="5">
        <f ca="1">IF(Table1[[#This Row],[Value of debts]]&gt;Table1[[#This Row],[income]],1,0)</f>
        <v>1</v>
      </c>
      <c r="DK119" s="6"/>
      <c r="DL119">
        <f ca="1">IF(Table1[[#This Row],[net worth of person($)]]&gt;$DM$6,Table1[[#This Row],[age]],0)</f>
        <v>35</v>
      </c>
    </row>
    <row r="120" spans="2:116" x14ac:dyDescent="0.3">
      <c r="B120">
        <f t="shared" ca="1" si="32"/>
        <v>1</v>
      </c>
      <c r="C120" s="1" t="str">
        <f t="shared" ca="1" si="33"/>
        <v>men</v>
      </c>
      <c r="D120">
        <f t="shared" ca="1" si="34"/>
        <v>27</v>
      </c>
      <c r="E120">
        <f t="shared" ca="1" si="35"/>
        <v>3</v>
      </c>
      <c r="F120" t="str">
        <f t="shared" ca="1" si="36"/>
        <v>teaching</v>
      </c>
      <c r="G120">
        <f t="shared" ca="1" si="37"/>
        <v>2</v>
      </c>
      <c r="H120" t="str">
        <f t="shared" ca="1" si="38"/>
        <v>college</v>
      </c>
      <c r="I120">
        <f t="shared" ca="1" si="39"/>
        <v>4</v>
      </c>
      <c r="J120">
        <f t="shared" ca="1" si="31"/>
        <v>2</v>
      </c>
      <c r="K120">
        <f t="shared" ca="1" si="40"/>
        <v>66650</v>
      </c>
      <c r="L120">
        <f t="shared" ca="1" si="41"/>
        <v>3</v>
      </c>
      <c r="M120" t="str">
        <f t="shared" ca="1" si="42"/>
        <v>northwest tersesa</v>
      </c>
      <c r="N120">
        <f t="shared" ca="1" si="46"/>
        <v>399900</v>
      </c>
      <c r="O120">
        <f t="shared" ca="1" si="43"/>
        <v>206192.86861787163</v>
      </c>
      <c r="P120">
        <f t="shared" ca="1" si="47"/>
        <v>94034.816909080429</v>
      </c>
      <c r="Q120">
        <f t="shared" ca="1" si="44"/>
        <v>77526</v>
      </c>
      <c r="R120">
        <f t="shared" ca="1" si="48"/>
        <v>842.23780082028236</v>
      </c>
      <c r="S120">
        <f t="shared" ca="1" si="49"/>
        <v>40294.33690327339</v>
      </c>
      <c r="T120">
        <f t="shared" ca="1" si="50"/>
        <v>534229.15381235385</v>
      </c>
      <c r="U120">
        <f t="shared" ca="1" si="51"/>
        <v>284561.10641869192</v>
      </c>
      <c r="V120">
        <f t="shared" ca="1" si="52"/>
        <v>249668.04739366192</v>
      </c>
      <c r="AF120" s="5">
        <f ca="1">IF(Table1[[#This Row],[Genders]]="men",1,0)</f>
        <v>1</v>
      </c>
      <c r="AG120">
        <f ca="1">IF(Table1[[#This Row],[Genders]]="women",1,0)</f>
        <v>0</v>
      </c>
      <c r="AJ120" s="6"/>
      <c r="AL120">
        <f ca="1">IF(Table1[[#This Row],[field of work]]="teaching",1,0)</f>
        <v>1</v>
      </c>
      <c r="AM120">
        <f ca="1">IF(Table1[[#This Row],[field of work]]="health",1,0)</f>
        <v>0</v>
      </c>
      <c r="AN120">
        <f ca="1">IF(Table1[[#This Row],[field of work]]="agriculture",1,0)</f>
        <v>0</v>
      </c>
      <c r="AO120">
        <f ca="1">IF(Table1[[#This Row],[field of work]]="IT",1,0)</f>
        <v>0</v>
      </c>
      <c r="AP120">
        <f ca="1">IF(Table1[[#This Row],[field of work]]="construction",1,0)</f>
        <v>0</v>
      </c>
      <c r="AQ120">
        <f ca="1">IF(Table1[[#This Row],[field of work]]="general work",1,0)</f>
        <v>0</v>
      </c>
      <c r="AY120" s="23">
        <f ca="1">IF(Table1[[#This Row],[area]]="ontario",1,0)</f>
        <v>0</v>
      </c>
      <c r="AZ120">
        <f ca="1">IF(Table1[[#This Row],[area]]="newfounland",1,0)</f>
        <v>0</v>
      </c>
      <c r="BA120">
        <f ca="1">IF(Table1[[#This Row],[area]]="alberta",1,0)</f>
        <v>0</v>
      </c>
      <c r="BB120">
        <f ca="1">IF(Table1[[#This Row],[area]]="BC",1,0)</f>
        <v>0</v>
      </c>
      <c r="BC120">
        <f ca="1">IF(Table1[[#This Row],[area]]="yukon",1,0)</f>
        <v>0</v>
      </c>
      <c r="BD120">
        <f ca="1">IF(Table1[[#This Row],[area]]="nunavet",1,0)</f>
        <v>0</v>
      </c>
      <c r="BE120">
        <f ca="1">IF(Table1[[#This Row],[area]]="sasketchwan",1,0)</f>
        <v>0</v>
      </c>
      <c r="BF120">
        <f ca="1">IF(Table1[[#This Row],[area]]="newbruncwick",1,0)</f>
        <v>0</v>
      </c>
      <c r="BG120">
        <f ca="1">IF(Table1[[#This Row],[area]]="manitoba",1,0)</f>
        <v>0</v>
      </c>
      <c r="BH120">
        <f ca="1">IF(Table1[[#This Row],[area]]="prince edward island",1,0)</f>
        <v>0</v>
      </c>
      <c r="BI120">
        <f ca="1">IF(Table1[[#This Row],[area]]="quebec",1,0)</f>
        <v>0</v>
      </c>
      <c r="BJ120">
        <f ca="1">IF(Table1[[#This Row],[area]]="northwest tersesa",1,0)</f>
        <v>1</v>
      </c>
      <c r="BZ120" s="41">
        <f ca="1">Table1[[#This Row],[Cars Value]]/Table1[[#This Row],[no of cars]]</f>
        <v>47017.408454540215</v>
      </c>
      <c r="CB120" s="5">
        <f ca="1">IF(Table1[[#This Row],[Value of debts]]&gt;$CC$6,1,0)</f>
        <v>1</v>
      </c>
      <c r="CF120" s="6"/>
      <c r="CG120" s="43">
        <f ca="1">Table1[[#This Row],[Mortage left]]/Table1[[#This Row],[value of house]]</f>
        <v>0.51561107431325737</v>
      </c>
      <c r="CH120">
        <f t="shared" ca="1" si="45"/>
        <v>0</v>
      </c>
      <c r="CO120" s="5">
        <f ca="1">IF(Table1[[#This Row],[area]]="yukon",Table1[[#This Row],[income]],0)</f>
        <v>0</v>
      </c>
      <c r="CP120">
        <f ca="1">IF(Table1[[#This Row],[area]]="ontario",Table1[[#This Row],[income]],0)</f>
        <v>0</v>
      </c>
      <c r="CQ120">
        <f ca="1">IF(Table1[[#This Row],[area]]="newfounland",Table1[[#This Row],[income]],0)</f>
        <v>0</v>
      </c>
      <c r="CR120">
        <f ca="1">IF(Table1[[#This Row],[area]]="alberta",Table1[[#This Row],[income]],0)</f>
        <v>0</v>
      </c>
      <c r="CS120">
        <f ca="1">IF(Table1[[#This Row],[area]]="nunavet",Table1[[#This Row],[income]],0)</f>
        <v>0</v>
      </c>
      <c r="CT120">
        <f ca="1">IF(Table1[[#This Row],[area]]="prince edward island",Table1[[#This Row],[income]],0)</f>
        <v>0</v>
      </c>
      <c r="CU120">
        <f ca="1">IF(Table1[[#This Row],[area]]="northwest tersesa",Table1[[#This Row],[income]],0)</f>
        <v>66650</v>
      </c>
      <c r="CV120">
        <f ca="1">IF(Table1[[#This Row],[area]]="quebec",Table1[[#This Row],[income]],0)</f>
        <v>0</v>
      </c>
      <c r="CW120">
        <f ca="1">IF(Table1[[#This Row],[area]]="manitoba",Table1[[#This Row],[income]],0)</f>
        <v>0</v>
      </c>
      <c r="CX120">
        <f ca="1">IF(Table1[[#This Row],[area]]="sasketchwan",Table1[[#This Row],[income]],0)</f>
        <v>0</v>
      </c>
      <c r="CY120">
        <f ca="1">IF(Table1[[#This Row],[area]]="BC",Table1[[#This Row],[income]],0)</f>
        <v>0</v>
      </c>
      <c r="CZ120" s="6">
        <f ca="1">IF(Table1[[#This Row],[area]]="newbruncwick",Table1[[#This Row],[income]],0)</f>
        <v>0</v>
      </c>
      <c r="DB120" s="5">
        <f ca="1">IF(Table1[[#This Row],[field of work]]="health",Table1[[#This Row],[income]],0)</f>
        <v>0</v>
      </c>
      <c r="DC120">
        <f ca="1">IF(Table1[[#This Row],[field of work]]="teaching",Table1[[#This Row],[income]],0)</f>
        <v>66650</v>
      </c>
      <c r="DD120">
        <f ca="1">IF(Table1[[#This Row],[field of work]]="agriculture",Table1[[#This Row],[income]],0)</f>
        <v>0</v>
      </c>
      <c r="DE120">
        <f ca="1">IF(Table1[[#This Row],[field of work]]="IT",Table1[[#This Row],[income]],0)</f>
        <v>0</v>
      </c>
      <c r="DF120">
        <f ca="1">IF(Table1[[#This Row],[field of work]]="construction",Table1[[#This Row],[income]],0)</f>
        <v>0</v>
      </c>
      <c r="DG120" s="6">
        <f ca="1">IF(Table1[[#This Row],[field of work]]="general work",Table1[[#This Row],[income]],0)</f>
        <v>0</v>
      </c>
      <c r="DJ120" s="5">
        <f ca="1">IF(Table1[[#This Row],[Value of debts]]&gt;Table1[[#This Row],[income]],1,0)</f>
        <v>1</v>
      </c>
      <c r="DK120" s="6"/>
      <c r="DL120">
        <f ca="1">IF(Table1[[#This Row],[net worth of person($)]]&gt;$DM$6,Table1[[#This Row],[age]],0)</f>
        <v>27</v>
      </c>
    </row>
    <row r="121" spans="2:116" x14ac:dyDescent="0.3">
      <c r="B121">
        <f t="shared" ca="1" si="32"/>
        <v>2</v>
      </c>
      <c r="C121" s="1" t="str">
        <f t="shared" ca="1" si="33"/>
        <v>women</v>
      </c>
      <c r="D121">
        <f t="shared" ca="1" si="34"/>
        <v>28</v>
      </c>
      <c r="E121">
        <f t="shared" ca="1" si="35"/>
        <v>1</v>
      </c>
      <c r="F121" t="str">
        <f t="shared" ca="1" si="36"/>
        <v>health</v>
      </c>
      <c r="G121">
        <f t="shared" ca="1" si="37"/>
        <v>1</v>
      </c>
      <c r="H121" t="str">
        <f t="shared" ca="1" si="38"/>
        <v>high school</v>
      </c>
      <c r="I121">
        <f t="shared" ca="1" si="39"/>
        <v>2</v>
      </c>
      <c r="J121">
        <f t="shared" ca="1" si="31"/>
        <v>1</v>
      </c>
      <c r="K121">
        <f t="shared" ca="1" si="40"/>
        <v>51321</v>
      </c>
      <c r="L121">
        <f t="shared" ca="1" si="41"/>
        <v>4</v>
      </c>
      <c r="M121" t="str">
        <f t="shared" ca="1" si="42"/>
        <v>alberta</v>
      </c>
      <c r="N121">
        <f t="shared" ca="1" si="46"/>
        <v>256605</v>
      </c>
      <c r="O121">
        <f t="shared" ca="1" si="43"/>
        <v>150409.27536394558</v>
      </c>
      <c r="P121">
        <f t="shared" ca="1" si="47"/>
        <v>33756.265919638106</v>
      </c>
      <c r="Q121">
        <f t="shared" ca="1" si="44"/>
        <v>28329</v>
      </c>
      <c r="R121">
        <f t="shared" ca="1" si="48"/>
        <v>64033.73883185981</v>
      </c>
      <c r="S121">
        <f t="shared" ca="1" si="49"/>
        <v>71995.386079802673</v>
      </c>
      <c r="T121">
        <f t="shared" ca="1" si="50"/>
        <v>362356.65199944074</v>
      </c>
      <c r="U121">
        <f t="shared" ca="1" si="51"/>
        <v>242772.01419580539</v>
      </c>
      <c r="V121">
        <f t="shared" ca="1" si="52"/>
        <v>119584.63780363536</v>
      </c>
      <c r="AF121" s="5">
        <f ca="1">IF(Table1[[#This Row],[Genders]]="men",1,0)</f>
        <v>0</v>
      </c>
      <c r="AG121">
        <f ca="1">IF(Table1[[#This Row],[Genders]]="women",1,0)</f>
        <v>1</v>
      </c>
      <c r="AJ121" s="6"/>
      <c r="AL121">
        <f ca="1">IF(Table1[[#This Row],[field of work]]="teaching",1,0)</f>
        <v>0</v>
      </c>
      <c r="AM121">
        <f ca="1">IF(Table1[[#This Row],[field of work]]="health",1,0)</f>
        <v>1</v>
      </c>
      <c r="AN121">
        <f ca="1">IF(Table1[[#This Row],[field of work]]="agriculture",1,0)</f>
        <v>0</v>
      </c>
      <c r="AO121">
        <f ca="1">IF(Table1[[#This Row],[field of work]]="IT",1,0)</f>
        <v>0</v>
      </c>
      <c r="AP121">
        <f ca="1">IF(Table1[[#This Row],[field of work]]="construction",1,0)</f>
        <v>0</v>
      </c>
      <c r="AQ121">
        <f ca="1">IF(Table1[[#This Row],[field of work]]="general work",1,0)</f>
        <v>0</v>
      </c>
      <c r="AY121" s="23">
        <f ca="1">IF(Table1[[#This Row],[area]]="ontario",1,0)</f>
        <v>0</v>
      </c>
      <c r="AZ121">
        <f ca="1">IF(Table1[[#This Row],[area]]="newfounland",1,0)</f>
        <v>0</v>
      </c>
      <c r="BA121">
        <f ca="1">IF(Table1[[#This Row],[area]]="alberta",1,0)</f>
        <v>1</v>
      </c>
      <c r="BB121">
        <f ca="1">IF(Table1[[#This Row],[area]]="BC",1,0)</f>
        <v>0</v>
      </c>
      <c r="BC121">
        <f ca="1">IF(Table1[[#This Row],[area]]="yukon",1,0)</f>
        <v>0</v>
      </c>
      <c r="BD121">
        <f ca="1">IF(Table1[[#This Row],[area]]="nunavet",1,0)</f>
        <v>0</v>
      </c>
      <c r="BE121">
        <f ca="1">IF(Table1[[#This Row],[area]]="sasketchwan",1,0)</f>
        <v>0</v>
      </c>
      <c r="BF121">
        <f ca="1">IF(Table1[[#This Row],[area]]="newbruncwick",1,0)</f>
        <v>0</v>
      </c>
      <c r="BG121">
        <f ca="1">IF(Table1[[#This Row],[area]]="manitoba",1,0)</f>
        <v>0</v>
      </c>
      <c r="BH121">
        <f ca="1">IF(Table1[[#This Row],[area]]="prince edward island",1,0)</f>
        <v>0</v>
      </c>
      <c r="BI121">
        <f ca="1">IF(Table1[[#This Row],[area]]="quebec",1,0)</f>
        <v>0</v>
      </c>
      <c r="BJ121">
        <f ca="1">IF(Table1[[#This Row],[area]]="northwest tersesa",1,0)</f>
        <v>0</v>
      </c>
      <c r="BZ121" s="41">
        <f ca="1">Table1[[#This Row],[Cars Value]]/Table1[[#This Row],[no of cars]]</f>
        <v>33756.265919638106</v>
      </c>
      <c r="CB121" s="5">
        <f ca="1">IF(Table1[[#This Row],[Value of debts]]&gt;$CC$6,1,0)</f>
        <v>1</v>
      </c>
      <c r="CF121" s="6"/>
      <c r="CG121" s="43">
        <f ca="1">Table1[[#This Row],[Mortage left]]/Table1[[#This Row],[value of house]]</f>
        <v>0.58615099224078082</v>
      </c>
      <c r="CH121">
        <f t="shared" ca="1" si="45"/>
        <v>0</v>
      </c>
      <c r="CO121" s="5">
        <f ca="1">IF(Table1[[#This Row],[area]]="yukon",Table1[[#This Row],[income]],0)</f>
        <v>0</v>
      </c>
      <c r="CP121">
        <f ca="1">IF(Table1[[#This Row],[area]]="ontario",Table1[[#This Row],[income]],0)</f>
        <v>0</v>
      </c>
      <c r="CQ121">
        <f ca="1">IF(Table1[[#This Row],[area]]="newfounland",Table1[[#This Row],[income]],0)</f>
        <v>0</v>
      </c>
      <c r="CR121">
        <f ca="1">IF(Table1[[#This Row],[area]]="alberta",Table1[[#This Row],[income]],0)</f>
        <v>51321</v>
      </c>
      <c r="CS121">
        <f ca="1">IF(Table1[[#This Row],[area]]="nunavet",Table1[[#This Row],[income]],0)</f>
        <v>0</v>
      </c>
      <c r="CT121">
        <f ca="1">IF(Table1[[#This Row],[area]]="prince edward island",Table1[[#This Row],[income]],0)</f>
        <v>0</v>
      </c>
      <c r="CU121">
        <f ca="1">IF(Table1[[#This Row],[area]]="northwest tersesa",Table1[[#This Row],[income]],0)</f>
        <v>0</v>
      </c>
      <c r="CV121">
        <f ca="1">IF(Table1[[#This Row],[area]]="quebec",Table1[[#This Row],[income]],0)</f>
        <v>0</v>
      </c>
      <c r="CW121">
        <f ca="1">IF(Table1[[#This Row],[area]]="manitoba",Table1[[#This Row],[income]],0)</f>
        <v>0</v>
      </c>
      <c r="CX121">
        <f ca="1">IF(Table1[[#This Row],[area]]="sasketchwan",Table1[[#This Row],[income]],0)</f>
        <v>0</v>
      </c>
      <c r="CY121">
        <f ca="1">IF(Table1[[#This Row],[area]]="BC",Table1[[#This Row],[income]],0)</f>
        <v>0</v>
      </c>
      <c r="CZ121" s="6">
        <f ca="1">IF(Table1[[#This Row],[area]]="newbruncwick",Table1[[#This Row],[income]],0)</f>
        <v>0</v>
      </c>
      <c r="DB121" s="5">
        <f ca="1">IF(Table1[[#This Row],[field of work]]="health",Table1[[#This Row],[income]],0)</f>
        <v>51321</v>
      </c>
      <c r="DC121">
        <f ca="1">IF(Table1[[#This Row],[field of work]]="teaching",Table1[[#This Row],[income]],0)</f>
        <v>0</v>
      </c>
      <c r="DD121">
        <f ca="1">IF(Table1[[#This Row],[field of work]]="agriculture",Table1[[#This Row],[income]],0)</f>
        <v>0</v>
      </c>
      <c r="DE121">
        <f ca="1">IF(Table1[[#This Row],[field of work]]="IT",Table1[[#This Row],[income]],0)</f>
        <v>0</v>
      </c>
      <c r="DF121">
        <f ca="1">IF(Table1[[#This Row],[field of work]]="construction",Table1[[#This Row],[income]],0)</f>
        <v>0</v>
      </c>
      <c r="DG121" s="6">
        <f ca="1">IF(Table1[[#This Row],[field of work]]="general work",Table1[[#This Row],[income]],0)</f>
        <v>0</v>
      </c>
      <c r="DJ121" s="5">
        <f ca="1">IF(Table1[[#This Row],[Value of debts]]&gt;Table1[[#This Row],[income]],1,0)</f>
        <v>1</v>
      </c>
      <c r="DK121" s="6"/>
      <c r="DL121">
        <f ca="1">IF(Table1[[#This Row],[net worth of person($)]]&gt;$DM$6,Table1[[#This Row],[age]],0)</f>
        <v>28</v>
      </c>
    </row>
    <row r="122" spans="2:116" x14ac:dyDescent="0.3">
      <c r="B122">
        <f t="shared" ca="1" si="32"/>
        <v>1</v>
      </c>
      <c r="C122" s="1" t="str">
        <f t="shared" ca="1" si="33"/>
        <v>men</v>
      </c>
      <c r="D122">
        <f t="shared" ca="1" si="34"/>
        <v>40</v>
      </c>
      <c r="E122">
        <f t="shared" ca="1" si="35"/>
        <v>1</v>
      </c>
      <c r="F122" t="str">
        <f t="shared" ca="1" si="36"/>
        <v>health</v>
      </c>
      <c r="G122">
        <f t="shared" ca="1" si="37"/>
        <v>3</v>
      </c>
      <c r="H122" t="str">
        <f t="shared" ca="1" si="38"/>
        <v>university</v>
      </c>
      <c r="I122">
        <f t="shared" ca="1" si="39"/>
        <v>1</v>
      </c>
      <c r="J122">
        <f t="shared" ca="1" si="31"/>
        <v>1</v>
      </c>
      <c r="K122">
        <f t="shared" ca="1" si="40"/>
        <v>62076</v>
      </c>
      <c r="L122">
        <f t="shared" ca="1" si="41"/>
        <v>4</v>
      </c>
      <c r="M122" t="str">
        <f t="shared" ca="1" si="42"/>
        <v>alberta</v>
      </c>
      <c r="N122">
        <f t="shared" ca="1" si="46"/>
        <v>372456</v>
      </c>
      <c r="O122">
        <f t="shared" ca="1" si="43"/>
        <v>233315.56204731777</v>
      </c>
      <c r="P122">
        <f t="shared" ca="1" si="47"/>
        <v>48445.313956456506</v>
      </c>
      <c r="Q122">
        <f t="shared" ca="1" si="44"/>
        <v>16562</v>
      </c>
      <c r="R122">
        <f t="shared" ca="1" si="48"/>
        <v>25188.312382435903</v>
      </c>
      <c r="S122">
        <f t="shared" ca="1" si="49"/>
        <v>68047.553075523581</v>
      </c>
      <c r="T122">
        <f t="shared" ca="1" si="50"/>
        <v>488948.86703198007</v>
      </c>
      <c r="U122">
        <f t="shared" ca="1" si="51"/>
        <v>275065.87442975363</v>
      </c>
      <c r="V122">
        <f t="shared" ca="1" si="52"/>
        <v>213882.99260222644</v>
      </c>
      <c r="AF122" s="5">
        <f ca="1">IF(Table1[[#This Row],[Genders]]="men",1,0)</f>
        <v>1</v>
      </c>
      <c r="AG122">
        <f ca="1">IF(Table1[[#This Row],[Genders]]="women",1,0)</f>
        <v>0</v>
      </c>
      <c r="AJ122" s="6"/>
      <c r="AL122">
        <f ca="1">IF(Table1[[#This Row],[field of work]]="teaching",1,0)</f>
        <v>0</v>
      </c>
      <c r="AM122">
        <f ca="1">IF(Table1[[#This Row],[field of work]]="health",1,0)</f>
        <v>1</v>
      </c>
      <c r="AN122">
        <f ca="1">IF(Table1[[#This Row],[field of work]]="agriculture",1,0)</f>
        <v>0</v>
      </c>
      <c r="AO122">
        <f ca="1">IF(Table1[[#This Row],[field of work]]="IT",1,0)</f>
        <v>0</v>
      </c>
      <c r="AP122">
        <f ca="1">IF(Table1[[#This Row],[field of work]]="construction",1,0)</f>
        <v>0</v>
      </c>
      <c r="AQ122">
        <f ca="1">IF(Table1[[#This Row],[field of work]]="general work",1,0)</f>
        <v>0</v>
      </c>
      <c r="AY122" s="23">
        <f ca="1">IF(Table1[[#This Row],[area]]="ontario",1,0)</f>
        <v>0</v>
      </c>
      <c r="AZ122">
        <f ca="1">IF(Table1[[#This Row],[area]]="newfounland",1,0)</f>
        <v>0</v>
      </c>
      <c r="BA122">
        <f ca="1">IF(Table1[[#This Row],[area]]="alberta",1,0)</f>
        <v>1</v>
      </c>
      <c r="BB122">
        <f ca="1">IF(Table1[[#This Row],[area]]="BC",1,0)</f>
        <v>0</v>
      </c>
      <c r="BC122">
        <f ca="1">IF(Table1[[#This Row],[area]]="yukon",1,0)</f>
        <v>0</v>
      </c>
      <c r="BD122">
        <f ca="1">IF(Table1[[#This Row],[area]]="nunavet",1,0)</f>
        <v>0</v>
      </c>
      <c r="BE122">
        <f ca="1">IF(Table1[[#This Row],[area]]="sasketchwan",1,0)</f>
        <v>0</v>
      </c>
      <c r="BF122">
        <f ca="1">IF(Table1[[#This Row],[area]]="newbruncwick",1,0)</f>
        <v>0</v>
      </c>
      <c r="BG122">
        <f ca="1">IF(Table1[[#This Row],[area]]="manitoba",1,0)</f>
        <v>0</v>
      </c>
      <c r="BH122">
        <f ca="1">IF(Table1[[#This Row],[area]]="prince edward island",1,0)</f>
        <v>0</v>
      </c>
      <c r="BI122">
        <f ca="1">IF(Table1[[#This Row],[area]]="quebec",1,0)</f>
        <v>0</v>
      </c>
      <c r="BJ122">
        <f ca="1">IF(Table1[[#This Row],[area]]="northwest tersesa",1,0)</f>
        <v>0</v>
      </c>
      <c r="BZ122" s="41">
        <f ca="1">Table1[[#This Row],[Cars Value]]/Table1[[#This Row],[no of cars]]</f>
        <v>48445.313956456506</v>
      </c>
      <c r="CB122" s="5">
        <f ca="1">IF(Table1[[#This Row],[Value of debts]]&gt;$CC$6,1,0)</f>
        <v>1</v>
      </c>
      <c r="CF122" s="6"/>
      <c r="CG122" s="43">
        <f ca="1">Table1[[#This Row],[Mortage left]]/Table1[[#This Row],[value of house]]</f>
        <v>0.62642449590640981</v>
      </c>
      <c r="CH122">
        <f t="shared" ca="1" si="45"/>
        <v>0</v>
      </c>
      <c r="CO122" s="5">
        <f ca="1">IF(Table1[[#This Row],[area]]="yukon",Table1[[#This Row],[income]],0)</f>
        <v>0</v>
      </c>
      <c r="CP122">
        <f ca="1">IF(Table1[[#This Row],[area]]="ontario",Table1[[#This Row],[income]],0)</f>
        <v>0</v>
      </c>
      <c r="CQ122">
        <f ca="1">IF(Table1[[#This Row],[area]]="newfounland",Table1[[#This Row],[income]],0)</f>
        <v>0</v>
      </c>
      <c r="CR122">
        <f ca="1">IF(Table1[[#This Row],[area]]="alberta",Table1[[#This Row],[income]],0)</f>
        <v>62076</v>
      </c>
      <c r="CS122">
        <f ca="1">IF(Table1[[#This Row],[area]]="nunavet",Table1[[#This Row],[income]],0)</f>
        <v>0</v>
      </c>
      <c r="CT122">
        <f ca="1">IF(Table1[[#This Row],[area]]="prince edward island",Table1[[#This Row],[income]],0)</f>
        <v>0</v>
      </c>
      <c r="CU122">
        <f ca="1">IF(Table1[[#This Row],[area]]="northwest tersesa",Table1[[#This Row],[income]],0)</f>
        <v>0</v>
      </c>
      <c r="CV122">
        <f ca="1">IF(Table1[[#This Row],[area]]="quebec",Table1[[#This Row],[income]],0)</f>
        <v>0</v>
      </c>
      <c r="CW122">
        <f ca="1">IF(Table1[[#This Row],[area]]="manitoba",Table1[[#This Row],[income]],0)</f>
        <v>0</v>
      </c>
      <c r="CX122">
        <f ca="1">IF(Table1[[#This Row],[area]]="sasketchwan",Table1[[#This Row],[income]],0)</f>
        <v>0</v>
      </c>
      <c r="CY122">
        <f ca="1">IF(Table1[[#This Row],[area]]="BC",Table1[[#This Row],[income]],0)</f>
        <v>0</v>
      </c>
      <c r="CZ122" s="6">
        <f ca="1">IF(Table1[[#This Row],[area]]="newbruncwick",Table1[[#This Row],[income]],0)</f>
        <v>0</v>
      </c>
      <c r="DB122" s="5">
        <f ca="1">IF(Table1[[#This Row],[field of work]]="health",Table1[[#This Row],[income]],0)</f>
        <v>62076</v>
      </c>
      <c r="DC122">
        <f ca="1">IF(Table1[[#This Row],[field of work]]="teaching",Table1[[#This Row],[income]],0)</f>
        <v>0</v>
      </c>
      <c r="DD122">
        <f ca="1">IF(Table1[[#This Row],[field of work]]="agriculture",Table1[[#This Row],[income]],0)</f>
        <v>0</v>
      </c>
      <c r="DE122">
        <f ca="1">IF(Table1[[#This Row],[field of work]]="IT",Table1[[#This Row],[income]],0)</f>
        <v>0</v>
      </c>
      <c r="DF122">
        <f ca="1">IF(Table1[[#This Row],[field of work]]="construction",Table1[[#This Row],[income]],0)</f>
        <v>0</v>
      </c>
      <c r="DG122" s="6">
        <f ca="1">IF(Table1[[#This Row],[field of work]]="general work",Table1[[#This Row],[income]],0)</f>
        <v>0</v>
      </c>
      <c r="DJ122" s="5">
        <f ca="1">IF(Table1[[#This Row],[Value of debts]]&gt;Table1[[#This Row],[income]],1,0)</f>
        <v>1</v>
      </c>
      <c r="DK122" s="6"/>
      <c r="DL122">
        <f ca="1">IF(Table1[[#This Row],[net worth of person($)]]&gt;$DM$6,Table1[[#This Row],[age]],0)</f>
        <v>40</v>
      </c>
    </row>
    <row r="123" spans="2:116" x14ac:dyDescent="0.3">
      <c r="B123">
        <f t="shared" ca="1" si="32"/>
        <v>2</v>
      </c>
      <c r="C123" s="1" t="str">
        <f t="shared" ca="1" si="33"/>
        <v>women</v>
      </c>
      <c r="D123">
        <f t="shared" ca="1" si="34"/>
        <v>37</v>
      </c>
      <c r="E123">
        <f t="shared" ca="1" si="35"/>
        <v>3</v>
      </c>
      <c r="F123" t="str">
        <f t="shared" ca="1" si="36"/>
        <v>teaching</v>
      </c>
      <c r="G123">
        <f t="shared" ca="1" si="37"/>
        <v>3</v>
      </c>
      <c r="H123" t="str">
        <f t="shared" ca="1" si="38"/>
        <v>university</v>
      </c>
      <c r="I123">
        <f t="shared" ca="1" si="39"/>
        <v>0</v>
      </c>
      <c r="J123">
        <f t="shared" ca="1" si="31"/>
        <v>3</v>
      </c>
      <c r="K123">
        <f t="shared" ca="1" si="40"/>
        <v>52164</v>
      </c>
      <c r="L123">
        <f t="shared" ca="1" si="41"/>
        <v>6</v>
      </c>
      <c r="M123" t="str">
        <f t="shared" ca="1" si="42"/>
        <v>sasketchwan</v>
      </c>
      <c r="N123">
        <f t="shared" ca="1" si="46"/>
        <v>208656</v>
      </c>
      <c r="O123">
        <f t="shared" ca="1" si="43"/>
        <v>172998.24486078756</v>
      </c>
      <c r="P123">
        <f t="shared" ca="1" si="47"/>
        <v>117447.62309589835</v>
      </c>
      <c r="Q123">
        <f t="shared" ca="1" si="44"/>
        <v>65485</v>
      </c>
      <c r="R123">
        <f t="shared" ca="1" si="48"/>
        <v>77166.269475506022</v>
      </c>
      <c r="S123">
        <f t="shared" ca="1" si="49"/>
        <v>10335.344187977907</v>
      </c>
      <c r="T123">
        <f t="shared" ca="1" si="50"/>
        <v>336438.96728387626</v>
      </c>
      <c r="U123">
        <f t="shared" ca="1" si="51"/>
        <v>315649.51433629356</v>
      </c>
      <c r="V123">
        <f t="shared" ca="1" si="52"/>
        <v>20789.4529475827</v>
      </c>
      <c r="AF123" s="5">
        <f ca="1">IF(Table1[[#This Row],[Genders]]="men",1,0)</f>
        <v>0</v>
      </c>
      <c r="AG123">
        <f ca="1">IF(Table1[[#This Row],[Genders]]="women",1,0)</f>
        <v>1</v>
      </c>
      <c r="AJ123" s="6"/>
      <c r="AL123">
        <f ca="1">IF(Table1[[#This Row],[field of work]]="teaching",1,0)</f>
        <v>1</v>
      </c>
      <c r="AM123">
        <f ca="1">IF(Table1[[#This Row],[field of work]]="health",1,0)</f>
        <v>0</v>
      </c>
      <c r="AN123">
        <f ca="1">IF(Table1[[#This Row],[field of work]]="agriculture",1,0)</f>
        <v>0</v>
      </c>
      <c r="AO123">
        <f ca="1">IF(Table1[[#This Row],[field of work]]="IT",1,0)</f>
        <v>0</v>
      </c>
      <c r="AP123">
        <f ca="1">IF(Table1[[#This Row],[field of work]]="construction",1,0)</f>
        <v>0</v>
      </c>
      <c r="AQ123">
        <f ca="1">IF(Table1[[#This Row],[field of work]]="general work",1,0)</f>
        <v>0</v>
      </c>
      <c r="AY123" s="23">
        <f ca="1">IF(Table1[[#This Row],[area]]="ontario",1,0)</f>
        <v>0</v>
      </c>
      <c r="AZ123">
        <f ca="1">IF(Table1[[#This Row],[area]]="newfounland",1,0)</f>
        <v>0</v>
      </c>
      <c r="BA123">
        <f ca="1">IF(Table1[[#This Row],[area]]="alberta",1,0)</f>
        <v>0</v>
      </c>
      <c r="BB123">
        <f ca="1">IF(Table1[[#This Row],[area]]="BC",1,0)</f>
        <v>0</v>
      </c>
      <c r="BC123">
        <f ca="1">IF(Table1[[#This Row],[area]]="yukon",1,0)</f>
        <v>0</v>
      </c>
      <c r="BD123">
        <f ca="1">IF(Table1[[#This Row],[area]]="nunavet",1,0)</f>
        <v>0</v>
      </c>
      <c r="BE123">
        <f ca="1">IF(Table1[[#This Row],[area]]="sasketchwan",1,0)</f>
        <v>1</v>
      </c>
      <c r="BF123">
        <f ca="1">IF(Table1[[#This Row],[area]]="newbruncwick",1,0)</f>
        <v>0</v>
      </c>
      <c r="BG123">
        <f ca="1">IF(Table1[[#This Row],[area]]="manitoba",1,0)</f>
        <v>0</v>
      </c>
      <c r="BH123">
        <f ca="1">IF(Table1[[#This Row],[area]]="prince edward island",1,0)</f>
        <v>0</v>
      </c>
      <c r="BI123">
        <f ca="1">IF(Table1[[#This Row],[area]]="quebec",1,0)</f>
        <v>0</v>
      </c>
      <c r="BJ123">
        <f ca="1">IF(Table1[[#This Row],[area]]="northwest tersesa",1,0)</f>
        <v>0</v>
      </c>
      <c r="BZ123" s="41">
        <f ca="1">Table1[[#This Row],[Cars Value]]/Table1[[#This Row],[no of cars]]</f>
        <v>39149.207698632781</v>
      </c>
      <c r="CB123" s="5">
        <f ca="1">IF(Table1[[#This Row],[Value of debts]]&gt;$CC$6,1,0)</f>
        <v>1</v>
      </c>
      <c r="CF123" s="6"/>
      <c r="CG123" s="43">
        <f ca="1">Table1[[#This Row],[Mortage left]]/Table1[[#This Row],[value of house]]</f>
        <v>0.82910745370747807</v>
      </c>
      <c r="CH123">
        <f t="shared" ca="1" si="45"/>
        <v>0</v>
      </c>
      <c r="CO123" s="5">
        <f ca="1">IF(Table1[[#This Row],[area]]="yukon",Table1[[#This Row],[income]],0)</f>
        <v>0</v>
      </c>
      <c r="CP123">
        <f ca="1">IF(Table1[[#This Row],[area]]="ontario",Table1[[#This Row],[income]],0)</f>
        <v>0</v>
      </c>
      <c r="CQ123">
        <f ca="1">IF(Table1[[#This Row],[area]]="newfounland",Table1[[#This Row],[income]],0)</f>
        <v>0</v>
      </c>
      <c r="CR123">
        <f ca="1">IF(Table1[[#This Row],[area]]="alberta",Table1[[#This Row],[income]],0)</f>
        <v>0</v>
      </c>
      <c r="CS123">
        <f ca="1">IF(Table1[[#This Row],[area]]="nunavet",Table1[[#This Row],[income]],0)</f>
        <v>0</v>
      </c>
      <c r="CT123">
        <f ca="1">IF(Table1[[#This Row],[area]]="prince edward island",Table1[[#This Row],[income]],0)</f>
        <v>0</v>
      </c>
      <c r="CU123">
        <f ca="1">IF(Table1[[#This Row],[area]]="northwest tersesa",Table1[[#This Row],[income]],0)</f>
        <v>0</v>
      </c>
      <c r="CV123">
        <f ca="1">IF(Table1[[#This Row],[area]]="quebec",Table1[[#This Row],[income]],0)</f>
        <v>0</v>
      </c>
      <c r="CW123">
        <f ca="1">IF(Table1[[#This Row],[area]]="manitoba",Table1[[#This Row],[income]],0)</f>
        <v>0</v>
      </c>
      <c r="CX123">
        <f ca="1">IF(Table1[[#This Row],[area]]="sasketchwan",Table1[[#This Row],[income]],0)</f>
        <v>52164</v>
      </c>
      <c r="CY123">
        <f ca="1">IF(Table1[[#This Row],[area]]="BC",Table1[[#This Row],[income]],0)</f>
        <v>0</v>
      </c>
      <c r="CZ123" s="6">
        <f ca="1">IF(Table1[[#This Row],[area]]="newbruncwick",Table1[[#This Row],[income]],0)</f>
        <v>0</v>
      </c>
      <c r="DB123" s="5">
        <f ca="1">IF(Table1[[#This Row],[field of work]]="health",Table1[[#This Row],[income]],0)</f>
        <v>0</v>
      </c>
      <c r="DC123">
        <f ca="1">IF(Table1[[#This Row],[field of work]]="teaching",Table1[[#This Row],[income]],0)</f>
        <v>52164</v>
      </c>
      <c r="DD123">
        <f ca="1">IF(Table1[[#This Row],[field of work]]="agriculture",Table1[[#This Row],[income]],0)</f>
        <v>0</v>
      </c>
      <c r="DE123">
        <f ca="1">IF(Table1[[#This Row],[field of work]]="IT",Table1[[#This Row],[income]],0)</f>
        <v>0</v>
      </c>
      <c r="DF123">
        <f ca="1">IF(Table1[[#This Row],[field of work]]="construction",Table1[[#This Row],[income]],0)</f>
        <v>0</v>
      </c>
      <c r="DG123" s="6">
        <f ca="1">IF(Table1[[#This Row],[field of work]]="general work",Table1[[#This Row],[income]],0)</f>
        <v>0</v>
      </c>
      <c r="DJ123" s="5">
        <f ca="1">IF(Table1[[#This Row],[Value of debts]]&gt;Table1[[#This Row],[income]],1,0)</f>
        <v>1</v>
      </c>
      <c r="DK123" s="6"/>
      <c r="DL123">
        <f ca="1">IF(Table1[[#This Row],[net worth of person($)]]&gt;$DM$6,Table1[[#This Row],[age]],0)</f>
        <v>0</v>
      </c>
    </row>
    <row r="124" spans="2:116" x14ac:dyDescent="0.3">
      <c r="B124">
        <f t="shared" ca="1" si="32"/>
        <v>1</v>
      </c>
      <c r="C124" s="1" t="str">
        <f t="shared" ca="1" si="33"/>
        <v>men</v>
      </c>
      <c r="D124">
        <f t="shared" ca="1" si="34"/>
        <v>42</v>
      </c>
      <c r="E124">
        <f t="shared" ca="1" si="35"/>
        <v>6</v>
      </c>
      <c r="F124" t="str">
        <f t="shared" ca="1" si="36"/>
        <v>agriculture</v>
      </c>
      <c r="G124">
        <f t="shared" ca="1" si="37"/>
        <v>2</v>
      </c>
      <c r="H124" t="str">
        <f t="shared" ca="1" si="38"/>
        <v>college</v>
      </c>
      <c r="I124">
        <f t="shared" ca="1" si="39"/>
        <v>4</v>
      </c>
      <c r="J124">
        <f t="shared" ca="1" si="31"/>
        <v>3</v>
      </c>
      <c r="K124">
        <f t="shared" ca="1" si="40"/>
        <v>79696</v>
      </c>
      <c r="L124">
        <f t="shared" ca="1" si="41"/>
        <v>6</v>
      </c>
      <c r="M124" t="str">
        <f t="shared" ca="1" si="42"/>
        <v>sasketchwan</v>
      </c>
      <c r="N124">
        <f t="shared" ca="1" si="46"/>
        <v>398480</v>
      </c>
      <c r="O124">
        <f t="shared" ca="1" si="43"/>
        <v>240611.54478040308</v>
      </c>
      <c r="P124">
        <f t="shared" ca="1" si="47"/>
        <v>190105.6514319485</v>
      </c>
      <c r="Q124">
        <f t="shared" ca="1" si="44"/>
        <v>54249</v>
      </c>
      <c r="R124">
        <f t="shared" ca="1" si="48"/>
        <v>15837.857358906687</v>
      </c>
      <c r="S124">
        <f t="shared" ca="1" si="49"/>
        <v>49534.295864270156</v>
      </c>
      <c r="T124">
        <f t="shared" ca="1" si="50"/>
        <v>638119.94729621871</v>
      </c>
      <c r="U124">
        <f t="shared" ca="1" si="51"/>
        <v>310698.40213930979</v>
      </c>
      <c r="V124">
        <f t="shared" ca="1" si="52"/>
        <v>327421.54515690892</v>
      </c>
      <c r="AF124" s="5">
        <f ca="1">IF(Table1[[#This Row],[Genders]]="men",1,0)</f>
        <v>1</v>
      </c>
      <c r="AG124">
        <f ca="1">IF(Table1[[#This Row],[Genders]]="women",1,0)</f>
        <v>0</v>
      </c>
      <c r="AJ124" s="6"/>
      <c r="AL124">
        <f ca="1">IF(Table1[[#This Row],[field of work]]="teaching",1,0)</f>
        <v>0</v>
      </c>
      <c r="AM124">
        <f ca="1">IF(Table1[[#This Row],[field of work]]="health",1,0)</f>
        <v>0</v>
      </c>
      <c r="AN124">
        <f ca="1">IF(Table1[[#This Row],[field of work]]="agriculture",1,0)</f>
        <v>1</v>
      </c>
      <c r="AO124">
        <f ca="1">IF(Table1[[#This Row],[field of work]]="IT",1,0)</f>
        <v>0</v>
      </c>
      <c r="AP124">
        <f ca="1">IF(Table1[[#This Row],[field of work]]="construction",1,0)</f>
        <v>0</v>
      </c>
      <c r="AQ124">
        <f ca="1">IF(Table1[[#This Row],[field of work]]="general work",1,0)</f>
        <v>0</v>
      </c>
      <c r="AY124" s="23">
        <f ca="1">IF(Table1[[#This Row],[area]]="ontario",1,0)</f>
        <v>0</v>
      </c>
      <c r="AZ124">
        <f ca="1">IF(Table1[[#This Row],[area]]="newfounland",1,0)</f>
        <v>0</v>
      </c>
      <c r="BA124">
        <f ca="1">IF(Table1[[#This Row],[area]]="alberta",1,0)</f>
        <v>0</v>
      </c>
      <c r="BB124">
        <f ca="1">IF(Table1[[#This Row],[area]]="BC",1,0)</f>
        <v>0</v>
      </c>
      <c r="BC124">
        <f ca="1">IF(Table1[[#This Row],[area]]="yukon",1,0)</f>
        <v>0</v>
      </c>
      <c r="BD124">
        <f ca="1">IF(Table1[[#This Row],[area]]="nunavet",1,0)</f>
        <v>0</v>
      </c>
      <c r="BE124">
        <f ca="1">IF(Table1[[#This Row],[area]]="sasketchwan",1,0)</f>
        <v>1</v>
      </c>
      <c r="BF124">
        <f ca="1">IF(Table1[[#This Row],[area]]="newbruncwick",1,0)</f>
        <v>0</v>
      </c>
      <c r="BG124">
        <f ca="1">IF(Table1[[#This Row],[area]]="manitoba",1,0)</f>
        <v>0</v>
      </c>
      <c r="BH124">
        <f ca="1">IF(Table1[[#This Row],[area]]="prince edward island",1,0)</f>
        <v>0</v>
      </c>
      <c r="BI124">
        <f ca="1">IF(Table1[[#This Row],[area]]="quebec",1,0)</f>
        <v>0</v>
      </c>
      <c r="BJ124">
        <f ca="1">IF(Table1[[#This Row],[area]]="northwest tersesa",1,0)</f>
        <v>0</v>
      </c>
      <c r="BZ124" s="41">
        <f ca="1">Table1[[#This Row],[Cars Value]]/Table1[[#This Row],[no of cars]]</f>
        <v>63368.550477316167</v>
      </c>
      <c r="CB124" s="5">
        <f ca="1">IF(Table1[[#This Row],[Value of debts]]&gt;$CC$6,1,0)</f>
        <v>1</v>
      </c>
      <c r="CF124" s="6"/>
      <c r="CG124" s="43">
        <f ca="1">Table1[[#This Row],[Mortage left]]/Table1[[#This Row],[value of house]]</f>
        <v>0.60382339083618519</v>
      </c>
      <c r="CH124">
        <f t="shared" ca="1" si="45"/>
        <v>0</v>
      </c>
      <c r="CO124" s="5">
        <f ca="1">IF(Table1[[#This Row],[area]]="yukon",Table1[[#This Row],[income]],0)</f>
        <v>0</v>
      </c>
      <c r="CP124">
        <f ca="1">IF(Table1[[#This Row],[area]]="ontario",Table1[[#This Row],[income]],0)</f>
        <v>0</v>
      </c>
      <c r="CQ124">
        <f ca="1">IF(Table1[[#This Row],[area]]="newfounland",Table1[[#This Row],[income]],0)</f>
        <v>0</v>
      </c>
      <c r="CR124">
        <f ca="1">IF(Table1[[#This Row],[area]]="alberta",Table1[[#This Row],[income]],0)</f>
        <v>0</v>
      </c>
      <c r="CS124">
        <f ca="1">IF(Table1[[#This Row],[area]]="nunavet",Table1[[#This Row],[income]],0)</f>
        <v>0</v>
      </c>
      <c r="CT124">
        <f ca="1">IF(Table1[[#This Row],[area]]="prince edward island",Table1[[#This Row],[income]],0)</f>
        <v>0</v>
      </c>
      <c r="CU124">
        <f ca="1">IF(Table1[[#This Row],[area]]="northwest tersesa",Table1[[#This Row],[income]],0)</f>
        <v>0</v>
      </c>
      <c r="CV124">
        <f ca="1">IF(Table1[[#This Row],[area]]="quebec",Table1[[#This Row],[income]],0)</f>
        <v>0</v>
      </c>
      <c r="CW124">
        <f ca="1">IF(Table1[[#This Row],[area]]="manitoba",Table1[[#This Row],[income]],0)</f>
        <v>0</v>
      </c>
      <c r="CX124">
        <f ca="1">IF(Table1[[#This Row],[area]]="sasketchwan",Table1[[#This Row],[income]],0)</f>
        <v>79696</v>
      </c>
      <c r="CY124">
        <f ca="1">IF(Table1[[#This Row],[area]]="BC",Table1[[#This Row],[income]],0)</f>
        <v>0</v>
      </c>
      <c r="CZ124" s="6">
        <f ca="1">IF(Table1[[#This Row],[area]]="newbruncwick",Table1[[#This Row],[income]],0)</f>
        <v>0</v>
      </c>
      <c r="DB124" s="5">
        <f ca="1">IF(Table1[[#This Row],[field of work]]="health",Table1[[#This Row],[income]],0)</f>
        <v>0</v>
      </c>
      <c r="DC124">
        <f ca="1">IF(Table1[[#This Row],[field of work]]="teaching",Table1[[#This Row],[income]],0)</f>
        <v>0</v>
      </c>
      <c r="DD124">
        <f ca="1">IF(Table1[[#This Row],[field of work]]="agriculture",Table1[[#This Row],[income]],0)</f>
        <v>79696</v>
      </c>
      <c r="DE124">
        <f ca="1">IF(Table1[[#This Row],[field of work]]="IT",Table1[[#This Row],[income]],0)</f>
        <v>0</v>
      </c>
      <c r="DF124">
        <f ca="1">IF(Table1[[#This Row],[field of work]]="construction",Table1[[#This Row],[income]],0)</f>
        <v>0</v>
      </c>
      <c r="DG124" s="6">
        <f ca="1">IF(Table1[[#This Row],[field of work]]="general work",Table1[[#This Row],[income]],0)</f>
        <v>0</v>
      </c>
      <c r="DJ124" s="5">
        <f ca="1">IF(Table1[[#This Row],[Value of debts]]&gt;Table1[[#This Row],[income]],1,0)</f>
        <v>1</v>
      </c>
      <c r="DK124" s="6"/>
      <c r="DL124">
        <f ca="1">IF(Table1[[#This Row],[net worth of person($)]]&gt;$DM$6,Table1[[#This Row],[age]],0)</f>
        <v>42</v>
      </c>
    </row>
    <row r="125" spans="2:116" x14ac:dyDescent="0.3">
      <c r="B125">
        <f t="shared" ca="1" si="32"/>
        <v>2</v>
      </c>
      <c r="C125" s="1" t="str">
        <f t="shared" ca="1" si="33"/>
        <v>women</v>
      </c>
      <c r="D125">
        <f t="shared" ca="1" si="34"/>
        <v>45</v>
      </c>
      <c r="E125">
        <f t="shared" ca="1" si="35"/>
        <v>1</v>
      </c>
      <c r="F125" t="str">
        <f t="shared" ca="1" si="36"/>
        <v>health</v>
      </c>
      <c r="G125">
        <f t="shared" ca="1" si="37"/>
        <v>1</v>
      </c>
      <c r="H125" t="str">
        <f t="shared" ca="1" si="38"/>
        <v>high school</v>
      </c>
      <c r="I125">
        <f t="shared" ca="1" si="39"/>
        <v>2</v>
      </c>
      <c r="J125">
        <f t="shared" ca="1" si="31"/>
        <v>2</v>
      </c>
      <c r="K125">
        <f t="shared" ca="1" si="40"/>
        <v>75710</v>
      </c>
      <c r="L125">
        <f t="shared" ca="1" si="41"/>
        <v>4</v>
      </c>
      <c r="M125" t="str">
        <f t="shared" ca="1" si="42"/>
        <v>alberta</v>
      </c>
      <c r="N125">
        <f t="shared" ca="1" si="46"/>
        <v>378550</v>
      </c>
      <c r="O125">
        <f t="shared" ca="1" si="43"/>
        <v>73208.632765717499</v>
      </c>
      <c r="P125">
        <f t="shared" ca="1" si="47"/>
        <v>120509.67822173813</v>
      </c>
      <c r="Q125">
        <f t="shared" ca="1" si="44"/>
        <v>25034</v>
      </c>
      <c r="R125">
        <f t="shared" ca="1" si="48"/>
        <v>139195.00336242581</v>
      </c>
      <c r="S125">
        <f t="shared" ca="1" si="49"/>
        <v>54279.082189629844</v>
      </c>
      <c r="T125">
        <f t="shared" ca="1" si="50"/>
        <v>553338.76041136798</v>
      </c>
      <c r="U125">
        <f t="shared" ca="1" si="51"/>
        <v>237437.63612814329</v>
      </c>
      <c r="V125">
        <f t="shared" ca="1" si="52"/>
        <v>315901.12428322469</v>
      </c>
      <c r="AF125" s="5">
        <f ca="1">IF(Table1[[#This Row],[Genders]]="men",1,0)</f>
        <v>0</v>
      </c>
      <c r="AG125">
        <f ca="1">IF(Table1[[#This Row],[Genders]]="women",1,0)</f>
        <v>1</v>
      </c>
      <c r="AJ125" s="6"/>
      <c r="AL125">
        <f ca="1">IF(Table1[[#This Row],[field of work]]="teaching",1,0)</f>
        <v>0</v>
      </c>
      <c r="AM125">
        <f ca="1">IF(Table1[[#This Row],[field of work]]="health",1,0)</f>
        <v>1</v>
      </c>
      <c r="AN125">
        <f ca="1">IF(Table1[[#This Row],[field of work]]="agriculture",1,0)</f>
        <v>0</v>
      </c>
      <c r="AO125">
        <f ca="1">IF(Table1[[#This Row],[field of work]]="IT",1,0)</f>
        <v>0</v>
      </c>
      <c r="AP125">
        <f ca="1">IF(Table1[[#This Row],[field of work]]="construction",1,0)</f>
        <v>0</v>
      </c>
      <c r="AQ125">
        <f ca="1">IF(Table1[[#This Row],[field of work]]="general work",1,0)</f>
        <v>0</v>
      </c>
      <c r="AY125" s="23">
        <f ca="1">IF(Table1[[#This Row],[area]]="ontario",1,0)</f>
        <v>0</v>
      </c>
      <c r="AZ125">
        <f ca="1">IF(Table1[[#This Row],[area]]="newfounland",1,0)</f>
        <v>0</v>
      </c>
      <c r="BA125">
        <f ca="1">IF(Table1[[#This Row],[area]]="alberta",1,0)</f>
        <v>1</v>
      </c>
      <c r="BB125">
        <f ca="1">IF(Table1[[#This Row],[area]]="BC",1,0)</f>
        <v>0</v>
      </c>
      <c r="BC125">
        <f ca="1">IF(Table1[[#This Row],[area]]="yukon",1,0)</f>
        <v>0</v>
      </c>
      <c r="BD125">
        <f ca="1">IF(Table1[[#This Row],[area]]="nunavet",1,0)</f>
        <v>0</v>
      </c>
      <c r="BE125">
        <f ca="1">IF(Table1[[#This Row],[area]]="sasketchwan",1,0)</f>
        <v>0</v>
      </c>
      <c r="BF125">
        <f ca="1">IF(Table1[[#This Row],[area]]="newbruncwick",1,0)</f>
        <v>0</v>
      </c>
      <c r="BG125">
        <f ca="1">IF(Table1[[#This Row],[area]]="manitoba",1,0)</f>
        <v>0</v>
      </c>
      <c r="BH125">
        <f ca="1">IF(Table1[[#This Row],[area]]="prince edward island",1,0)</f>
        <v>0</v>
      </c>
      <c r="BI125">
        <f ca="1">IF(Table1[[#This Row],[area]]="quebec",1,0)</f>
        <v>0</v>
      </c>
      <c r="BJ125">
        <f ca="1">IF(Table1[[#This Row],[area]]="northwest tersesa",1,0)</f>
        <v>0</v>
      </c>
      <c r="BZ125" s="41">
        <f ca="1">Table1[[#This Row],[Cars Value]]/Table1[[#This Row],[no of cars]]</f>
        <v>60254.839110869063</v>
      </c>
      <c r="CB125" s="5">
        <f ca="1">IF(Table1[[#This Row],[Value of debts]]&gt;$CC$6,1,0)</f>
        <v>1</v>
      </c>
      <c r="CF125" s="6"/>
      <c r="CG125" s="43">
        <f ca="1">Table1[[#This Row],[Mortage left]]/Table1[[#This Row],[value of house]]</f>
        <v>0.19339224082873463</v>
      </c>
      <c r="CH125">
        <f t="shared" ca="1" si="45"/>
        <v>1</v>
      </c>
      <c r="CO125" s="5">
        <f ca="1">IF(Table1[[#This Row],[area]]="yukon",Table1[[#This Row],[income]],0)</f>
        <v>0</v>
      </c>
      <c r="CP125">
        <f ca="1">IF(Table1[[#This Row],[area]]="ontario",Table1[[#This Row],[income]],0)</f>
        <v>0</v>
      </c>
      <c r="CQ125">
        <f ca="1">IF(Table1[[#This Row],[area]]="newfounland",Table1[[#This Row],[income]],0)</f>
        <v>0</v>
      </c>
      <c r="CR125">
        <f ca="1">IF(Table1[[#This Row],[area]]="alberta",Table1[[#This Row],[income]],0)</f>
        <v>75710</v>
      </c>
      <c r="CS125">
        <f ca="1">IF(Table1[[#This Row],[area]]="nunavet",Table1[[#This Row],[income]],0)</f>
        <v>0</v>
      </c>
      <c r="CT125">
        <f ca="1">IF(Table1[[#This Row],[area]]="prince edward island",Table1[[#This Row],[income]],0)</f>
        <v>0</v>
      </c>
      <c r="CU125">
        <f ca="1">IF(Table1[[#This Row],[area]]="northwest tersesa",Table1[[#This Row],[income]],0)</f>
        <v>0</v>
      </c>
      <c r="CV125">
        <f ca="1">IF(Table1[[#This Row],[area]]="quebec",Table1[[#This Row],[income]],0)</f>
        <v>0</v>
      </c>
      <c r="CW125">
        <f ca="1">IF(Table1[[#This Row],[area]]="manitoba",Table1[[#This Row],[income]],0)</f>
        <v>0</v>
      </c>
      <c r="CX125">
        <f ca="1">IF(Table1[[#This Row],[area]]="sasketchwan",Table1[[#This Row],[income]],0)</f>
        <v>0</v>
      </c>
      <c r="CY125">
        <f ca="1">IF(Table1[[#This Row],[area]]="BC",Table1[[#This Row],[income]],0)</f>
        <v>0</v>
      </c>
      <c r="CZ125" s="6">
        <f ca="1">IF(Table1[[#This Row],[area]]="newbruncwick",Table1[[#This Row],[income]],0)</f>
        <v>0</v>
      </c>
      <c r="DB125" s="5">
        <f ca="1">IF(Table1[[#This Row],[field of work]]="health",Table1[[#This Row],[income]],0)</f>
        <v>75710</v>
      </c>
      <c r="DC125">
        <f ca="1">IF(Table1[[#This Row],[field of work]]="teaching",Table1[[#This Row],[income]],0)</f>
        <v>0</v>
      </c>
      <c r="DD125">
        <f ca="1">IF(Table1[[#This Row],[field of work]]="agriculture",Table1[[#This Row],[income]],0)</f>
        <v>0</v>
      </c>
      <c r="DE125">
        <f ca="1">IF(Table1[[#This Row],[field of work]]="IT",Table1[[#This Row],[income]],0)</f>
        <v>0</v>
      </c>
      <c r="DF125">
        <f ca="1">IF(Table1[[#This Row],[field of work]]="construction",Table1[[#This Row],[income]],0)</f>
        <v>0</v>
      </c>
      <c r="DG125" s="6">
        <f ca="1">IF(Table1[[#This Row],[field of work]]="general work",Table1[[#This Row],[income]],0)</f>
        <v>0</v>
      </c>
      <c r="DJ125" s="5">
        <f ca="1">IF(Table1[[#This Row],[Value of debts]]&gt;Table1[[#This Row],[income]],1,0)</f>
        <v>1</v>
      </c>
      <c r="DK125" s="6"/>
      <c r="DL125">
        <f ca="1">IF(Table1[[#This Row],[net worth of person($)]]&gt;$DM$6,Table1[[#This Row],[age]],0)</f>
        <v>45</v>
      </c>
    </row>
    <row r="126" spans="2:116" x14ac:dyDescent="0.3">
      <c r="B126">
        <f t="shared" ca="1" si="32"/>
        <v>1</v>
      </c>
      <c r="C126" s="1" t="str">
        <f t="shared" ca="1" si="33"/>
        <v>men</v>
      </c>
      <c r="D126">
        <f t="shared" ca="1" si="34"/>
        <v>32</v>
      </c>
      <c r="E126">
        <f t="shared" ca="1" si="35"/>
        <v>5</v>
      </c>
      <c r="F126" t="str">
        <f t="shared" ca="1" si="36"/>
        <v>general work</v>
      </c>
      <c r="G126">
        <f t="shared" ca="1" si="37"/>
        <v>4</v>
      </c>
      <c r="H126" t="str">
        <f t="shared" ca="1" si="38"/>
        <v>technical;</v>
      </c>
      <c r="I126">
        <f t="shared" ca="1" si="39"/>
        <v>4</v>
      </c>
      <c r="J126">
        <f t="shared" ca="1" si="31"/>
        <v>1</v>
      </c>
      <c r="K126">
        <f t="shared" ca="1" si="40"/>
        <v>63032</v>
      </c>
      <c r="L126">
        <f t="shared" ca="1" si="41"/>
        <v>8</v>
      </c>
      <c r="M126" t="str">
        <f t="shared" ca="1" si="42"/>
        <v>ontario</v>
      </c>
      <c r="N126">
        <f t="shared" ca="1" si="46"/>
        <v>252128</v>
      </c>
      <c r="O126">
        <f t="shared" ca="1" si="43"/>
        <v>243902.03316246544</v>
      </c>
      <c r="P126">
        <f t="shared" ca="1" si="47"/>
        <v>19689.846870635829</v>
      </c>
      <c r="Q126">
        <f t="shared" ca="1" si="44"/>
        <v>14766</v>
      </c>
      <c r="R126">
        <f t="shared" ca="1" si="48"/>
        <v>40736.314927384432</v>
      </c>
      <c r="S126">
        <f t="shared" ca="1" si="49"/>
        <v>49990.559527713755</v>
      </c>
      <c r="T126">
        <f t="shared" ca="1" si="50"/>
        <v>321808.40639834956</v>
      </c>
      <c r="U126">
        <f t="shared" ca="1" si="51"/>
        <v>299404.34808984987</v>
      </c>
      <c r="V126">
        <f t="shared" ca="1" si="52"/>
        <v>22404.058308499691</v>
      </c>
      <c r="AF126" s="5">
        <f ca="1">IF(Table1[[#This Row],[Genders]]="men",1,0)</f>
        <v>1</v>
      </c>
      <c r="AG126">
        <f ca="1">IF(Table1[[#This Row],[Genders]]="women",1,0)</f>
        <v>0</v>
      </c>
      <c r="AJ126" s="6"/>
      <c r="AL126">
        <f ca="1">IF(Table1[[#This Row],[field of work]]="teaching",1,0)</f>
        <v>0</v>
      </c>
      <c r="AM126">
        <f ca="1">IF(Table1[[#This Row],[field of work]]="health",1,0)</f>
        <v>0</v>
      </c>
      <c r="AN126">
        <f ca="1">IF(Table1[[#This Row],[field of work]]="agriculture",1,0)</f>
        <v>0</v>
      </c>
      <c r="AO126">
        <f ca="1">IF(Table1[[#This Row],[field of work]]="IT",1,0)</f>
        <v>0</v>
      </c>
      <c r="AP126">
        <f ca="1">IF(Table1[[#This Row],[field of work]]="construction",1,0)</f>
        <v>0</v>
      </c>
      <c r="AQ126">
        <f ca="1">IF(Table1[[#This Row],[field of work]]="general work",1,0)</f>
        <v>1</v>
      </c>
      <c r="AY126" s="23">
        <f ca="1">IF(Table1[[#This Row],[area]]="ontario",1,0)</f>
        <v>1</v>
      </c>
      <c r="AZ126">
        <f ca="1">IF(Table1[[#This Row],[area]]="newfounland",1,0)</f>
        <v>0</v>
      </c>
      <c r="BA126">
        <f ca="1">IF(Table1[[#This Row],[area]]="alberta",1,0)</f>
        <v>0</v>
      </c>
      <c r="BB126">
        <f ca="1">IF(Table1[[#This Row],[area]]="BC",1,0)</f>
        <v>0</v>
      </c>
      <c r="BC126">
        <f ca="1">IF(Table1[[#This Row],[area]]="yukon",1,0)</f>
        <v>0</v>
      </c>
      <c r="BD126">
        <f ca="1">IF(Table1[[#This Row],[area]]="nunavet",1,0)</f>
        <v>0</v>
      </c>
      <c r="BE126">
        <f ca="1">IF(Table1[[#This Row],[area]]="sasketchwan",1,0)</f>
        <v>0</v>
      </c>
      <c r="BF126">
        <f ca="1">IF(Table1[[#This Row],[area]]="newbruncwick",1,0)</f>
        <v>0</v>
      </c>
      <c r="BG126">
        <f ca="1">IF(Table1[[#This Row],[area]]="manitoba",1,0)</f>
        <v>0</v>
      </c>
      <c r="BH126">
        <f ca="1">IF(Table1[[#This Row],[area]]="prince edward island",1,0)</f>
        <v>0</v>
      </c>
      <c r="BI126">
        <f ca="1">IF(Table1[[#This Row],[area]]="quebec",1,0)</f>
        <v>0</v>
      </c>
      <c r="BJ126">
        <f ca="1">IF(Table1[[#This Row],[area]]="northwest tersesa",1,0)</f>
        <v>0</v>
      </c>
      <c r="BZ126" s="41">
        <f ca="1">Table1[[#This Row],[Cars Value]]/Table1[[#This Row],[no of cars]]</f>
        <v>19689.846870635829</v>
      </c>
      <c r="CB126" s="5">
        <f ca="1">IF(Table1[[#This Row],[Value of debts]]&gt;$CC$6,1,0)</f>
        <v>1</v>
      </c>
      <c r="CF126" s="6"/>
      <c r="CG126" s="43">
        <f ca="1">Table1[[#This Row],[Mortage left]]/Table1[[#This Row],[value of house]]</f>
        <v>0.96737384646872004</v>
      </c>
      <c r="CH126">
        <f t="shared" ca="1" si="45"/>
        <v>0</v>
      </c>
      <c r="CO126" s="5">
        <f ca="1">IF(Table1[[#This Row],[area]]="yukon",Table1[[#This Row],[income]],0)</f>
        <v>0</v>
      </c>
      <c r="CP126">
        <f ca="1">IF(Table1[[#This Row],[area]]="ontario",Table1[[#This Row],[income]],0)</f>
        <v>63032</v>
      </c>
      <c r="CQ126">
        <f ca="1">IF(Table1[[#This Row],[area]]="newfounland",Table1[[#This Row],[income]],0)</f>
        <v>0</v>
      </c>
      <c r="CR126">
        <f ca="1">IF(Table1[[#This Row],[area]]="alberta",Table1[[#This Row],[income]],0)</f>
        <v>0</v>
      </c>
      <c r="CS126">
        <f ca="1">IF(Table1[[#This Row],[area]]="nunavet",Table1[[#This Row],[income]],0)</f>
        <v>0</v>
      </c>
      <c r="CT126">
        <f ca="1">IF(Table1[[#This Row],[area]]="prince edward island",Table1[[#This Row],[income]],0)</f>
        <v>0</v>
      </c>
      <c r="CU126">
        <f ca="1">IF(Table1[[#This Row],[area]]="northwest tersesa",Table1[[#This Row],[income]],0)</f>
        <v>0</v>
      </c>
      <c r="CV126">
        <f ca="1">IF(Table1[[#This Row],[area]]="quebec",Table1[[#This Row],[income]],0)</f>
        <v>0</v>
      </c>
      <c r="CW126">
        <f ca="1">IF(Table1[[#This Row],[area]]="manitoba",Table1[[#This Row],[income]],0)</f>
        <v>0</v>
      </c>
      <c r="CX126">
        <f ca="1">IF(Table1[[#This Row],[area]]="sasketchwan",Table1[[#This Row],[income]],0)</f>
        <v>0</v>
      </c>
      <c r="CY126">
        <f ca="1">IF(Table1[[#This Row],[area]]="BC",Table1[[#This Row],[income]],0)</f>
        <v>0</v>
      </c>
      <c r="CZ126" s="6">
        <f ca="1">IF(Table1[[#This Row],[area]]="newbruncwick",Table1[[#This Row],[income]],0)</f>
        <v>0</v>
      </c>
      <c r="DB126" s="5">
        <f ca="1">IF(Table1[[#This Row],[field of work]]="health",Table1[[#This Row],[income]],0)</f>
        <v>0</v>
      </c>
      <c r="DC126">
        <f ca="1">IF(Table1[[#This Row],[field of work]]="teaching",Table1[[#This Row],[income]],0)</f>
        <v>0</v>
      </c>
      <c r="DD126">
        <f ca="1">IF(Table1[[#This Row],[field of work]]="agriculture",Table1[[#This Row],[income]],0)</f>
        <v>0</v>
      </c>
      <c r="DE126">
        <f ca="1">IF(Table1[[#This Row],[field of work]]="IT",Table1[[#This Row],[income]],0)</f>
        <v>0</v>
      </c>
      <c r="DF126">
        <f ca="1">IF(Table1[[#This Row],[field of work]]="construction",Table1[[#This Row],[income]],0)</f>
        <v>0</v>
      </c>
      <c r="DG126" s="6">
        <f ca="1">IF(Table1[[#This Row],[field of work]]="general work",Table1[[#This Row],[income]],0)</f>
        <v>63032</v>
      </c>
      <c r="DJ126" s="5">
        <f ca="1">IF(Table1[[#This Row],[Value of debts]]&gt;Table1[[#This Row],[income]],1,0)</f>
        <v>1</v>
      </c>
      <c r="DK126" s="6"/>
      <c r="DL126">
        <f ca="1">IF(Table1[[#This Row],[net worth of person($)]]&gt;$DM$6,Table1[[#This Row],[age]],0)</f>
        <v>0</v>
      </c>
    </row>
    <row r="127" spans="2:116" x14ac:dyDescent="0.3">
      <c r="B127">
        <f t="shared" ca="1" si="32"/>
        <v>1</v>
      </c>
      <c r="C127" s="1" t="str">
        <f t="shared" ca="1" si="33"/>
        <v>men</v>
      </c>
      <c r="D127">
        <f t="shared" ca="1" si="34"/>
        <v>29</v>
      </c>
      <c r="E127">
        <f t="shared" ca="1" si="35"/>
        <v>4</v>
      </c>
      <c r="F127" t="str">
        <f t="shared" ca="1" si="36"/>
        <v>IT</v>
      </c>
      <c r="G127">
        <f t="shared" ca="1" si="37"/>
        <v>2</v>
      </c>
      <c r="H127" t="str">
        <f t="shared" ca="1" si="38"/>
        <v>college</v>
      </c>
      <c r="I127">
        <f t="shared" ca="1" si="39"/>
        <v>3</v>
      </c>
      <c r="J127">
        <f t="shared" ca="1" si="31"/>
        <v>2</v>
      </c>
      <c r="K127">
        <f t="shared" ca="1" si="40"/>
        <v>85817</v>
      </c>
      <c r="L127">
        <f t="shared" ca="1" si="41"/>
        <v>12</v>
      </c>
      <c r="M127" t="str">
        <f t="shared" ca="1" si="42"/>
        <v>prince edward island</v>
      </c>
      <c r="N127">
        <f t="shared" ca="1" si="46"/>
        <v>429085</v>
      </c>
      <c r="O127">
        <f t="shared" ca="1" si="43"/>
        <v>37962.180574432772</v>
      </c>
      <c r="P127">
        <f t="shared" ca="1" si="47"/>
        <v>167286.63306796784</v>
      </c>
      <c r="Q127">
        <f t="shared" ca="1" si="44"/>
        <v>162490</v>
      </c>
      <c r="R127">
        <f t="shared" ca="1" si="48"/>
        <v>157270.59138018932</v>
      </c>
      <c r="S127">
        <f t="shared" ca="1" si="49"/>
        <v>24098.952588961187</v>
      </c>
      <c r="T127">
        <f t="shared" ca="1" si="50"/>
        <v>620470.58565692906</v>
      </c>
      <c r="U127">
        <f t="shared" ca="1" si="51"/>
        <v>357722.77195462212</v>
      </c>
      <c r="V127">
        <f t="shared" ca="1" si="52"/>
        <v>262747.81370230694</v>
      </c>
      <c r="AF127" s="5">
        <f ca="1">IF(Table1[[#This Row],[Genders]]="men",1,0)</f>
        <v>1</v>
      </c>
      <c r="AG127">
        <f ca="1">IF(Table1[[#This Row],[Genders]]="women",1,0)</f>
        <v>0</v>
      </c>
      <c r="AJ127" s="6"/>
      <c r="AL127">
        <f ca="1">IF(Table1[[#This Row],[field of work]]="teaching",1,0)</f>
        <v>0</v>
      </c>
      <c r="AM127">
        <f ca="1">IF(Table1[[#This Row],[field of work]]="health",1,0)</f>
        <v>0</v>
      </c>
      <c r="AN127">
        <f ca="1">IF(Table1[[#This Row],[field of work]]="agriculture",1,0)</f>
        <v>0</v>
      </c>
      <c r="AO127">
        <f ca="1">IF(Table1[[#This Row],[field of work]]="IT",1,0)</f>
        <v>1</v>
      </c>
      <c r="AP127">
        <f ca="1">IF(Table1[[#This Row],[field of work]]="construction",1,0)</f>
        <v>0</v>
      </c>
      <c r="AQ127">
        <f ca="1">IF(Table1[[#This Row],[field of work]]="general work",1,0)</f>
        <v>0</v>
      </c>
      <c r="AY127" s="23">
        <f ca="1">IF(Table1[[#This Row],[area]]="ontario",1,0)</f>
        <v>0</v>
      </c>
      <c r="AZ127">
        <f ca="1">IF(Table1[[#This Row],[area]]="newfounland",1,0)</f>
        <v>0</v>
      </c>
      <c r="BA127">
        <f ca="1">IF(Table1[[#This Row],[area]]="alberta",1,0)</f>
        <v>0</v>
      </c>
      <c r="BB127">
        <f ca="1">IF(Table1[[#This Row],[area]]="BC",1,0)</f>
        <v>0</v>
      </c>
      <c r="BC127">
        <f ca="1">IF(Table1[[#This Row],[area]]="yukon",1,0)</f>
        <v>0</v>
      </c>
      <c r="BD127">
        <f ca="1">IF(Table1[[#This Row],[area]]="nunavet",1,0)</f>
        <v>0</v>
      </c>
      <c r="BE127">
        <f ca="1">IF(Table1[[#This Row],[area]]="sasketchwan",1,0)</f>
        <v>0</v>
      </c>
      <c r="BF127">
        <f ca="1">IF(Table1[[#This Row],[area]]="newbruncwick",1,0)</f>
        <v>0</v>
      </c>
      <c r="BG127">
        <f ca="1">IF(Table1[[#This Row],[area]]="manitoba",1,0)</f>
        <v>0</v>
      </c>
      <c r="BH127">
        <f ca="1">IF(Table1[[#This Row],[area]]="prince edward island",1,0)</f>
        <v>1</v>
      </c>
      <c r="BI127">
        <f ca="1">IF(Table1[[#This Row],[area]]="quebec",1,0)</f>
        <v>0</v>
      </c>
      <c r="BJ127">
        <f ca="1">IF(Table1[[#This Row],[area]]="northwest tersesa",1,0)</f>
        <v>0</v>
      </c>
      <c r="BZ127" s="41">
        <f ca="1">Table1[[#This Row],[Cars Value]]/Table1[[#This Row],[no of cars]]</f>
        <v>83643.316533983918</v>
      </c>
      <c r="CB127" s="5">
        <f ca="1">IF(Table1[[#This Row],[Value of debts]]&gt;$CC$6,1,0)</f>
        <v>1</v>
      </c>
      <c r="CF127" s="6"/>
      <c r="CG127" s="43">
        <f ca="1">Table1[[#This Row],[Mortage left]]/Table1[[#This Row],[value of house]]</f>
        <v>8.8472401912051857E-2</v>
      </c>
      <c r="CH127">
        <f t="shared" ca="1" si="45"/>
        <v>1</v>
      </c>
      <c r="CO127" s="5">
        <f ca="1">IF(Table1[[#This Row],[area]]="yukon",Table1[[#This Row],[income]],0)</f>
        <v>0</v>
      </c>
      <c r="CP127">
        <f ca="1">IF(Table1[[#This Row],[area]]="ontario",Table1[[#This Row],[income]],0)</f>
        <v>0</v>
      </c>
      <c r="CQ127">
        <f ca="1">IF(Table1[[#This Row],[area]]="newfounland",Table1[[#This Row],[income]],0)</f>
        <v>0</v>
      </c>
      <c r="CR127">
        <f ca="1">IF(Table1[[#This Row],[area]]="alberta",Table1[[#This Row],[income]],0)</f>
        <v>0</v>
      </c>
      <c r="CS127">
        <f ca="1">IF(Table1[[#This Row],[area]]="nunavet",Table1[[#This Row],[income]],0)</f>
        <v>0</v>
      </c>
      <c r="CT127">
        <f ca="1">IF(Table1[[#This Row],[area]]="prince edward island",Table1[[#This Row],[income]],0)</f>
        <v>85817</v>
      </c>
      <c r="CU127">
        <f ca="1">IF(Table1[[#This Row],[area]]="northwest tersesa",Table1[[#This Row],[income]],0)</f>
        <v>0</v>
      </c>
      <c r="CV127">
        <f ca="1">IF(Table1[[#This Row],[area]]="quebec",Table1[[#This Row],[income]],0)</f>
        <v>0</v>
      </c>
      <c r="CW127">
        <f ca="1">IF(Table1[[#This Row],[area]]="manitoba",Table1[[#This Row],[income]],0)</f>
        <v>0</v>
      </c>
      <c r="CX127">
        <f ca="1">IF(Table1[[#This Row],[area]]="sasketchwan",Table1[[#This Row],[income]],0)</f>
        <v>0</v>
      </c>
      <c r="CY127">
        <f ca="1">IF(Table1[[#This Row],[area]]="BC",Table1[[#This Row],[income]],0)</f>
        <v>0</v>
      </c>
      <c r="CZ127" s="6">
        <f ca="1">IF(Table1[[#This Row],[area]]="newbruncwick",Table1[[#This Row],[income]],0)</f>
        <v>0</v>
      </c>
      <c r="DB127" s="5">
        <f ca="1">IF(Table1[[#This Row],[field of work]]="health",Table1[[#This Row],[income]],0)</f>
        <v>0</v>
      </c>
      <c r="DC127">
        <f ca="1">IF(Table1[[#This Row],[field of work]]="teaching",Table1[[#This Row],[income]],0)</f>
        <v>0</v>
      </c>
      <c r="DD127">
        <f ca="1">IF(Table1[[#This Row],[field of work]]="agriculture",Table1[[#This Row],[income]],0)</f>
        <v>0</v>
      </c>
      <c r="DE127">
        <f ca="1">IF(Table1[[#This Row],[field of work]]="IT",Table1[[#This Row],[income]],0)</f>
        <v>85817</v>
      </c>
      <c r="DF127">
        <f ca="1">IF(Table1[[#This Row],[field of work]]="construction",Table1[[#This Row],[income]],0)</f>
        <v>0</v>
      </c>
      <c r="DG127" s="6">
        <f ca="1">IF(Table1[[#This Row],[field of work]]="general work",Table1[[#This Row],[income]],0)</f>
        <v>0</v>
      </c>
      <c r="DJ127" s="5">
        <f ca="1">IF(Table1[[#This Row],[Value of debts]]&gt;Table1[[#This Row],[income]],1,0)</f>
        <v>1</v>
      </c>
      <c r="DK127" s="6"/>
      <c r="DL127">
        <f ca="1">IF(Table1[[#This Row],[net worth of person($)]]&gt;$DM$6,Table1[[#This Row],[age]],0)</f>
        <v>29</v>
      </c>
    </row>
    <row r="128" spans="2:116" x14ac:dyDescent="0.3">
      <c r="B128">
        <f t="shared" ca="1" si="32"/>
        <v>1</v>
      </c>
      <c r="C128" s="1" t="str">
        <f t="shared" ca="1" si="33"/>
        <v>men</v>
      </c>
      <c r="D128">
        <f t="shared" ca="1" si="34"/>
        <v>44</v>
      </c>
      <c r="E128">
        <f t="shared" ca="1" si="35"/>
        <v>4</v>
      </c>
      <c r="F128" t="str">
        <f t="shared" ca="1" si="36"/>
        <v>IT</v>
      </c>
      <c r="G128">
        <f t="shared" ca="1" si="37"/>
        <v>4</v>
      </c>
      <c r="H128" t="str">
        <f t="shared" ca="1" si="38"/>
        <v>technical;</v>
      </c>
      <c r="I128">
        <f t="shared" ca="1" si="39"/>
        <v>0</v>
      </c>
      <c r="J128">
        <f t="shared" ca="1" si="31"/>
        <v>2</v>
      </c>
      <c r="K128">
        <f t="shared" ca="1" si="40"/>
        <v>64588</v>
      </c>
      <c r="L128">
        <f t="shared" ca="1" si="41"/>
        <v>6</v>
      </c>
      <c r="M128" t="str">
        <f t="shared" ca="1" si="42"/>
        <v>sasketchwan</v>
      </c>
      <c r="N128">
        <f t="shared" ca="1" si="46"/>
        <v>322940</v>
      </c>
      <c r="O128">
        <f t="shared" ca="1" si="43"/>
        <v>150921.54542097606</v>
      </c>
      <c r="P128">
        <f t="shared" ca="1" si="47"/>
        <v>37621.490234400793</v>
      </c>
      <c r="Q128">
        <f t="shared" ca="1" si="44"/>
        <v>23164</v>
      </c>
      <c r="R128">
        <f t="shared" ca="1" si="48"/>
        <v>18936.886303827276</v>
      </c>
      <c r="S128">
        <f t="shared" ca="1" si="49"/>
        <v>16.681821269738805</v>
      </c>
      <c r="T128">
        <f t="shared" ca="1" si="50"/>
        <v>360578.17205567053</v>
      </c>
      <c r="U128">
        <f t="shared" ca="1" si="51"/>
        <v>193022.43172480335</v>
      </c>
      <c r="V128">
        <f t="shared" ca="1" si="52"/>
        <v>167555.74033086718</v>
      </c>
      <c r="AF128" s="5">
        <f ca="1">IF(Table1[[#This Row],[Genders]]="men",1,0)</f>
        <v>1</v>
      </c>
      <c r="AG128">
        <f ca="1">IF(Table1[[#This Row],[Genders]]="women",1,0)</f>
        <v>0</v>
      </c>
      <c r="AJ128" s="6"/>
      <c r="AL128">
        <f ca="1">IF(Table1[[#This Row],[field of work]]="teaching",1,0)</f>
        <v>0</v>
      </c>
      <c r="AM128">
        <f ca="1">IF(Table1[[#This Row],[field of work]]="health",1,0)</f>
        <v>0</v>
      </c>
      <c r="AN128">
        <f ca="1">IF(Table1[[#This Row],[field of work]]="agriculture",1,0)</f>
        <v>0</v>
      </c>
      <c r="AO128">
        <f ca="1">IF(Table1[[#This Row],[field of work]]="IT",1,0)</f>
        <v>1</v>
      </c>
      <c r="AP128">
        <f ca="1">IF(Table1[[#This Row],[field of work]]="construction",1,0)</f>
        <v>0</v>
      </c>
      <c r="AQ128">
        <f ca="1">IF(Table1[[#This Row],[field of work]]="general work",1,0)</f>
        <v>0</v>
      </c>
      <c r="AY128" s="23">
        <f ca="1">IF(Table1[[#This Row],[area]]="ontario",1,0)</f>
        <v>0</v>
      </c>
      <c r="AZ128">
        <f ca="1">IF(Table1[[#This Row],[area]]="newfounland",1,0)</f>
        <v>0</v>
      </c>
      <c r="BA128">
        <f ca="1">IF(Table1[[#This Row],[area]]="alberta",1,0)</f>
        <v>0</v>
      </c>
      <c r="BB128">
        <f ca="1">IF(Table1[[#This Row],[area]]="BC",1,0)</f>
        <v>0</v>
      </c>
      <c r="BC128">
        <f ca="1">IF(Table1[[#This Row],[area]]="yukon",1,0)</f>
        <v>0</v>
      </c>
      <c r="BD128">
        <f ca="1">IF(Table1[[#This Row],[area]]="nunavet",1,0)</f>
        <v>0</v>
      </c>
      <c r="BE128">
        <f ca="1">IF(Table1[[#This Row],[area]]="sasketchwan",1,0)</f>
        <v>1</v>
      </c>
      <c r="BF128">
        <f ca="1">IF(Table1[[#This Row],[area]]="newbruncwick",1,0)</f>
        <v>0</v>
      </c>
      <c r="BG128">
        <f ca="1">IF(Table1[[#This Row],[area]]="manitoba",1,0)</f>
        <v>0</v>
      </c>
      <c r="BH128">
        <f ca="1">IF(Table1[[#This Row],[area]]="prince edward island",1,0)</f>
        <v>0</v>
      </c>
      <c r="BI128">
        <f ca="1">IF(Table1[[#This Row],[area]]="quebec",1,0)</f>
        <v>0</v>
      </c>
      <c r="BJ128">
        <f ca="1">IF(Table1[[#This Row],[area]]="northwest tersesa",1,0)</f>
        <v>0</v>
      </c>
      <c r="BZ128" s="41">
        <f ca="1">Table1[[#This Row],[Cars Value]]/Table1[[#This Row],[no of cars]]</f>
        <v>18810.745117200397</v>
      </c>
      <c r="CB128" s="5">
        <f ca="1">IF(Table1[[#This Row],[Value of debts]]&gt;$CC$6,1,0)</f>
        <v>1</v>
      </c>
      <c r="CF128" s="6"/>
      <c r="CG128" s="43">
        <f ca="1">Table1[[#This Row],[Mortage left]]/Table1[[#This Row],[value of house]]</f>
        <v>0.46733617830239693</v>
      </c>
      <c r="CH128">
        <f t="shared" ca="1" si="45"/>
        <v>0</v>
      </c>
      <c r="CO128" s="5">
        <f ca="1">IF(Table1[[#This Row],[area]]="yukon",Table1[[#This Row],[income]],0)</f>
        <v>0</v>
      </c>
      <c r="CP128">
        <f ca="1">IF(Table1[[#This Row],[area]]="ontario",Table1[[#This Row],[income]],0)</f>
        <v>0</v>
      </c>
      <c r="CQ128">
        <f ca="1">IF(Table1[[#This Row],[area]]="newfounland",Table1[[#This Row],[income]],0)</f>
        <v>0</v>
      </c>
      <c r="CR128">
        <f ca="1">IF(Table1[[#This Row],[area]]="alberta",Table1[[#This Row],[income]],0)</f>
        <v>0</v>
      </c>
      <c r="CS128">
        <f ca="1">IF(Table1[[#This Row],[area]]="nunavet",Table1[[#This Row],[income]],0)</f>
        <v>0</v>
      </c>
      <c r="CT128">
        <f ca="1">IF(Table1[[#This Row],[area]]="prince edward island",Table1[[#This Row],[income]],0)</f>
        <v>0</v>
      </c>
      <c r="CU128">
        <f ca="1">IF(Table1[[#This Row],[area]]="northwest tersesa",Table1[[#This Row],[income]],0)</f>
        <v>0</v>
      </c>
      <c r="CV128">
        <f ca="1">IF(Table1[[#This Row],[area]]="quebec",Table1[[#This Row],[income]],0)</f>
        <v>0</v>
      </c>
      <c r="CW128">
        <f ca="1">IF(Table1[[#This Row],[area]]="manitoba",Table1[[#This Row],[income]],0)</f>
        <v>0</v>
      </c>
      <c r="CX128">
        <f ca="1">IF(Table1[[#This Row],[area]]="sasketchwan",Table1[[#This Row],[income]],0)</f>
        <v>64588</v>
      </c>
      <c r="CY128">
        <f ca="1">IF(Table1[[#This Row],[area]]="BC",Table1[[#This Row],[income]],0)</f>
        <v>0</v>
      </c>
      <c r="CZ128" s="6">
        <f ca="1">IF(Table1[[#This Row],[area]]="newbruncwick",Table1[[#This Row],[income]],0)</f>
        <v>0</v>
      </c>
      <c r="DB128" s="5">
        <f ca="1">IF(Table1[[#This Row],[field of work]]="health",Table1[[#This Row],[income]],0)</f>
        <v>0</v>
      </c>
      <c r="DC128">
        <f ca="1">IF(Table1[[#This Row],[field of work]]="teaching",Table1[[#This Row],[income]],0)</f>
        <v>0</v>
      </c>
      <c r="DD128">
        <f ca="1">IF(Table1[[#This Row],[field of work]]="agriculture",Table1[[#This Row],[income]],0)</f>
        <v>0</v>
      </c>
      <c r="DE128">
        <f ca="1">IF(Table1[[#This Row],[field of work]]="IT",Table1[[#This Row],[income]],0)</f>
        <v>64588</v>
      </c>
      <c r="DF128">
        <f ca="1">IF(Table1[[#This Row],[field of work]]="construction",Table1[[#This Row],[income]],0)</f>
        <v>0</v>
      </c>
      <c r="DG128" s="6">
        <f ca="1">IF(Table1[[#This Row],[field of work]]="general work",Table1[[#This Row],[income]],0)</f>
        <v>0</v>
      </c>
      <c r="DJ128" s="5">
        <f ca="1">IF(Table1[[#This Row],[Value of debts]]&gt;Table1[[#This Row],[income]],1,0)</f>
        <v>1</v>
      </c>
      <c r="DK128" s="6"/>
      <c r="DL128">
        <f ca="1">IF(Table1[[#This Row],[net worth of person($)]]&gt;$DM$6,Table1[[#This Row],[age]],0)</f>
        <v>44</v>
      </c>
    </row>
    <row r="129" spans="2:116" x14ac:dyDescent="0.3">
      <c r="B129">
        <f t="shared" ca="1" si="32"/>
        <v>1</v>
      </c>
      <c r="C129" s="1" t="str">
        <f t="shared" ca="1" si="33"/>
        <v>men</v>
      </c>
      <c r="D129">
        <f t="shared" ca="1" si="34"/>
        <v>43</v>
      </c>
      <c r="E129">
        <f t="shared" ca="1" si="35"/>
        <v>5</v>
      </c>
      <c r="F129" t="str">
        <f t="shared" ca="1" si="36"/>
        <v>general work</v>
      </c>
      <c r="G129">
        <f t="shared" ca="1" si="37"/>
        <v>4</v>
      </c>
      <c r="H129" t="str">
        <f t="shared" ca="1" si="38"/>
        <v>technical;</v>
      </c>
      <c r="I129">
        <f t="shared" ca="1" si="39"/>
        <v>0</v>
      </c>
      <c r="J129">
        <f t="shared" ca="1" si="31"/>
        <v>3</v>
      </c>
      <c r="K129">
        <f t="shared" ca="1" si="40"/>
        <v>29655</v>
      </c>
      <c r="L129">
        <f t="shared" ca="1" si="41"/>
        <v>11</v>
      </c>
      <c r="M129" t="str">
        <f t="shared" ca="1" si="42"/>
        <v>newbruncwick</v>
      </c>
      <c r="N129">
        <f t="shared" ca="1" si="46"/>
        <v>177930</v>
      </c>
      <c r="O129">
        <f t="shared" ca="1" si="43"/>
        <v>1635.0433381769674</v>
      </c>
      <c r="P129">
        <f t="shared" ca="1" si="47"/>
        <v>68822.05207004922</v>
      </c>
      <c r="Q129">
        <f t="shared" ca="1" si="44"/>
        <v>33362</v>
      </c>
      <c r="R129">
        <f t="shared" ca="1" si="48"/>
        <v>41996.158388073854</v>
      </c>
      <c r="S129">
        <f t="shared" ca="1" si="49"/>
        <v>11018.784184621578</v>
      </c>
      <c r="T129">
        <f t="shared" ca="1" si="50"/>
        <v>257770.83625467081</v>
      </c>
      <c r="U129">
        <f t="shared" ca="1" si="51"/>
        <v>76993.201726250816</v>
      </c>
      <c r="V129">
        <f t="shared" ca="1" si="52"/>
        <v>180777.63452841999</v>
      </c>
      <c r="AF129" s="5">
        <f ca="1">IF(Table1[[#This Row],[Genders]]="men",1,0)</f>
        <v>1</v>
      </c>
      <c r="AG129">
        <f ca="1">IF(Table1[[#This Row],[Genders]]="women",1,0)</f>
        <v>0</v>
      </c>
      <c r="AJ129" s="6"/>
      <c r="AL129">
        <f ca="1">IF(Table1[[#This Row],[field of work]]="teaching",1,0)</f>
        <v>0</v>
      </c>
      <c r="AM129">
        <f ca="1">IF(Table1[[#This Row],[field of work]]="health",1,0)</f>
        <v>0</v>
      </c>
      <c r="AN129">
        <f ca="1">IF(Table1[[#This Row],[field of work]]="agriculture",1,0)</f>
        <v>0</v>
      </c>
      <c r="AO129">
        <f ca="1">IF(Table1[[#This Row],[field of work]]="IT",1,0)</f>
        <v>0</v>
      </c>
      <c r="AP129">
        <f ca="1">IF(Table1[[#This Row],[field of work]]="construction",1,0)</f>
        <v>0</v>
      </c>
      <c r="AQ129">
        <f ca="1">IF(Table1[[#This Row],[field of work]]="general work",1,0)</f>
        <v>1</v>
      </c>
      <c r="AY129" s="23">
        <f ca="1">IF(Table1[[#This Row],[area]]="ontario",1,0)</f>
        <v>0</v>
      </c>
      <c r="AZ129">
        <f ca="1">IF(Table1[[#This Row],[area]]="newfounland",1,0)</f>
        <v>0</v>
      </c>
      <c r="BA129">
        <f ca="1">IF(Table1[[#This Row],[area]]="alberta",1,0)</f>
        <v>0</v>
      </c>
      <c r="BB129">
        <f ca="1">IF(Table1[[#This Row],[area]]="BC",1,0)</f>
        <v>0</v>
      </c>
      <c r="BC129">
        <f ca="1">IF(Table1[[#This Row],[area]]="yukon",1,0)</f>
        <v>0</v>
      </c>
      <c r="BD129">
        <f ca="1">IF(Table1[[#This Row],[area]]="nunavet",1,0)</f>
        <v>0</v>
      </c>
      <c r="BE129">
        <f ca="1">IF(Table1[[#This Row],[area]]="sasketchwan",1,0)</f>
        <v>0</v>
      </c>
      <c r="BF129">
        <f ca="1">IF(Table1[[#This Row],[area]]="newbruncwick",1,0)</f>
        <v>1</v>
      </c>
      <c r="BG129">
        <f ca="1">IF(Table1[[#This Row],[area]]="manitoba",1,0)</f>
        <v>0</v>
      </c>
      <c r="BH129">
        <f ca="1">IF(Table1[[#This Row],[area]]="prince edward island",1,0)</f>
        <v>0</v>
      </c>
      <c r="BI129">
        <f ca="1">IF(Table1[[#This Row],[area]]="quebec",1,0)</f>
        <v>0</v>
      </c>
      <c r="BJ129">
        <f ca="1">IF(Table1[[#This Row],[area]]="northwest tersesa",1,0)</f>
        <v>0</v>
      </c>
      <c r="BZ129" s="41">
        <f ca="1">Table1[[#This Row],[Cars Value]]/Table1[[#This Row],[no of cars]]</f>
        <v>22940.684023349739</v>
      </c>
      <c r="CB129" s="5">
        <f ca="1">IF(Table1[[#This Row],[Value of debts]]&gt;$CC$6,1,0)</f>
        <v>0</v>
      </c>
      <c r="CF129" s="6"/>
      <c r="CG129" s="43">
        <f ca="1">Table1[[#This Row],[Mortage left]]/Table1[[#This Row],[value of house]]</f>
        <v>9.1892504815206388E-3</v>
      </c>
      <c r="CH129">
        <f t="shared" ca="1" si="45"/>
        <v>1</v>
      </c>
      <c r="CO129" s="5">
        <f ca="1">IF(Table1[[#This Row],[area]]="yukon",Table1[[#This Row],[income]],0)</f>
        <v>0</v>
      </c>
      <c r="CP129">
        <f ca="1">IF(Table1[[#This Row],[area]]="ontario",Table1[[#This Row],[income]],0)</f>
        <v>0</v>
      </c>
      <c r="CQ129">
        <f ca="1">IF(Table1[[#This Row],[area]]="newfounland",Table1[[#This Row],[income]],0)</f>
        <v>0</v>
      </c>
      <c r="CR129">
        <f ca="1">IF(Table1[[#This Row],[area]]="alberta",Table1[[#This Row],[income]],0)</f>
        <v>0</v>
      </c>
      <c r="CS129">
        <f ca="1">IF(Table1[[#This Row],[area]]="nunavet",Table1[[#This Row],[income]],0)</f>
        <v>0</v>
      </c>
      <c r="CT129">
        <f ca="1">IF(Table1[[#This Row],[area]]="prince edward island",Table1[[#This Row],[income]],0)</f>
        <v>0</v>
      </c>
      <c r="CU129">
        <f ca="1">IF(Table1[[#This Row],[area]]="northwest tersesa",Table1[[#This Row],[income]],0)</f>
        <v>0</v>
      </c>
      <c r="CV129">
        <f ca="1">IF(Table1[[#This Row],[area]]="quebec",Table1[[#This Row],[income]],0)</f>
        <v>0</v>
      </c>
      <c r="CW129">
        <f ca="1">IF(Table1[[#This Row],[area]]="manitoba",Table1[[#This Row],[income]],0)</f>
        <v>0</v>
      </c>
      <c r="CX129">
        <f ca="1">IF(Table1[[#This Row],[area]]="sasketchwan",Table1[[#This Row],[income]],0)</f>
        <v>0</v>
      </c>
      <c r="CY129">
        <f ca="1">IF(Table1[[#This Row],[area]]="BC",Table1[[#This Row],[income]],0)</f>
        <v>0</v>
      </c>
      <c r="CZ129" s="6">
        <f ca="1">IF(Table1[[#This Row],[area]]="newbruncwick",Table1[[#This Row],[income]],0)</f>
        <v>29655</v>
      </c>
      <c r="DB129" s="5">
        <f ca="1">IF(Table1[[#This Row],[field of work]]="health",Table1[[#This Row],[income]],0)</f>
        <v>0</v>
      </c>
      <c r="DC129">
        <f ca="1">IF(Table1[[#This Row],[field of work]]="teaching",Table1[[#This Row],[income]],0)</f>
        <v>0</v>
      </c>
      <c r="DD129">
        <f ca="1">IF(Table1[[#This Row],[field of work]]="agriculture",Table1[[#This Row],[income]],0)</f>
        <v>0</v>
      </c>
      <c r="DE129">
        <f ca="1">IF(Table1[[#This Row],[field of work]]="IT",Table1[[#This Row],[income]],0)</f>
        <v>0</v>
      </c>
      <c r="DF129">
        <f ca="1">IF(Table1[[#This Row],[field of work]]="construction",Table1[[#This Row],[income]],0)</f>
        <v>0</v>
      </c>
      <c r="DG129" s="6">
        <f ca="1">IF(Table1[[#This Row],[field of work]]="general work",Table1[[#This Row],[income]],0)</f>
        <v>29655</v>
      </c>
      <c r="DJ129" s="5">
        <f ca="1">IF(Table1[[#This Row],[Value of debts]]&gt;Table1[[#This Row],[income]],1,0)</f>
        <v>1</v>
      </c>
      <c r="DK129" s="6"/>
      <c r="DL129">
        <f ca="1">IF(Table1[[#This Row],[net worth of person($)]]&gt;$DM$6,Table1[[#This Row],[age]],0)</f>
        <v>43</v>
      </c>
    </row>
    <row r="130" spans="2:116" x14ac:dyDescent="0.3">
      <c r="B130">
        <f t="shared" ca="1" si="32"/>
        <v>1</v>
      </c>
      <c r="C130" s="1" t="str">
        <f t="shared" ca="1" si="33"/>
        <v>men</v>
      </c>
      <c r="D130">
        <f t="shared" ca="1" si="34"/>
        <v>26</v>
      </c>
      <c r="E130">
        <f t="shared" ca="1" si="35"/>
        <v>3</v>
      </c>
      <c r="F130" t="str">
        <f t="shared" ca="1" si="36"/>
        <v>teaching</v>
      </c>
      <c r="G130">
        <f t="shared" ca="1" si="37"/>
        <v>4</v>
      </c>
      <c r="H130" t="str">
        <f t="shared" ca="1" si="38"/>
        <v>technical;</v>
      </c>
      <c r="I130">
        <f t="shared" ca="1" si="39"/>
        <v>4</v>
      </c>
      <c r="J130">
        <f t="shared" ca="1" si="31"/>
        <v>3</v>
      </c>
      <c r="K130">
        <f t="shared" ca="1" si="40"/>
        <v>81069</v>
      </c>
      <c r="L130">
        <f t="shared" ca="1" si="41"/>
        <v>5</v>
      </c>
      <c r="M130" t="str">
        <f t="shared" ca="1" si="42"/>
        <v>nunavet</v>
      </c>
      <c r="N130">
        <f t="shared" ca="1" si="46"/>
        <v>486414</v>
      </c>
      <c r="O130">
        <f t="shared" ca="1" si="43"/>
        <v>139604.78683568686</v>
      </c>
      <c r="P130">
        <f t="shared" ca="1" si="47"/>
        <v>149423.5132118832</v>
      </c>
      <c r="Q130">
        <f t="shared" ca="1" si="44"/>
        <v>86914</v>
      </c>
      <c r="R130">
        <f t="shared" ca="1" si="48"/>
        <v>92209.704495753525</v>
      </c>
      <c r="S130">
        <f t="shared" ca="1" si="49"/>
        <v>34493.353740946506</v>
      </c>
      <c r="T130">
        <f t="shared" ca="1" si="50"/>
        <v>670330.86695282965</v>
      </c>
      <c r="U130">
        <f t="shared" ca="1" si="51"/>
        <v>318728.4913314404</v>
      </c>
      <c r="V130">
        <f t="shared" ca="1" si="52"/>
        <v>351602.37562138925</v>
      </c>
      <c r="AF130" s="5">
        <f ca="1">IF(Table1[[#This Row],[Genders]]="men",1,0)</f>
        <v>1</v>
      </c>
      <c r="AG130">
        <f ca="1">IF(Table1[[#This Row],[Genders]]="women",1,0)</f>
        <v>0</v>
      </c>
      <c r="AJ130" s="6"/>
      <c r="AL130">
        <f ca="1">IF(Table1[[#This Row],[field of work]]="teaching",1,0)</f>
        <v>1</v>
      </c>
      <c r="AM130">
        <f ca="1">IF(Table1[[#This Row],[field of work]]="health",1,0)</f>
        <v>0</v>
      </c>
      <c r="AN130">
        <f ca="1">IF(Table1[[#This Row],[field of work]]="agriculture",1,0)</f>
        <v>0</v>
      </c>
      <c r="AO130">
        <f ca="1">IF(Table1[[#This Row],[field of work]]="IT",1,0)</f>
        <v>0</v>
      </c>
      <c r="AP130">
        <f ca="1">IF(Table1[[#This Row],[field of work]]="construction",1,0)</f>
        <v>0</v>
      </c>
      <c r="AQ130">
        <f ca="1">IF(Table1[[#This Row],[field of work]]="general work",1,0)</f>
        <v>0</v>
      </c>
      <c r="AY130" s="23">
        <f ca="1">IF(Table1[[#This Row],[area]]="ontario",1,0)</f>
        <v>0</v>
      </c>
      <c r="AZ130">
        <f ca="1">IF(Table1[[#This Row],[area]]="newfounland",1,0)</f>
        <v>0</v>
      </c>
      <c r="BA130">
        <f ca="1">IF(Table1[[#This Row],[area]]="alberta",1,0)</f>
        <v>0</v>
      </c>
      <c r="BB130">
        <f ca="1">IF(Table1[[#This Row],[area]]="BC",1,0)</f>
        <v>0</v>
      </c>
      <c r="BC130">
        <f ca="1">IF(Table1[[#This Row],[area]]="yukon",1,0)</f>
        <v>0</v>
      </c>
      <c r="BD130">
        <f ca="1">IF(Table1[[#This Row],[area]]="nunavet",1,0)</f>
        <v>1</v>
      </c>
      <c r="BE130">
        <f ca="1">IF(Table1[[#This Row],[area]]="sasketchwan",1,0)</f>
        <v>0</v>
      </c>
      <c r="BF130">
        <f ca="1">IF(Table1[[#This Row],[area]]="newbruncwick",1,0)</f>
        <v>0</v>
      </c>
      <c r="BG130">
        <f ca="1">IF(Table1[[#This Row],[area]]="manitoba",1,0)</f>
        <v>0</v>
      </c>
      <c r="BH130">
        <f ca="1">IF(Table1[[#This Row],[area]]="prince edward island",1,0)</f>
        <v>0</v>
      </c>
      <c r="BI130">
        <f ca="1">IF(Table1[[#This Row],[area]]="quebec",1,0)</f>
        <v>0</v>
      </c>
      <c r="BJ130">
        <f ca="1">IF(Table1[[#This Row],[area]]="northwest tersesa",1,0)</f>
        <v>0</v>
      </c>
      <c r="BZ130" s="41">
        <f ca="1">Table1[[#This Row],[Cars Value]]/Table1[[#This Row],[no of cars]]</f>
        <v>49807.837737294401</v>
      </c>
      <c r="CB130" s="5">
        <f ca="1">IF(Table1[[#This Row],[Value of debts]]&gt;$CC$6,1,0)</f>
        <v>1</v>
      </c>
      <c r="CF130" s="6"/>
      <c r="CG130" s="43">
        <f ca="1">Table1[[#This Row],[Mortage left]]/Table1[[#This Row],[value of house]]</f>
        <v>0.28700815937799251</v>
      </c>
      <c r="CH130">
        <f t="shared" ca="1" si="45"/>
        <v>0</v>
      </c>
      <c r="CO130" s="5">
        <f ca="1">IF(Table1[[#This Row],[area]]="yukon",Table1[[#This Row],[income]],0)</f>
        <v>0</v>
      </c>
      <c r="CP130">
        <f ca="1">IF(Table1[[#This Row],[area]]="ontario",Table1[[#This Row],[income]],0)</f>
        <v>0</v>
      </c>
      <c r="CQ130">
        <f ca="1">IF(Table1[[#This Row],[area]]="newfounland",Table1[[#This Row],[income]],0)</f>
        <v>0</v>
      </c>
      <c r="CR130">
        <f ca="1">IF(Table1[[#This Row],[area]]="alberta",Table1[[#This Row],[income]],0)</f>
        <v>0</v>
      </c>
      <c r="CS130">
        <f ca="1">IF(Table1[[#This Row],[area]]="nunavet",Table1[[#This Row],[income]],0)</f>
        <v>81069</v>
      </c>
      <c r="CT130">
        <f ca="1">IF(Table1[[#This Row],[area]]="prince edward island",Table1[[#This Row],[income]],0)</f>
        <v>0</v>
      </c>
      <c r="CU130">
        <f ca="1">IF(Table1[[#This Row],[area]]="northwest tersesa",Table1[[#This Row],[income]],0)</f>
        <v>0</v>
      </c>
      <c r="CV130">
        <f ca="1">IF(Table1[[#This Row],[area]]="quebec",Table1[[#This Row],[income]],0)</f>
        <v>0</v>
      </c>
      <c r="CW130">
        <f ca="1">IF(Table1[[#This Row],[area]]="manitoba",Table1[[#This Row],[income]],0)</f>
        <v>0</v>
      </c>
      <c r="CX130">
        <f ca="1">IF(Table1[[#This Row],[area]]="sasketchwan",Table1[[#This Row],[income]],0)</f>
        <v>0</v>
      </c>
      <c r="CY130">
        <f ca="1">IF(Table1[[#This Row],[area]]="BC",Table1[[#This Row],[income]],0)</f>
        <v>0</v>
      </c>
      <c r="CZ130" s="6">
        <f ca="1">IF(Table1[[#This Row],[area]]="newbruncwick",Table1[[#This Row],[income]],0)</f>
        <v>0</v>
      </c>
      <c r="DB130" s="5">
        <f ca="1">IF(Table1[[#This Row],[field of work]]="health",Table1[[#This Row],[income]],0)</f>
        <v>0</v>
      </c>
      <c r="DC130">
        <f ca="1">IF(Table1[[#This Row],[field of work]]="teaching",Table1[[#This Row],[income]],0)</f>
        <v>81069</v>
      </c>
      <c r="DD130">
        <f ca="1">IF(Table1[[#This Row],[field of work]]="agriculture",Table1[[#This Row],[income]],0)</f>
        <v>0</v>
      </c>
      <c r="DE130">
        <f ca="1">IF(Table1[[#This Row],[field of work]]="IT",Table1[[#This Row],[income]],0)</f>
        <v>0</v>
      </c>
      <c r="DF130">
        <f ca="1">IF(Table1[[#This Row],[field of work]]="construction",Table1[[#This Row],[income]],0)</f>
        <v>0</v>
      </c>
      <c r="DG130" s="6">
        <f ca="1">IF(Table1[[#This Row],[field of work]]="general work",Table1[[#This Row],[income]],0)</f>
        <v>0</v>
      </c>
      <c r="DJ130" s="5">
        <f ca="1">IF(Table1[[#This Row],[Value of debts]]&gt;Table1[[#This Row],[income]],1,0)</f>
        <v>1</v>
      </c>
      <c r="DK130" s="6"/>
      <c r="DL130">
        <f ca="1">IF(Table1[[#This Row],[net worth of person($)]]&gt;$DM$6,Table1[[#This Row],[age]],0)</f>
        <v>26</v>
      </c>
    </row>
    <row r="131" spans="2:116" x14ac:dyDescent="0.3">
      <c r="B131">
        <f t="shared" ca="1" si="32"/>
        <v>2</v>
      </c>
      <c r="C131" s="1" t="str">
        <f t="shared" ca="1" si="33"/>
        <v>women</v>
      </c>
      <c r="D131">
        <f t="shared" ca="1" si="34"/>
        <v>40</v>
      </c>
      <c r="E131">
        <f t="shared" ca="1" si="35"/>
        <v>6</v>
      </c>
      <c r="F131" t="str">
        <f t="shared" ca="1" si="36"/>
        <v>agriculture</v>
      </c>
      <c r="G131">
        <f t="shared" ca="1" si="37"/>
        <v>1</v>
      </c>
      <c r="H131" t="str">
        <f t="shared" ca="1" si="38"/>
        <v>high school</v>
      </c>
      <c r="I131">
        <f t="shared" ca="1" si="39"/>
        <v>2</v>
      </c>
      <c r="J131">
        <f t="shared" ca="1" si="31"/>
        <v>2</v>
      </c>
      <c r="K131">
        <f t="shared" ca="1" si="40"/>
        <v>59284</v>
      </c>
      <c r="L131">
        <f t="shared" ca="1" si="41"/>
        <v>2</v>
      </c>
      <c r="M131" t="str">
        <f t="shared" ca="1" si="42"/>
        <v>BC</v>
      </c>
      <c r="N131">
        <f t="shared" ca="1" si="46"/>
        <v>296420</v>
      </c>
      <c r="O131">
        <f t="shared" ca="1" si="43"/>
        <v>48786.69917022335</v>
      </c>
      <c r="P131">
        <f t="shared" ca="1" si="47"/>
        <v>81059.68675765596</v>
      </c>
      <c r="Q131">
        <f t="shared" ca="1" si="44"/>
        <v>5204</v>
      </c>
      <c r="R131">
        <f t="shared" ca="1" si="48"/>
        <v>50921.07016862883</v>
      </c>
      <c r="S131">
        <f t="shared" ca="1" si="49"/>
        <v>69909.756052017299</v>
      </c>
      <c r="T131">
        <f t="shared" ca="1" si="50"/>
        <v>447389.44280967326</v>
      </c>
      <c r="U131">
        <f t="shared" ca="1" si="51"/>
        <v>104911.76933885217</v>
      </c>
      <c r="V131">
        <f t="shared" ca="1" si="52"/>
        <v>342477.67347082112</v>
      </c>
      <c r="AF131" s="5">
        <f ca="1">IF(Table1[[#This Row],[Genders]]="men",1,0)</f>
        <v>0</v>
      </c>
      <c r="AG131">
        <f ca="1">IF(Table1[[#This Row],[Genders]]="women",1,0)</f>
        <v>1</v>
      </c>
      <c r="AJ131" s="6"/>
      <c r="AL131">
        <f ca="1">IF(Table1[[#This Row],[field of work]]="teaching",1,0)</f>
        <v>0</v>
      </c>
      <c r="AM131">
        <f ca="1">IF(Table1[[#This Row],[field of work]]="health",1,0)</f>
        <v>0</v>
      </c>
      <c r="AN131">
        <f ca="1">IF(Table1[[#This Row],[field of work]]="agriculture",1,0)</f>
        <v>1</v>
      </c>
      <c r="AO131">
        <f ca="1">IF(Table1[[#This Row],[field of work]]="IT",1,0)</f>
        <v>0</v>
      </c>
      <c r="AP131">
        <f ca="1">IF(Table1[[#This Row],[field of work]]="construction",1,0)</f>
        <v>0</v>
      </c>
      <c r="AQ131">
        <f ca="1">IF(Table1[[#This Row],[field of work]]="general work",1,0)</f>
        <v>0</v>
      </c>
      <c r="AY131" s="23">
        <f ca="1">IF(Table1[[#This Row],[area]]="ontario",1,0)</f>
        <v>0</v>
      </c>
      <c r="AZ131">
        <f ca="1">IF(Table1[[#This Row],[area]]="newfounland",1,0)</f>
        <v>0</v>
      </c>
      <c r="BA131">
        <f ca="1">IF(Table1[[#This Row],[area]]="alberta",1,0)</f>
        <v>0</v>
      </c>
      <c r="BB131">
        <f ca="1">IF(Table1[[#This Row],[area]]="BC",1,0)</f>
        <v>1</v>
      </c>
      <c r="BC131">
        <f ca="1">IF(Table1[[#This Row],[area]]="yukon",1,0)</f>
        <v>0</v>
      </c>
      <c r="BD131">
        <f ca="1">IF(Table1[[#This Row],[area]]="nunavet",1,0)</f>
        <v>0</v>
      </c>
      <c r="BE131">
        <f ca="1">IF(Table1[[#This Row],[area]]="sasketchwan",1,0)</f>
        <v>0</v>
      </c>
      <c r="BF131">
        <f ca="1">IF(Table1[[#This Row],[area]]="newbruncwick",1,0)</f>
        <v>0</v>
      </c>
      <c r="BG131">
        <f ca="1">IF(Table1[[#This Row],[area]]="manitoba",1,0)</f>
        <v>0</v>
      </c>
      <c r="BH131">
        <f ca="1">IF(Table1[[#This Row],[area]]="prince edward island",1,0)</f>
        <v>0</v>
      </c>
      <c r="BI131">
        <f ca="1">IF(Table1[[#This Row],[area]]="quebec",1,0)</f>
        <v>0</v>
      </c>
      <c r="BJ131">
        <f ca="1">IF(Table1[[#This Row],[area]]="northwest tersesa",1,0)</f>
        <v>0</v>
      </c>
      <c r="BZ131" s="41">
        <f ca="1">Table1[[#This Row],[Cars Value]]/Table1[[#This Row],[no of cars]]</f>
        <v>40529.84337882798</v>
      </c>
      <c r="CB131" s="5">
        <f ca="1">IF(Table1[[#This Row],[Value of debts]]&gt;$CC$6,1,0)</f>
        <v>1</v>
      </c>
      <c r="CF131" s="6"/>
      <c r="CG131" s="43">
        <f ca="1">Table1[[#This Row],[Mortage left]]/Table1[[#This Row],[value of house]]</f>
        <v>0.16458639487964155</v>
      </c>
      <c r="CH131">
        <f t="shared" ca="1" si="45"/>
        <v>1</v>
      </c>
      <c r="CO131" s="5">
        <f ca="1">IF(Table1[[#This Row],[area]]="yukon",Table1[[#This Row],[income]],0)</f>
        <v>0</v>
      </c>
      <c r="CP131">
        <f ca="1">IF(Table1[[#This Row],[area]]="ontario",Table1[[#This Row],[income]],0)</f>
        <v>0</v>
      </c>
      <c r="CQ131">
        <f ca="1">IF(Table1[[#This Row],[area]]="newfounland",Table1[[#This Row],[income]],0)</f>
        <v>0</v>
      </c>
      <c r="CR131">
        <f ca="1">IF(Table1[[#This Row],[area]]="alberta",Table1[[#This Row],[income]],0)</f>
        <v>0</v>
      </c>
      <c r="CS131">
        <f ca="1">IF(Table1[[#This Row],[area]]="nunavet",Table1[[#This Row],[income]],0)</f>
        <v>0</v>
      </c>
      <c r="CT131">
        <f ca="1">IF(Table1[[#This Row],[area]]="prince edward island",Table1[[#This Row],[income]],0)</f>
        <v>0</v>
      </c>
      <c r="CU131">
        <f ca="1">IF(Table1[[#This Row],[area]]="northwest tersesa",Table1[[#This Row],[income]],0)</f>
        <v>0</v>
      </c>
      <c r="CV131">
        <f ca="1">IF(Table1[[#This Row],[area]]="quebec",Table1[[#This Row],[income]],0)</f>
        <v>0</v>
      </c>
      <c r="CW131">
        <f ca="1">IF(Table1[[#This Row],[area]]="manitoba",Table1[[#This Row],[income]],0)</f>
        <v>0</v>
      </c>
      <c r="CX131">
        <f ca="1">IF(Table1[[#This Row],[area]]="sasketchwan",Table1[[#This Row],[income]],0)</f>
        <v>0</v>
      </c>
      <c r="CY131">
        <f ca="1">IF(Table1[[#This Row],[area]]="BC",Table1[[#This Row],[income]],0)</f>
        <v>59284</v>
      </c>
      <c r="CZ131" s="6">
        <f ca="1">IF(Table1[[#This Row],[area]]="newbruncwick",Table1[[#This Row],[income]],0)</f>
        <v>0</v>
      </c>
      <c r="DB131" s="5">
        <f ca="1">IF(Table1[[#This Row],[field of work]]="health",Table1[[#This Row],[income]],0)</f>
        <v>0</v>
      </c>
      <c r="DC131">
        <f ca="1">IF(Table1[[#This Row],[field of work]]="teaching",Table1[[#This Row],[income]],0)</f>
        <v>0</v>
      </c>
      <c r="DD131">
        <f ca="1">IF(Table1[[#This Row],[field of work]]="agriculture",Table1[[#This Row],[income]],0)</f>
        <v>59284</v>
      </c>
      <c r="DE131">
        <f ca="1">IF(Table1[[#This Row],[field of work]]="IT",Table1[[#This Row],[income]],0)</f>
        <v>0</v>
      </c>
      <c r="DF131">
        <f ca="1">IF(Table1[[#This Row],[field of work]]="construction",Table1[[#This Row],[income]],0)</f>
        <v>0</v>
      </c>
      <c r="DG131" s="6">
        <f ca="1">IF(Table1[[#This Row],[field of work]]="general work",Table1[[#This Row],[income]],0)</f>
        <v>0</v>
      </c>
      <c r="DJ131" s="5">
        <f ca="1">IF(Table1[[#This Row],[Value of debts]]&gt;Table1[[#This Row],[income]],1,0)</f>
        <v>1</v>
      </c>
      <c r="DK131" s="6"/>
      <c r="DL131">
        <f ca="1">IF(Table1[[#This Row],[net worth of person($)]]&gt;$DM$6,Table1[[#This Row],[age]],0)</f>
        <v>40</v>
      </c>
    </row>
    <row r="132" spans="2:116" x14ac:dyDescent="0.3">
      <c r="B132">
        <f t="shared" ca="1" si="32"/>
        <v>2</v>
      </c>
      <c r="C132" s="1" t="str">
        <f t="shared" ca="1" si="33"/>
        <v>women</v>
      </c>
      <c r="D132">
        <f t="shared" ca="1" si="34"/>
        <v>27</v>
      </c>
      <c r="E132">
        <f t="shared" ca="1" si="35"/>
        <v>3</v>
      </c>
      <c r="F132" t="str">
        <f t="shared" ca="1" si="36"/>
        <v>teaching</v>
      </c>
      <c r="G132">
        <f t="shared" ca="1" si="37"/>
        <v>3</v>
      </c>
      <c r="H132" t="str">
        <f t="shared" ca="1" si="38"/>
        <v>university</v>
      </c>
      <c r="I132">
        <f t="shared" ca="1" si="39"/>
        <v>2</v>
      </c>
      <c r="J132">
        <f t="shared" ca="1" si="31"/>
        <v>1</v>
      </c>
      <c r="K132">
        <f t="shared" ca="1" si="40"/>
        <v>88784</v>
      </c>
      <c r="L132">
        <f t="shared" ca="1" si="41"/>
        <v>3</v>
      </c>
      <c r="M132" t="str">
        <f t="shared" ca="1" si="42"/>
        <v>northwest tersesa</v>
      </c>
      <c r="N132">
        <f t="shared" ca="1" si="46"/>
        <v>532704</v>
      </c>
      <c r="O132">
        <f t="shared" ca="1" si="43"/>
        <v>265582.84667074337</v>
      </c>
      <c r="P132">
        <f t="shared" ca="1" si="47"/>
        <v>8264.6690666488903</v>
      </c>
      <c r="Q132">
        <f t="shared" ca="1" si="44"/>
        <v>1009</v>
      </c>
      <c r="R132">
        <f t="shared" ca="1" si="48"/>
        <v>150762.51720025824</v>
      </c>
      <c r="S132">
        <f t="shared" ca="1" si="49"/>
        <v>55958.728584869314</v>
      </c>
      <c r="T132">
        <f t="shared" ca="1" si="50"/>
        <v>596927.39765151823</v>
      </c>
      <c r="U132">
        <f t="shared" ca="1" si="51"/>
        <v>417354.36387100164</v>
      </c>
      <c r="V132">
        <f t="shared" ca="1" si="52"/>
        <v>179573.03378051659</v>
      </c>
      <c r="AF132" s="5">
        <f ca="1">IF(Table1[[#This Row],[Genders]]="men",1,0)</f>
        <v>0</v>
      </c>
      <c r="AG132">
        <f ca="1">IF(Table1[[#This Row],[Genders]]="women",1,0)</f>
        <v>1</v>
      </c>
      <c r="AJ132" s="6"/>
      <c r="AL132">
        <f ca="1">IF(Table1[[#This Row],[field of work]]="teaching",1,0)</f>
        <v>1</v>
      </c>
      <c r="AM132">
        <f ca="1">IF(Table1[[#This Row],[field of work]]="health",1,0)</f>
        <v>0</v>
      </c>
      <c r="AN132">
        <f ca="1">IF(Table1[[#This Row],[field of work]]="agriculture",1,0)</f>
        <v>0</v>
      </c>
      <c r="AO132">
        <f ca="1">IF(Table1[[#This Row],[field of work]]="IT",1,0)</f>
        <v>0</v>
      </c>
      <c r="AP132">
        <f ca="1">IF(Table1[[#This Row],[field of work]]="construction",1,0)</f>
        <v>0</v>
      </c>
      <c r="AQ132">
        <f ca="1">IF(Table1[[#This Row],[field of work]]="general work",1,0)</f>
        <v>0</v>
      </c>
      <c r="AY132" s="23">
        <f ca="1">IF(Table1[[#This Row],[area]]="ontario",1,0)</f>
        <v>0</v>
      </c>
      <c r="AZ132">
        <f ca="1">IF(Table1[[#This Row],[area]]="newfounland",1,0)</f>
        <v>0</v>
      </c>
      <c r="BA132">
        <f ca="1">IF(Table1[[#This Row],[area]]="alberta",1,0)</f>
        <v>0</v>
      </c>
      <c r="BB132">
        <f ca="1">IF(Table1[[#This Row],[area]]="BC",1,0)</f>
        <v>0</v>
      </c>
      <c r="BC132">
        <f ca="1">IF(Table1[[#This Row],[area]]="yukon",1,0)</f>
        <v>0</v>
      </c>
      <c r="BD132">
        <f ca="1">IF(Table1[[#This Row],[area]]="nunavet",1,0)</f>
        <v>0</v>
      </c>
      <c r="BE132">
        <f ca="1">IF(Table1[[#This Row],[area]]="sasketchwan",1,0)</f>
        <v>0</v>
      </c>
      <c r="BF132">
        <f ca="1">IF(Table1[[#This Row],[area]]="newbruncwick",1,0)</f>
        <v>0</v>
      </c>
      <c r="BG132">
        <f ca="1">IF(Table1[[#This Row],[area]]="manitoba",1,0)</f>
        <v>0</v>
      </c>
      <c r="BH132">
        <f ca="1">IF(Table1[[#This Row],[area]]="prince edward island",1,0)</f>
        <v>0</v>
      </c>
      <c r="BI132">
        <f ca="1">IF(Table1[[#This Row],[area]]="quebec",1,0)</f>
        <v>0</v>
      </c>
      <c r="BJ132">
        <f ca="1">IF(Table1[[#This Row],[area]]="northwest tersesa",1,0)</f>
        <v>1</v>
      </c>
      <c r="BZ132" s="41">
        <f ca="1">Table1[[#This Row],[Cars Value]]/Table1[[#This Row],[no of cars]]</f>
        <v>8264.6690666488903</v>
      </c>
      <c r="CB132" s="5">
        <f ca="1">IF(Table1[[#This Row],[Value of debts]]&gt;$CC$6,1,0)</f>
        <v>1</v>
      </c>
      <c r="CF132" s="6"/>
      <c r="CG132" s="43">
        <f ca="1">Table1[[#This Row],[Mortage left]]/Table1[[#This Row],[value of house]]</f>
        <v>0.49855613374546348</v>
      </c>
      <c r="CH132">
        <f t="shared" ca="1" si="45"/>
        <v>0</v>
      </c>
      <c r="CO132" s="5">
        <f ca="1">IF(Table1[[#This Row],[area]]="yukon",Table1[[#This Row],[income]],0)</f>
        <v>0</v>
      </c>
      <c r="CP132">
        <f ca="1">IF(Table1[[#This Row],[area]]="ontario",Table1[[#This Row],[income]],0)</f>
        <v>0</v>
      </c>
      <c r="CQ132">
        <f ca="1">IF(Table1[[#This Row],[area]]="newfounland",Table1[[#This Row],[income]],0)</f>
        <v>0</v>
      </c>
      <c r="CR132">
        <f ca="1">IF(Table1[[#This Row],[area]]="alberta",Table1[[#This Row],[income]],0)</f>
        <v>0</v>
      </c>
      <c r="CS132">
        <f ca="1">IF(Table1[[#This Row],[area]]="nunavet",Table1[[#This Row],[income]],0)</f>
        <v>0</v>
      </c>
      <c r="CT132">
        <f ca="1">IF(Table1[[#This Row],[area]]="prince edward island",Table1[[#This Row],[income]],0)</f>
        <v>0</v>
      </c>
      <c r="CU132">
        <f ca="1">IF(Table1[[#This Row],[area]]="northwest tersesa",Table1[[#This Row],[income]],0)</f>
        <v>88784</v>
      </c>
      <c r="CV132">
        <f ca="1">IF(Table1[[#This Row],[area]]="quebec",Table1[[#This Row],[income]],0)</f>
        <v>0</v>
      </c>
      <c r="CW132">
        <f ca="1">IF(Table1[[#This Row],[area]]="manitoba",Table1[[#This Row],[income]],0)</f>
        <v>0</v>
      </c>
      <c r="CX132">
        <f ca="1">IF(Table1[[#This Row],[area]]="sasketchwan",Table1[[#This Row],[income]],0)</f>
        <v>0</v>
      </c>
      <c r="CY132">
        <f ca="1">IF(Table1[[#This Row],[area]]="BC",Table1[[#This Row],[income]],0)</f>
        <v>0</v>
      </c>
      <c r="CZ132" s="6">
        <f ca="1">IF(Table1[[#This Row],[area]]="newbruncwick",Table1[[#This Row],[income]],0)</f>
        <v>0</v>
      </c>
      <c r="DB132" s="5">
        <f ca="1">IF(Table1[[#This Row],[field of work]]="health",Table1[[#This Row],[income]],0)</f>
        <v>0</v>
      </c>
      <c r="DC132">
        <f ca="1">IF(Table1[[#This Row],[field of work]]="teaching",Table1[[#This Row],[income]],0)</f>
        <v>88784</v>
      </c>
      <c r="DD132">
        <f ca="1">IF(Table1[[#This Row],[field of work]]="agriculture",Table1[[#This Row],[income]],0)</f>
        <v>0</v>
      </c>
      <c r="DE132">
        <f ca="1">IF(Table1[[#This Row],[field of work]]="IT",Table1[[#This Row],[income]],0)</f>
        <v>0</v>
      </c>
      <c r="DF132">
        <f ca="1">IF(Table1[[#This Row],[field of work]]="construction",Table1[[#This Row],[income]],0)</f>
        <v>0</v>
      </c>
      <c r="DG132" s="6">
        <f ca="1">IF(Table1[[#This Row],[field of work]]="general work",Table1[[#This Row],[income]],0)</f>
        <v>0</v>
      </c>
      <c r="DJ132" s="5">
        <f ca="1">IF(Table1[[#This Row],[Value of debts]]&gt;Table1[[#This Row],[income]],1,0)</f>
        <v>1</v>
      </c>
      <c r="DK132" s="6"/>
      <c r="DL132">
        <f ca="1">IF(Table1[[#This Row],[net worth of person($)]]&gt;$DM$6,Table1[[#This Row],[age]],0)</f>
        <v>27</v>
      </c>
    </row>
    <row r="133" spans="2:116" x14ac:dyDescent="0.3">
      <c r="B133">
        <f t="shared" ca="1" si="32"/>
        <v>2</v>
      </c>
      <c r="C133" s="1" t="str">
        <f t="shared" ca="1" si="33"/>
        <v>women</v>
      </c>
      <c r="D133">
        <f t="shared" ca="1" si="34"/>
        <v>36</v>
      </c>
      <c r="E133">
        <f t="shared" ca="1" si="35"/>
        <v>6</v>
      </c>
      <c r="F133" t="str">
        <f t="shared" ca="1" si="36"/>
        <v>agriculture</v>
      </c>
      <c r="G133">
        <f t="shared" ca="1" si="37"/>
        <v>2</v>
      </c>
      <c r="H133" t="str">
        <f t="shared" ca="1" si="38"/>
        <v>college</v>
      </c>
      <c r="I133">
        <f t="shared" ca="1" si="39"/>
        <v>1</v>
      </c>
      <c r="J133">
        <f t="shared" ca="1" si="31"/>
        <v>3</v>
      </c>
      <c r="K133">
        <f t="shared" ca="1" si="40"/>
        <v>56439</v>
      </c>
      <c r="L133">
        <f t="shared" ca="1" si="41"/>
        <v>10</v>
      </c>
      <c r="M133" t="str">
        <f t="shared" ca="1" si="42"/>
        <v>newfounland</v>
      </c>
      <c r="N133">
        <f t="shared" ca="1" si="46"/>
        <v>338634</v>
      </c>
      <c r="O133">
        <f t="shared" ca="1" si="43"/>
        <v>44658.221890012392</v>
      </c>
      <c r="P133">
        <f t="shared" ca="1" si="47"/>
        <v>9672.2200379998831</v>
      </c>
      <c r="Q133">
        <f t="shared" ca="1" si="44"/>
        <v>9323</v>
      </c>
      <c r="R133">
        <f t="shared" ca="1" si="48"/>
        <v>23697.969612414148</v>
      </c>
      <c r="S133">
        <f t="shared" ca="1" si="49"/>
        <v>23711.930197186459</v>
      </c>
      <c r="T133">
        <f t="shared" ca="1" si="50"/>
        <v>372018.15023518639</v>
      </c>
      <c r="U133">
        <f t="shared" ca="1" si="51"/>
        <v>77679.191502426547</v>
      </c>
      <c r="V133">
        <f t="shared" ca="1" si="52"/>
        <v>294338.95873275981</v>
      </c>
      <c r="AF133" s="5">
        <f ca="1">IF(Table1[[#This Row],[Genders]]="men",1,0)</f>
        <v>0</v>
      </c>
      <c r="AG133">
        <f ca="1">IF(Table1[[#This Row],[Genders]]="women",1,0)</f>
        <v>1</v>
      </c>
      <c r="AJ133" s="6"/>
      <c r="AL133">
        <f ca="1">IF(Table1[[#This Row],[field of work]]="teaching",1,0)</f>
        <v>0</v>
      </c>
      <c r="AM133">
        <f ca="1">IF(Table1[[#This Row],[field of work]]="health",1,0)</f>
        <v>0</v>
      </c>
      <c r="AN133">
        <f ca="1">IF(Table1[[#This Row],[field of work]]="agriculture",1,0)</f>
        <v>1</v>
      </c>
      <c r="AO133">
        <f ca="1">IF(Table1[[#This Row],[field of work]]="IT",1,0)</f>
        <v>0</v>
      </c>
      <c r="AP133">
        <f ca="1">IF(Table1[[#This Row],[field of work]]="construction",1,0)</f>
        <v>0</v>
      </c>
      <c r="AQ133">
        <f ca="1">IF(Table1[[#This Row],[field of work]]="general work",1,0)</f>
        <v>0</v>
      </c>
      <c r="AY133" s="23">
        <f ca="1">IF(Table1[[#This Row],[area]]="ontario",1,0)</f>
        <v>0</v>
      </c>
      <c r="AZ133">
        <f ca="1">IF(Table1[[#This Row],[area]]="newfounland",1,0)</f>
        <v>1</v>
      </c>
      <c r="BA133">
        <f ca="1">IF(Table1[[#This Row],[area]]="alberta",1,0)</f>
        <v>0</v>
      </c>
      <c r="BB133">
        <f ca="1">IF(Table1[[#This Row],[area]]="BC",1,0)</f>
        <v>0</v>
      </c>
      <c r="BC133">
        <f ca="1">IF(Table1[[#This Row],[area]]="yukon",1,0)</f>
        <v>0</v>
      </c>
      <c r="BD133">
        <f ca="1">IF(Table1[[#This Row],[area]]="nunavet",1,0)</f>
        <v>0</v>
      </c>
      <c r="BE133">
        <f ca="1">IF(Table1[[#This Row],[area]]="sasketchwan",1,0)</f>
        <v>0</v>
      </c>
      <c r="BF133">
        <f ca="1">IF(Table1[[#This Row],[area]]="newbruncwick",1,0)</f>
        <v>0</v>
      </c>
      <c r="BG133">
        <f ca="1">IF(Table1[[#This Row],[area]]="manitoba",1,0)</f>
        <v>0</v>
      </c>
      <c r="BH133">
        <f ca="1">IF(Table1[[#This Row],[area]]="prince edward island",1,0)</f>
        <v>0</v>
      </c>
      <c r="BI133">
        <f ca="1">IF(Table1[[#This Row],[area]]="quebec",1,0)</f>
        <v>0</v>
      </c>
      <c r="BJ133">
        <f ca="1">IF(Table1[[#This Row],[area]]="northwest tersesa",1,0)</f>
        <v>0</v>
      </c>
      <c r="BZ133" s="41">
        <f ca="1">Table1[[#This Row],[Cars Value]]/Table1[[#This Row],[no of cars]]</f>
        <v>3224.073345999961</v>
      </c>
      <c r="CB133" s="5">
        <f ca="1">IF(Table1[[#This Row],[Value of debts]]&gt;$CC$6,1,0)</f>
        <v>0</v>
      </c>
      <c r="CF133" s="6"/>
      <c r="CG133" s="43">
        <f ca="1">Table1[[#This Row],[Mortage left]]/Table1[[#This Row],[value of house]]</f>
        <v>0.13187754888762615</v>
      </c>
      <c r="CH133">
        <f t="shared" ca="1" si="45"/>
        <v>1</v>
      </c>
      <c r="CO133" s="5">
        <f ca="1">IF(Table1[[#This Row],[area]]="yukon",Table1[[#This Row],[income]],0)</f>
        <v>0</v>
      </c>
      <c r="CP133">
        <f ca="1">IF(Table1[[#This Row],[area]]="ontario",Table1[[#This Row],[income]],0)</f>
        <v>0</v>
      </c>
      <c r="CQ133">
        <f ca="1">IF(Table1[[#This Row],[area]]="newfounland",Table1[[#This Row],[income]],0)</f>
        <v>56439</v>
      </c>
      <c r="CR133">
        <f ca="1">IF(Table1[[#This Row],[area]]="alberta",Table1[[#This Row],[income]],0)</f>
        <v>0</v>
      </c>
      <c r="CS133">
        <f ca="1">IF(Table1[[#This Row],[area]]="nunavet",Table1[[#This Row],[income]],0)</f>
        <v>0</v>
      </c>
      <c r="CT133">
        <f ca="1">IF(Table1[[#This Row],[area]]="prince edward island",Table1[[#This Row],[income]],0)</f>
        <v>0</v>
      </c>
      <c r="CU133">
        <f ca="1">IF(Table1[[#This Row],[area]]="northwest tersesa",Table1[[#This Row],[income]],0)</f>
        <v>0</v>
      </c>
      <c r="CV133">
        <f ca="1">IF(Table1[[#This Row],[area]]="quebec",Table1[[#This Row],[income]],0)</f>
        <v>0</v>
      </c>
      <c r="CW133">
        <f ca="1">IF(Table1[[#This Row],[area]]="manitoba",Table1[[#This Row],[income]],0)</f>
        <v>0</v>
      </c>
      <c r="CX133">
        <f ca="1">IF(Table1[[#This Row],[area]]="sasketchwan",Table1[[#This Row],[income]],0)</f>
        <v>0</v>
      </c>
      <c r="CY133">
        <f ca="1">IF(Table1[[#This Row],[area]]="BC",Table1[[#This Row],[income]],0)</f>
        <v>0</v>
      </c>
      <c r="CZ133" s="6">
        <f ca="1">IF(Table1[[#This Row],[area]]="newbruncwick",Table1[[#This Row],[income]],0)</f>
        <v>0</v>
      </c>
      <c r="DB133" s="5">
        <f ca="1">IF(Table1[[#This Row],[field of work]]="health",Table1[[#This Row],[income]],0)</f>
        <v>0</v>
      </c>
      <c r="DC133">
        <f ca="1">IF(Table1[[#This Row],[field of work]]="teaching",Table1[[#This Row],[income]],0)</f>
        <v>0</v>
      </c>
      <c r="DD133">
        <f ca="1">IF(Table1[[#This Row],[field of work]]="agriculture",Table1[[#This Row],[income]],0)</f>
        <v>56439</v>
      </c>
      <c r="DE133">
        <f ca="1">IF(Table1[[#This Row],[field of work]]="IT",Table1[[#This Row],[income]],0)</f>
        <v>0</v>
      </c>
      <c r="DF133">
        <f ca="1">IF(Table1[[#This Row],[field of work]]="construction",Table1[[#This Row],[income]],0)</f>
        <v>0</v>
      </c>
      <c r="DG133" s="6">
        <f ca="1">IF(Table1[[#This Row],[field of work]]="general work",Table1[[#This Row],[income]],0)</f>
        <v>0</v>
      </c>
      <c r="DJ133" s="5">
        <f ca="1">IF(Table1[[#This Row],[Value of debts]]&gt;Table1[[#This Row],[income]],1,0)</f>
        <v>1</v>
      </c>
      <c r="DK133" s="6"/>
      <c r="DL133">
        <f ca="1">IF(Table1[[#This Row],[net worth of person($)]]&gt;$DM$6,Table1[[#This Row],[age]],0)</f>
        <v>36</v>
      </c>
    </row>
    <row r="134" spans="2:116" x14ac:dyDescent="0.3">
      <c r="B134">
        <f t="shared" ca="1" si="32"/>
        <v>2</v>
      </c>
      <c r="C134" s="1" t="str">
        <f t="shared" ca="1" si="33"/>
        <v>women</v>
      </c>
      <c r="D134">
        <f t="shared" ca="1" si="34"/>
        <v>40</v>
      </c>
      <c r="E134">
        <f t="shared" ca="1" si="35"/>
        <v>6</v>
      </c>
      <c r="F134" t="str">
        <f t="shared" ca="1" si="36"/>
        <v>agriculture</v>
      </c>
      <c r="G134">
        <f t="shared" ca="1" si="37"/>
        <v>4</v>
      </c>
      <c r="H134" t="str">
        <f t="shared" ca="1" si="38"/>
        <v>technical;</v>
      </c>
      <c r="I134">
        <f t="shared" ca="1" si="39"/>
        <v>4</v>
      </c>
      <c r="J134">
        <f t="shared" ca="1" si="31"/>
        <v>1</v>
      </c>
      <c r="K134">
        <f t="shared" ca="1" si="40"/>
        <v>55938</v>
      </c>
      <c r="L134">
        <f t="shared" ca="1" si="41"/>
        <v>1</v>
      </c>
      <c r="M134" t="str">
        <f t="shared" ca="1" si="42"/>
        <v>yukon</v>
      </c>
      <c r="N134">
        <f t="shared" ca="1" si="46"/>
        <v>279690</v>
      </c>
      <c r="O134">
        <f t="shared" ca="1" si="43"/>
        <v>188341.63328654904</v>
      </c>
      <c r="P134">
        <f t="shared" ca="1" si="47"/>
        <v>6988.2737317016972</v>
      </c>
      <c r="Q134">
        <f t="shared" ca="1" si="44"/>
        <v>6128</v>
      </c>
      <c r="R134">
        <f t="shared" ca="1" si="48"/>
        <v>101390.10897012963</v>
      </c>
      <c r="S134">
        <f t="shared" ca="1" si="49"/>
        <v>20989.432935585512</v>
      </c>
      <c r="T134">
        <f t="shared" ca="1" si="50"/>
        <v>307667.70666728722</v>
      </c>
      <c r="U134">
        <f t="shared" ca="1" si="51"/>
        <v>295859.74225667864</v>
      </c>
      <c r="V134">
        <f t="shared" ca="1" si="52"/>
        <v>11807.964410608576</v>
      </c>
      <c r="AF134" s="5">
        <f ca="1">IF(Table1[[#This Row],[Genders]]="men",1,0)</f>
        <v>0</v>
      </c>
      <c r="AG134">
        <f ca="1">IF(Table1[[#This Row],[Genders]]="women",1,0)</f>
        <v>1</v>
      </c>
      <c r="AJ134" s="6"/>
      <c r="AL134">
        <f ca="1">IF(Table1[[#This Row],[field of work]]="teaching",1,0)</f>
        <v>0</v>
      </c>
      <c r="AM134">
        <f ca="1">IF(Table1[[#This Row],[field of work]]="health",1,0)</f>
        <v>0</v>
      </c>
      <c r="AN134">
        <f ca="1">IF(Table1[[#This Row],[field of work]]="agriculture",1,0)</f>
        <v>1</v>
      </c>
      <c r="AO134">
        <f ca="1">IF(Table1[[#This Row],[field of work]]="IT",1,0)</f>
        <v>0</v>
      </c>
      <c r="AP134">
        <f ca="1">IF(Table1[[#This Row],[field of work]]="construction",1,0)</f>
        <v>0</v>
      </c>
      <c r="AQ134">
        <f ca="1">IF(Table1[[#This Row],[field of work]]="general work",1,0)</f>
        <v>0</v>
      </c>
      <c r="AY134" s="23">
        <f ca="1">IF(Table1[[#This Row],[area]]="ontario",1,0)</f>
        <v>0</v>
      </c>
      <c r="AZ134">
        <f ca="1">IF(Table1[[#This Row],[area]]="newfounland",1,0)</f>
        <v>0</v>
      </c>
      <c r="BA134">
        <f ca="1">IF(Table1[[#This Row],[area]]="alberta",1,0)</f>
        <v>0</v>
      </c>
      <c r="BB134">
        <f ca="1">IF(Table1[[#This Row],[area]]="BC",1,0)</f>
        <v>0</v>
      </c>
      <c r="BC134">
        <f ca="1">IF(Table1[[#This Row],[area]]="yukon",1,0)</f>
        <v>1</v>
      </c>
      <c r="BD134">
        <f ca="1">IF(Table1[[#This Row],[area]]="nunavet",1,0)</f>
        <v>0</v>
      </c>
      <c r="BE134">
        <f ca="1">IF(Table1[[#This Row],[area]]="sasketchwan",1,0)</f>
        <v>0</v>
      </c>
      <c r="BF134">
        <f ca="1">IF(Table1[[#This Row],[area]]="newbruncwick",1,0)</f>
        <v>0</v>
      </c>
      <c r="BG134">
        <f ca="1">IF(Table1[[#This Row],[area]]="manitoba",1,0)</f>
        <v>0</v>
      </c>
      <c r="BH134">
        <f ca="1">IF(Table1[[#This Row],[area]]="prince edward island",1,0)</f>
        <v>0</v>
      </c>
      <c r="BI134">
        <f ca="1">IF(Table1[[#This Row],[area]]="quebec",1,0)</f>
        <v>0</v>
      </c>
      <c r="BJ134">
        <f ca="1">IF(Table1[[#This Row],[area]]="northwest tersesa",1,0)</f>
        <v>0</v>
      </c>
      <c r="BZ134" s="41">
        <f ca="1">Table1[[#This Row],[Cars Value]]/Table1[[#This Row],[no of cars]]</f>
        <v>6988.2737317016972</v>
      </c>
      <c r="CB134" s="5">
        <f ca="1">IF(Table1[[#This Row],[Value of debts]]&gt;$CC$6,1,0)</f>
        <v>1</v>
      </c>
      <c r="CF134" s="6"/>
      <c r="CG134" s="43">
        <f ca="1">Table1[[#This Row],[Mortage left]]/Table1[[#This Row],[value of house]]</f>
        <v>0.67339423392523523</v>
      </c>
      <c r="CH134">
        <f t="shared" ca="1" si="45"/>
        <v>0</v>
      </c>
      <c r="CO134" s="5">
        <f ca="1">IF(Table1[[#This Row],[area]]="yukon",Table1[[#This Row],[income]],0)</f>
        <v>55938</v>
      </c>
      <c r="CP134">
        <f ca="1">IF(Table1[[#This Row],[area]]="ontario",Table1[[#This Row],[income]],0)</f>
        <v>0</v>
      </c>
      <c r="CQ134">
        <f ca="1">IF(Table1[[#This Row],[area]]="newfounland",Table1[[#This Row],[income]],0)</f>
        <v>0</v>
      </c>
      <c r="CR134">
        <f ca="1">IF(Table1[[#This Row],[area]]="alberta",Table1[[#This Row],[income]],0)</f>
        <v>0</v>
      </c>
      <c r="CS134">
        <f ca="1">IF(Table1[[#This Row],[area]]="nunavet",Table1[[#This Row],[income]],0)</f>
        <v>0</v>
      </c>
      <c r="CT134">
        <f ca="1">IF(Table1[[#This Row],[area]]="prince edward island",Table1[[#This Row],[income]],0)</f>
        <v>0</v>
      </c>
      <c r="CU134">
        <f ca="1">IF(Table1[[#This Row],[area]]="northwest tersesa",Table1[[#This Row],[income]],0)</f>
        <v>0</v>
      </c>
      <c r="CV134">
        <f ca="1">IF(Table1[[#This Row],[area]]="quebec",Table1[[#This Row],[income]],0)</f>
        <v>0</v>
      </c>
      <c r="CW134">
        <f ca="1">IF(Table1[[#This Row],[area]]="manitoba",Table1[[#This Row],[income]],0)</f>
        <v>0</v>
      </c>
      <c r="CX134">
        <f ca="1">IF(Table1[[#This Row],[area]]="sasketchwan",Table1[[#This Row],[income]],0)</f>
        <v>0</v>
      </c>
      <c r="CY134">
        <f ca="1">IF(Table1[[#This Row],[area]]="BC",Table1[[#This Row],[income]],0)</f>
        <v>0</v>
      </c>
      <c r="CZ134" s="6">
        <f ca="1">IF(Table1[[#This Row],[area]]="newbruncwick",Table1[[#This Row],[income]],0)</f>
        <v>0</v>
      </c>
      <c r="DB134" s="5">
        <f ca="1">IF(Table1[[#This Row],[field of work]]="health",Table1[[#This Row],[income]],0)</f>
        <v>0</v>
      </c>
      <c r="DC134">
        <f ca="1">IF(Table1[[#This Row],[field of work]]="teaching",Table1[[#This Row],[income]],0)</f>
        <v>0</v>
      </c>
      <c r="DD134">
        <f ca="1">IF(Table1[[#This Row],[field of work]]="agriculture",Table1[[#This Row],[income]],0)</f>
        <v>55938</v>
      </c>
      <c r="DE134">
        <f ca="1">IF(Table1[[#This Row],[field of work]]="IT",Table1[[#This Row],[income]],0)</f>
        <v>0</v>
      </c>
      <c r="DF134">
        <f ca="1">IF(Table1[[#This Row],[field of work]]="construction",Table1[[#This Row],[income]],0)</f>
        <v>0</v>
      </c>
      <c r="DG134" s="6">
        <f ca="1">IF(Table1[[#This Row],[field of work]]="general work",Table1[[#This Row],[income]],0)</f>
        <v>0</v>
      </c>
      <c r="DJ134" s="5">
        <f ca="1">IF(Table1[[#This Row],[Value of debts]]&gt;Table1[[#This Row],[income]],1,0)</f>
        <v>1</v>
      </c>
      <c r="DK134" s="6"/>
      <c r="DL134">
        <f ca="1">IF(Table1[[#This Row],[net worth of person($)]]&gt;$DM$6,Table1[[#This Row],[age]],0)</f>
        <v>0</v>
      </c>
    </row>
    <row r="135" spans="2:116" x14ac:dyDescent="0.3">
      <c r="B135">
        <f t="shared" ca="1" si="32"/>
        <v>1</v>
      </c>
      <c r="C135" s="1" t="str">
        <f t="shared" ca="1" si="33"/>
        <v>men</v>
      </c>
      <c r="D135">
        <f t="shared" ca="1" si="34"/>
        <v>28</v>
      </c>
      <c r="E135">
        <f t="shared" ca="1" si="35"/>
        <v>3</v>
      </c>
      <c r="F135" t="str">
        <f t="shared" ca="1" si="36"/>
        <v>teaching</v>
      </c>
      <c r="G135">
        <f t="shared" ca="1" si="37"/>
        <v>3</v>
      </c>
      <c r="H135" t="str">
        <f t="shared" ca="1" si="38"/>
        <v>university</v>
      </c>
      <c r="I135">
        <f t="shared" ca="1" si="39"/>
        <v>0</v>
      </c>
      <c r="J135">
        <f t="shared" ref="J135:J198" ca="1" si="53">RANDBETWEEN(1,3)</f>
        <v>1</v>
      </c>
      <c r="K135">
        <f t="shared" ca="1" si="40"/>
        <v>70347</v>
      </c>
      <c r="L135">
        <f t="shared" ca="1" si="41"/>
        <v>5</v>
      </c>
      <c r="M135" t="str">
        <f t="shared" ca="1" si="42"/>
        <v>nunavet</v>
      </c>
      <c r="N135">
        <f t="shared" ca="1" si="46"/>
        <v>281388</v>
      </c>
      <c r="O135">
        <f t="shared" ca="1" si="43"/>
        <v>203968.91421205303</v>
      </c>
      <c r="P135">
        <f t="shared" ca="1" si="47"/>
        <v>17819.338338707043</v>
      </c>
      <c r="Q135">
        <f t="shared" ca="1" si="44"/>
        <v>9180</v>
      </c>
      <c r="R135">
        <f t="shared" ca="1" si="48"/>
        <v>70723.074523442527</v>
      </c>
      <c r="S135">
        <f t="shared" ca="1" si="49"/>
        <v>49370.186714295676</v>
      </c>
      <c r="T135">
        <f t="shared" ca="1" si="50"/>
        <v>348577.52505300276</v>
      </c>
      <c r="U135">
        <f t="shared" ca="1" si="51"/>
        <v>283871.98873549554</v>
      </c>
      <c r="V135">
        <f t="shared" ca="1" si="52"/>
        <v>64705.536317507213</v>
      </c>
      <c r="AF135" s="5">
        <f ca="1">IF(Table1[[#This Row],[Genders]]="men",1,0)</f>
        <v>1</v>
      </c>
      <c r="AG135">
        <f ca="1">IF(Table1[[#This Row],[Genders]]="women",1,0)</f>
        <v>0</v>
      </c>
      <c r="AJ135" s="6"/>
      <c r="AL135">
        <f ca="1">IF(Table1[[#This Row],[field of work]]="teaching",1,0)</f>
        <v>1</v>
      </c>
      <c r="AM135">
        <f ca="1">IF(Table1[[#This Row],[field of work]]="health",1,0)</f>
        <v>0</v>
      </c>
      <c r="AN135">
        <f ca="1">IF(Table1[[#This Row],[field of work]]="agriculture",1,0)</f>
        <v>0</v>
      </c>
      <c r="AO135">
        <f ca="1">IF(Table1[[#This Row],[field of work]]="IT",1,0)</f>
        <v>0</v>
      </c>
      <c r="AP135">
        <f ca="1">IF(Table1[[#This Row],[field of work]]="construction",1,0)</f>
        <v>0</v>
      </c>
      <c r="AQ135">
        <f ca="1">IF(Table1[[#This Row],[field of work]]="general work",1,0)</f>
        <v>0</v>
      </c>
      <c r="AY135" s="23">
        <f ca="1">IF(Table1[[#This Row],[area]]="ontario",1,0)</f>
        <v>0</v>
      </c>
      <c r="AZ135">
        <f ca="1">IF(Table1[[#This Row],[area]]="newfounland",1,0)</f>
        <v>0</v>
      </c>
      <c r="BA135">
        <f ca="1">IF(Table1[[#This Row],[area]]="alberta",1,0)</f>
        <v>0</v>
      </c>
      <c r="BB135">
        <f ca="1">IF(Table1[[#This Row],[area]]="BC",1,0)</f>
        <v>0</v>
      </c>
      <c r="BC135">
        <f ca="1">IF(Table1[[#This Row],[area]]="yukon",1,0)</f>
        <v>0</v>
      </c>
      <c r="BD135">
        <f ca="1">IF(Table1[[#This Row],[area]]="nunavet",1,0)</f>
        <v>1</v>
      </c>
      <c r="BE135">
        <f ca="1">IF(Table1[[#This Row],[area]]="sasketchwan",1,0)</f>
        <v>0</v>
      </c>
      <c r="BF135">
        <f ca="1">IF(Table1[[#This Row],[area]]="newbruncwick",1,0)</f>
        <v>0</v>
      </c>
      <c r="BG135">
        <f ca="1">IF(Table1[[#This Row],[area]]="manitoba",1,0)</f>
        <v>0</v>
      </c>
      <c r="BH135">
        <f ca="1">IF(Table1[[#This Row],[area]]="prince edward island",1,0)</f>
        <v>0</v>
      </c>
      <c r="BI135">
        <f ca="1">IF(Table1[[#This Row],[area]]="quebec",1,0)</f>
        <v>0</v>
      </c>
      <c r="BJ135">
        <f ca="1">IF(Table1[[#This Row],[area]]="northwest tersesa",1,0)</f>
        <v>0</v>
      </c>
      <c r="BZ135" s="41">
        <f ca="1">Table1[[#This Row],[Cars Value]]/Table1[[#This Row],[no of cars]]</f>
        <v>17819.338338707043</v>
      </c>
      <c r="CB135" s="5">
        <f ca="1">IF(Table1[[#This Row],[Value of debts]]&gt;$CC$6,1,0)</f>
        <v>1</v>
      </c>
      <c r="CF135" s="6"/>
      <c r="CG135" s="43">
        <f ca="1">Table1[[#This Row],[Mortage left]]/Table1[[#This Row],[value of house]]</f>
        <v>0.72486713794494806</v>
      </c>
      <c r="CH135">
        <f t="shared" ca="1" si="45"/>
        <v>0</v>
      </c>
      <c r="CO135" s="5">
        <f ca="1">IF(Table1[[#This Row],[area]]="yukon",Table1[[#This Row],[income]],0)</f>
        <v>0</v>
      </c>
      <c r="CP135">
        <f ca="1">IF(Table1[[#This Row],[area]]="ontario",Table1[[#This Row],[income]],0)</f>
        <v>0</v>
      </c>
      <c r="CQ135">
        <f ca="1">IF(Table1[[#This Row],[area]]="newfounland",Table1[[#This Row],[income]],0)</f>
        <v>0</v>
      </c>
      <c r="CR135">
        <f ca="1">IF(Table1[[#This Row],[area]]="alberta",Table1[[#This Row],[income]],0)</f>
        <v>0</v>
      </c>
      <c r="CS135">
        <f ca="1">IF(Table1[[#This Row],[area]]="nunavet",Table1[[#This Row],[income]],0)</f>
        <v>70347</v>
      </c>
      <c r="CT135">
        <f ca="1">IF(Table1[[#This Row],[area]]="prince edward island",Table1[[#This Row],[income]],0)</f>
        <v>0</v>
      </c>
      <c r="CU135">
        <f ca="1">IF(Table1[[#This Row],[area]]="northwest tersesa",Table1[[#This Row],[income]],0)</f>
        <v>0</v>
      </c>
      <c r="CV135">
        <f ca="1">IF(Table1[[#This Row],[area]]="quebec",Table1[[#This Row],[income]],0)</f>
        <v>0</v>
      </c>
      <c r="CW135">
        <f ca="1">IF(Table1[[#This Row],[area]]="manitoba",Table1[[#This Row],[income]],0)</f>
        <v>0</v>
      </c>
      <c r="CX135">
        <f ca="1">IF(Table1[[#This Row],[area]]="sasketchwan",Table1[[#This Row],[income]],0)</f>
        <v>0</v>
      </c>
      <c r="CY135">
        <f ca="1">IF(Table1[[#This Row],[area]]="BC",Table1[[#This Row],[income]],0)</f>
        <v>0</v>
      </c>
      <c r="CZ135" s="6">
        <f ca="1">IF(Table1[[#This Row],[area]]="newbruncwick",Table1[[#This Row],[income]],0)</f>
        <v>0</v>
      </c>
      <c r="DB135" s="5">
        <f ca="1">IF(Table1[[#This Row],[field of work]]="health",Table1[[#This Row],[income]],0)</f>
        <v>0</v>
      </c>
      <c r="DC135">
        <f ca="1">IF(Table1[[#This Row],[field of work]]="teaching",Table1[[#This Row],[income]],0)</f>
        <v>70347</v>
      </c>
      <c r="DD135">
        <f ca="1">IF(Table1[[#This Row],[field of work]]="agriculture",Table1[[#This Row],[income]],0)</f>
        <v>0</v>
      </c>
      <c r="DE135">
        <f ca="1">IF(Table1[[#This Row],[field of work]]="IT",Table1[[#This Row],[income]],0)</f>
        <v>0</v>
      </c>
      <c r="DF135">
        <f ca="1">IF(Table1[[#This Row],[field of work]]="construction",Table1[[#This Row],[income]],0)</f>
        <v>0</v>
      </c>
      <c r="DG135" s="6">
        <f ca="1">IF(Table1[[#This Row],[field of work]]="general work",Table1[[#This Row],[income]],0)</f>
        <v>0</v>
      </c>
      <c r="DJ135" s="5">
        <f ca="1">IF(Table1[[#This Row],[Value of debts]]&gt;Table1[[#This Row],[income]],1,0)</f>
        <v>1</v>
      </c>
      <c r="DK135" s="6"/>
      <c r="DL135">
        <f ca="1">IF(Table1[[#This Row],[net worth of person($)]]&gt;$DM$6,Table1[[#This Row],[age]],0)</f>
        <v>28</v>
      </c>
    </row>
    <row r="136" spans="2:116" x14ac:dyDescent="0.3">
      <c r="B136">
        <f t="shared" ref="B136:B199" ca="1" si="54">RANDBETWEEN(1,2)</f>
        <v>1</v>
      </c>
      <c r="C136" s="1" t="str">
        <f t="shared" ref="C136:C199" ca="1" si="55">IF(B136=1,"men","women")</f>
        <v>men</v>
      </c>
      <c r="D136">
        <f t="shared" ref="D136:D199" ca="1" si="56">RANDBETWEEN(25,45)</f>
        <v>27</v>
      </c>
      <c r="E136">
        <f t="shared" ref="E136:E199" ca="1" si="57">RANDBETWEEN(1,6)</f>
        <v>3</v>
      </c>
      <c r="F136" t="str">
        <f t="shared" ref="F136:F199" ca="1" si="58">VLOOKUP(E136,$X$4:$Y$10,2)</f>
        <v>teaching</v>
      </c>
      <c r="G136">
        <f t="shared" ref="G136:G199" ca="1" si="59">RANDBETWEEN(1,5)</f>
        <v>2</v>
      </c>
      <c r="H136" t="str">
        <f t="shared" ref="H136:H199" ca="1" si="60">VLOOKUP(G136,$Z$5:$AA$9,2)</f>
        <v>college</v>
      </c>
      <c r="I136">
        <f t="shared" ref="I136:I199" ca="1" si="61">RANDBETWEEN(0,4)</f>
        <v>1</v>
      </c>
      <c r="J136">
        <f t="shared" ca="1" si="53"/>
        <v>3</v>
      </c>
      <c r="K136">
        <f t="shared" ref="K136:K199" ca="1" si="62">RANDBETWEEN(25000,90000)</f>
        <v>39235</v>
      </c>
      <c r="L136">
        <f t="shared" ref="L136:L199" ca="1" si="63">RANDBETWEEN(1,12)</f>
        <v>7</v>
      </c>
      <c r="M136" t="str">
        <f t="shared" ref="M136:M199" ca="1" si="64">VLOOKUP(L136,$AB$5:$AC$16,2)</f>
        <v>manitoba</v>
      </c>
      <c r="N136">
        <f t="shared" ca="1" si="46"/>
        <v>156940</v>
      </c>
      <c r="O136">
        <f t="shared" ref="O136:O199" ca="1" si="65">RAND()*N136</f>
        <v>150257.54724631811</v>
      </c>
      <c r="P136">
        <f t="shared" ca="1" si="47"/>
        <v>80404.13418855278</v>
      </c>
      <c r="Q136">
        <f t="shared" ref="Q136:Q199" ca="1" si="66">RANDBETWEEN(0,P136)</f>
        <v>51679</v>
      </c>
      <c r="R136">
        <f t="shared" ca="1" si="48"/>
        <v>19136.852061484296</v>
      </c>
      <c r="S136">
        <f t="shared" ca="1" si="49"/>
        <v>52870.660609490646</v>
      </c>
      <c r="T136">
        <f t="shared" ca="1" si="50"/>
        <v>290214.79479804344</v>
      </c>
      <c r="U136">
        <f t="shared" ca="1" si="51"/>
        <v>221073.39930780241</v>
      </c>
      <c r="V136">
        <f t="shared" ca="1" si="52"/>
        <v>69141.395490241033</v>
      </c>
      <c r="AF136" s="5">
        <f ca="1">IF(Table1[[#This Row],[Genders]]="men",1,0)</f>
        <v>1</v>
      </c>
      <c r="AG136">
        <f ca="1">IF(Table1[[#This Row],[Genders]]="women",1,0)</f>
        <v>0</v>
      </c>
      <c r="AJ136" s="6"/>
      <c r="AL136">
        <f ca="1">IF(Table1[[#This Row],[field of work]]="teaching",1,0)</f>
        <v>1</v>
      </c>
      <c r="AM136">
        <f ca="1">IF(Table1[[#This Row],[field of work]]="health",1,0)</f>
        <v>0</v>
      </c>
      <c r="AN136">
        <f ca="1">IF(Table1[[#This Row],[field of work]]="agriculture",1,0)</f>
        <v>0</v>
      </c>
      <c r="AO136">
        <f ca="1">IF(Table1[[#This Row],[field of work]]="IT",1,0)</f>
        <v>0</v>
      </c>
      <c r="AP136">
        <f ca="1">IF(Table1[[#This Row],[field of work]]="construction",1,0)</f>
        <v>0</v>
      </c>
      <c r="AQ136">
        <f ca="1">IF(Table1[[#This Row],[field of work]]="general work",1,0)</f>
        <v>0</v>
      </c>
      <c r="AY136" s="23">
        <f ca="1">IF(Table1[[#This Row],[area]]="ontario",1,0)</f>
        <v>0</v>
      </c>
      <c r="AZ136">
        <f ca="1">IF(Table1[[#This Row],[area]]="newfounland",1,0)</f>
        <v>0</v>
      </c>
      <c r="BA136">
        <f ca="1">IF(Table1[[#This Row],[area]]="alberta",1,0)</f>
        <v>0</v>
      </c>
      <c r="BB136">
        <f ca="1">IF(Table1[[#This Row],[area]]="BC",1,0)</f>
        <v>0</v>
      </c>
      <c r="BC136">
        <f ca="1">IF(Table1[[#This Row],[area]]="yukon",1,0)</f>
        <v>0</v>
      </c>
      <c r="BD136">
        <f ca="1">IF(Table1[[#This Row],[area]]="nunavet",1,0)</f>
        <v>0</v>
      </c>
      <c r="BE136">
        <f ca="1">IF(Table1[[#This Row],[area]]="sasketchwan",1,0)</f>
        <v>0</v>
      </c>
      <c r="BF136">
        <f ca="1">IF(Table1[[#This Row],[area]]="newbruncwick",1,0)</f>
        <v>0</v>
      </c>
      <c r="BG136">
        <f ca="1">IF(Table1[[#This Row],[area]]="manitoba",1,0)</f>
        <v>1</v>
      </c>
      <c r="BH136">
        <f ca="1">IF(Table1[[#This Row],[area]]="prince edward island",1,0)</f>
        <v>0</v>
      </c>
      <c r="BI136">
        <f ca="1">IF(Table1[[#This Row],[area]]="quebec",1,0)</f>
        <v>0</v>
      </c>
      <c r="BJ136">
        <f ca="1">IF(Table1[[#This Row],[area]]="northwest tersesa",1,0)</f>
        <v>0</v>
      </c>
      <c r="BZ136" s="41">
        <f ca="1">Table1[[#This Row],[Cars Value]]/Table1[[#This Row],[no of cars]]</f>
        <v>26801.378062850927</v>
      </c>
      <c r="CB136" s="5">
        <f ca="1">IF(Table1[[#This Row],[Value of debts]]&gt;$CC$6,1,0)</f>
        <v>1</v>
      </c>
      <c r="CF136" s="6"/>
      <c r="CG136" s="43">
        <f ca="1">Table1[[#This Row],[Mortage left]]/Table1[[#This Row],[value of house]]</f>
        <v>0.95742033418069394</v>
      </c>
      <c r="CH136">
        <f t="shared" ref="CH136:CH199" ca="1" si="67">IF(CG136&lt;$CI$6,1,0)</f>
        <v>0</v>
      </c>
      <c r="CO136" s="5">
        <f ca="1">IF(Table1[[#This Row],[area]]="yukon",Table1[[#This Row],[income]],0)</f>
        <v>0</v>
      </c>
      <c r="CP136">
        <f ca="1">IF(Table1[[#This Row],[area]]="ontario",Table1[[#This Row],[income]],0)</f>
        <v>0</v>
      </c>
      <c r="CQ136">
        <f ca="1">IF(Table1[[#This Row],[area]]="newfounland",Table1[[#This Row],[income]],0)</f>
        <v>0</v>
      </c>
      <c r="CR136">
        <f ca="1">IF(Table1[[#This Row],[area]]="alberta",Table1[[#This Row],[income]],0)</f>
        <v>0</v>
      </c>
      <c r="CS136">
        <f ca="1">IF(Table1[[#This Row],[area]]="nunavet",Table1[[#This Row],[income]],0)</f>
        <v>0</v>
      </c>
      <c r="CT136">
        <f ca="1">IF(Table1[[#This Row],[area]]="prince edward island",Table1[[#This Row],[income]],0)</f>
        <v>0</v>
      </c>
      <c r="CU136">
        <f ca="1">IF(Table1[[#This Row],[area]]="northwest tersesa",Table1[[#This Row],[income]],0)</f>
        <v>0</v>
      </c>
      <c r="CV136">
        <f ca="1">IF(Table1[[#This Row],[area]]="quebec",Table1[[#This Row],[income]],0)</f>
        <v>0</v>
      </c>
      <c r="CW136">
        <f ca="1">IF(Table1[[#This Row],[area]]="manitoba",Table1[[#This Row],[income]],0)</f>
        <v>39235</v>
      </c>
      <c r="CX136">
        <f ca="1">IF(Table1[[#This Row],[area]]="sasketchwan",Table1[[#This Row],[income]],0)</f>
        <v>0</v>
      </c>
      <c r="CY136">
        <f ca="1">IF(Table1[[#This Row],[area]]="BC",Table1[[#This Row],[income]],0)</f>
        <v>0</v>
      </c>
      <c r="CZ136" s="6">
        <f ca="1">IF(Table1[[#This Row],[area]]="newbruncwick",Table1[[#This Row],[income]],0)</f>
        <v>0</v>
      </c>
      <c r="DB136" s="5">
        <f ca="1">IF(Table1[[#This Row],[field of work]]="health",Table1[[#This Row],[income]],0)</f>
        <v>0</v>
      </c>
      <c r="DC136">
        <f ca="1">IF(Table1[[#This Row],[field of work]]="teaching",Table1[[#This Row],[income]],0)</f>
        <v>39235</v>
      </c>
      <c r="DD136">
        <f ca="1">IF(Table1[[#This Row],[field of work]]="agriculture",Table1[[#This Row],[income]],0)</f>
        <v>0</v>
      </c>
      <c r="DE136">
        <f ca="1">IF(Table1[[#This Row],[field of work]]="IT",Table1[[#This Row],[income]],0)</f>
        <v>0</v>
      </c>
      <c r="DF136">
        <f ca="1">IF(Table1[[#This Row],[field of work]]="construction",Table1[[#This Row],[income]],0)</f>
        <v>0</v>
      </c>
      <c r="DG136" s="6">
        <f ca="1">IF(Table1[[#This Row],[field of work]]="general work",Table1[[#This Row],[income]],0)</f>
        <v>0</v>
      </c>
      <c r="DJ136" s="5">
        <f ca="1">IF(Table1[[#This Row],[Value of debts]]&gt;Table1[[#This Row],[income]],1,0)</f>
        <v>1</v>
      </c>
      <c r="DK136" s="6"/>
      <c r="DL136">
        <f ca="1">IF(Table1[[#This Row],[net worth of person($)]]&gt;$DM$6,Table1[[#This Row],[age]],0)</f>
        <v>27</v>
      </c>
    </row>
    <row r="137" spans="2:116" x14ac:dyDescent="0.3">
      <c r="B137">
        <f t="shared" ca="1" si="54"/>
        <v>1</v>
      </c>
      <c r="C137" s="1" t="str">
        <f t="shared" ca="1" si="55"/>
        <v>men</v>
      </c>
      <c r="D137">
        <f t="shared" ca="1" si="56"/>
        <v>37</v>
      </c>
      <c r="E137">
        <f t="shared" ca="1" si="57"/>
        <v>1</v>
      </c>
      <c r="F137" t="str">
        <f t="shared" ca="1" si="58"/>
        <v>health</v>
      </c>
      <c r="G137">
        <f t="shared" ca="1" si="59"/>
        <v>3</v>
      </c>
      <c r="H137" t="str">
        <f t="shared" ca="1" si="60"/>
        <v>university</v>
      </c>
      <c r="I137">
        <f t="shared" ca="1" si="61"/>
        <v>2</v>
      </c>
      <c r="J137">
        <f t="shared" ca="1" si="53"/>
        <v>3</v>
      </c>
      <c r="K137">
        <f t="shared" ca="1" si="62"/>
        <v>66144</v>
      </c>
      <c r="L137">
        <f t="shared" ca="1" si="63"/>
        <v>9</v>
      </c>
      <c r="M137" t="str">
        <f t="shared" ca="1" si="64"/>
        <v>quebec</v>
      </c>
      <c r="N137">
        <f t="shared" ca="1" si="46"/>
        <v>198432</v>
      </c>
      <c r="O137">
        <f t="shared" ca="1" si="65"/>
        <v>24566.245987903283</v>
      </c>
      <c r="P137">
        <f t="shared" ca="1" si="47"/>
        <v>20207.570051816565</v>
      </c>
      <c r="Q137">
        <f t="shared" ca="1" si="66"/>
        <v>12207</v>
      </c>
      <c r="R137">
        <f t="shared" ca="1" si="48"/>
        <v>65692.374289725281</v>
      </c>
      <c r="S137">
        <f t="shared" ca="1" si="49"/>
        <v>51802.2026680696</v>
      </c>
      <c r="T137">
        <f t="shared" ca="1" si="50"/>
        <v>270441.77271988615</v>
      </c>
      <c r="U137">
        <f t="shared" ca="1" si="51"/>
        <v>102465.62027762856</v>
      </c>
      <c r="V137">
        <f t="shared" ca="1" si="52"/>
        <v>167976.15244225759</v>
      </c>
      <c r="AF137" s="5">
        <f ca="1">IF(Table1[[#This Row],[Genders]]="men",1,0)</f>
        <v>1</v>
      </c>
      <c r="AG137">
        <f ca="1">IF(Table1[[#This Row],[Genders]]="women",1,0)</f>
        <v>0</v>
      </c>
      <c r="AJ137" s="6"/>
      <c r="AL137">
        <f ca="1">IF(Table1[[#This Row],[field of work]]="teaching",1,0)</f>
        <v>0</v>
      </c>
      <c r="AM137">
        <f ca="1">IF(Table1[[#This Row],[field of work]]="health",1,0)</f>
        <v>1</v>
      </c>
      <c r="AN137">
        <f ca="1">IF(Table1[[#This Row],[field of work]]="agriculture",1,0)</f>
        <v>0</v>
      </c>
      <c r="AO137">
        <f ca="1">IF(Table1[[#This Row],[field of work]]="IT",1,0)</f>
        <v>0</v>
      </c>
      <c r="AP137">
        <f ca="1">IF(Table1[[#This Row],[field of work]]="construction",1,0)</f>
        <v>0</v>
      </c>
      <c r="AQ137">
        <f ca="1">IF(Table1[[#This Row],[field of work]]="general work",1,0)</f>
        <v>0</v>
      </c>
      <c r="AY137" s="23">
        <f ca="1">IF(Table1[[#This Row],[area]]="ontario",1,0)</f>
        <v>0</v>
      </c>
      <c r="AZ137">
        <f ca="1">IF(Table1[[#This Row],[area]]="newfounland",1,0)</f>
        <v>0</v>
      </c>
      <c r="BA137">
        <f ca="1">IF(Table1[[#This Row],[area]]="alberta",1,0)</f>
        <v>0</v>
      </c>
      <c r="BB137">
        <f ca="1">IF(Table1[[#This Row],[area]]="BC",1,0)</f>
        <v>0</v>
      </c>
      <c r="BC137">
        <f ca="1">IF(Table1[[#This Row],[area]]="yukon",1,0)</f>
        <v>0</v>
      </c>
      <c r="BD137">
        <f ca="1">IF(Table1[[#This Row],[area]]="nunavet",1,0)</f>
        <v>0</v>
      </c>
      <c r="BE137">
        <f ca="1">IF(Table1[[#This Row],[area]]="sasketchwan",1,0)</f>
        <v>0</v>
      </c>
      <c r="BF137">
        <f ca="1">IF(Table1[[#This Row],[area]]="newbruncwick",1,0)</f>
        <v>0</v>
      </c>
      <c r="BG137">
        <f ca="1">IF(Table1[[#This Row],[area]]="manitoba",1,0)</f>
        <v>0</v>
      </c>
      <c r="BH137">
        <f ca="1">IF(Table1[[#This Row],[area]]="prince edward island",1,0)</f>
        <v>0</v>
      </c>
      <c r="BI137">
        <f ca="1">IF(Table1[[#This Row],[area]]="quebec",1,0)</f>
        <v>1</v>
      </c>
      <c r="BJ137">
        <f ca="1">IF(Table1[[#This Row],[area]]="northwest tersesa",1,0)</f>
        <v>0</v>
      </c>
      <c r="BZ137" s="41">
        <f ca="1">Table1[[#This Row],[Cars Value]]/Table1[[#This Row],[no of cars]]</f>
        <v>6735.856683938855</v>
      </c>
      <c r="CB137" s="5">
        <f ca="1">IF(Table1[[#This Row],[Value of debts]]&gt;$CC$6,1,0)</f>
        <v>1</v>
      </c>
      <c r="CF137" s="6"/>
      <c r="CG137" s="43">
        <f ca="1">Table1[[#This Row],[Mortage left]]/Table1[[#This Row],[value of house]]</f>
        <v>0.12380183633639374</v>
      </c>
      <c r="CH137">
        <f t="shared" ca="1" si="67"/>
        <v>1</v>
      </c>
      <c r="CO137" s="5">
        <f ca="1">IF(Table1[[#This Row],[area]]="yukon",Table1[[#This Row],[income]],0)</f>
        <v>0</v>
      </c>
      <c r="CP137">
        <f ca="1">IF(Table1[[#This Row],[area]]="ontario",Table1[[#This Row],[income]],0)</f>
        <v>0</v>
      </c>
      <c r="CQ137">
        <f ca="1">IF(Table1[[#This Row],[area]]="newfounland",Table1[[#This Row],[income]],0)</f>
        <v>0</v>
      </c>
      <c r="CR137">
        <f ca="1">IF(Table1[[#This Row],[area]]="alberta",Table1[[#This Row],[income]],0)</f>
        <v>0</v>
      </c>
      <c r="CS137">
        <f ca="1">IF(Table1[[#This Row],[area]]="nunavet",Table1[[#This Row],[income]],0)</f>
        <v>0</v>
      </c>
      <c r="CT137">
        <f ca="1">IF(Table1[[#This Row],[area]]="prince edward island",Table1[[#This Row],[income]],0)</f>
        <v>0</v>
      </c>
      <c r="CU137">
        <f ca="1">IF(Table1[[#This Row],[area]]="northwest tersesa",Table1[[#This Row],[income]],0)</f>
        <v>0</v>
      </c>
      <c r="CV137">
        <f ca="1">IF(Table1[[#This Row],[area]]="quebec",Table1[[#This Row],[income]],0)</f>
        <v>66144</v>
      </c>
      <c r="CW137">
        <f ca="1">IF(Table1[[#This Row],[area]]="manitoba",Table1[[#This Row],[income]],0)</f>
        <v>0</v>
      </c>
      <c r="CX137">
        <f ca="1">IF(Table1[[#This Row],[area]]="sasketchwan",Table1[[#This Row],[income]],0)</f>
        <v>0</v>
      </c>
      <c r="CY137">
        <f ca="1">IF(Table1[[#This Row],[area]]="BC",Table1[[#This Row],[income]],0)</f>
        <v>0</v>
      </c>
      <c r="CZ137" s="6">
        <f ca="1">IF(Table1[[#This Row],[area]]="newbruncwick",Table1[[#This Row],[income]],0)</f>
        <v>0</v>
      </c>
      <c r="DB137" s="5">
        <f ca="1">IF(Table1[[#This Row],[field of work]]="health",Table1[[#This Row],[income]],0)</f>
        <v>66144</v>
      </c>
      <c r="DC137">
        <f ca="1">IF(Table1[[#This Row],[field of work]]="teaching",Table1[[#This Row],[income]],0)</f>
        <v>0</v>
      </c>
      <c r="DD137">
        <f ca="1">IF(Table1[[#This Row],[field of work]]="agriculture",Table1[[#This Row],[income]],0)</f>
        <v>0</v>
      </c>
      <c r="DE137">
        <f ca="1">IF(Table1[[#This Row],[field of work]]="IT",Table1[[#This Row],[income]],0)</f>
        <v>0</v>
      </c>
      <c r="DF137">
        <f ca="1">IF(Table1[[#This Row],[field of work]]="construction",Table1[[#This Row],[income]],0)</f>
        <v>0</v>
      </c>
      <c r="DG137" s="6">
        <f ca="1">IF(Table1[[#This Row],[field of work]]="general work",Table1[[#This Row],[income]],0)</f>
        <v>0</v>
      </c>
      <c r="DJ137" s="5">
        <f ca="1">IF(Table1[[#This Row],[Value of debts]]&gt;Table1[[#This Row],[income]],1,0)</f>
        <v>1</v>
      </c>
      <c r="DK137" s="6"/>
      <c r="DL137">
        <f ca="1">IF(Table1[[#This Row],[net worth of person($)]]&gt;$DM$6,Table1[[#This Row],[age]],0)</f>
        <v>37</v>
      </c>
    </row>
    <row r="138" spans="2:116" x14ac:dyDescent="0.3">
      <c r="B138">
        <f t="shared" ca="1" si="54"/>
        <v>1</v>
      </c>
      <c r="C138" s="1" t="str">
        <f t="shared" ca="1" si="55"/>
        <v>men</v>
      </c>
      <c r="D138">
        <f t="shared" ca="1" si="56"/>
        <v>35</v>
      </c>
      <c r="E138">
        <f t="shared" ca="1" si="57"/>
        <v>4</v>
      </c>
      <c r="F138" t="str">
        <f t="shared" ca="1" si="58"/>
        <v>IT</v>
      </c>
      <c r="G138">
        <f t="shared" ca="1" si="59"/>
        <v>2</v>
      </c>
      <c r="H138" t="str">
        <f t="shared" ca="1" si="60"/>
        <v>college</v>
      </c>
      <c r="I138">
        <f t="shared" ca="1" si="61"/>
        <v>0</v>
      </c>
      <c r="J138">
        <f t="shared" ca="1" si="53"/>
        <v>1</v>
      </c>
      <c r="K138">
        <f t="shared" ca="1" si="62"/>
        <v>68603</v>
      </c>
      <c r="L138">
        <f t="shared" ca="1" si="63"/>
        <v>1</v>
      </c>
      <c r="M138" t="str">
        <f t="shared" ca="1" si="64"/>
        <v>yukon</v>
      </c>
      <c r="N138">
        <f t="shared" ca="1" si="46"/>
        <v>274412</v>
      </c>
      <c r="O138">
        <f t="shared" ca="1" si="65"/>
        <v>106610.46593904123</v>
      </c>
      <c r="P138">
        <f t="shared" ca="1" si="47"/>
        <v>56141.620368683209</v>
      </c>
      <c r="Q138">
        <f t="shared" ca="1" si="66"/>
        <v>44793</v>
      </c>
      <c r="R138">
        <f t="shared" ca="1" si="48"/>
        <v>117260.27067448266</v>
      </c>
      <c r="S138">
        <f t="shared" ca="1" si="49"/>
        <v>58107.85268483343</v>
      </c>
      <c r="T138">
        <f t="shared" ca="1" si="50"/>
        <v>388661.47305351659</v>
      </c>
      <c r="U138">
        <f t="shared" ca="1" si="51"/>
        <v>268663.73661352391</v>
      </c>
      <c r="V138">
        <f t="shared" ca="1" si="52"/>
        <v>119997.73643999267</v>
      </c>
      <c r="AF138" s="5">
        <f ca="1">IF(Table1[[#This Row],[Genders]]="men",1,0)</f>
        <v>1</v>
      </c>
      <c r="AG138">
        <f ca="1">IF(Table1[[#This Row],[Genders]]="women",1,0)</f>
        <v>0</v>
      </c>
      <c r="AJ138" s="6"/>
      <c r="AL138">
        <f ca="1">IF(Table1[[#This Row],[field of work]]="teaching",1,0)</f>
        <v>0</v>
      </c>
      <c r="AM138">
        <f ca="1">IF(Table1[[#This Row],[field of work]]="health",1,0)</f>
        <v>0</v>
      </c>
      <c r="AN138">
        <f ca="1">IF(Table1[[#This Row],[field of work]]="agriculture",1,0)</f>
        <v>0</v>
      </c>
      <c r="AO138">
        <f ca="1">IF(Table1[[#This Row],[field of work]]="IT",1,0)</f>
        <v>1</v>
      </c>
      <c r="AP138">
        <f ca="1">IF(Table1[[#This Row],[field of work]]="construction",1,0)</f>
        <v>0</v>
      </c>
      <c r="AQ138">
        <f ca="1">IF(Table1[[#This Row],[field of work]]="general work",1,0)</f>
        <v>0</v>
      </c>
      <c r="AY138" s="23">
        <f ca="1">IF(Table1[[#This Row],[area]]="ontario",1,0)</f>
        <v>0</v>
      </c>
      <c r="AZ138">
        <f ca="1">IF(Table1[[#This Row],[area]]="newfounland",1,0)</f>
        <v>0</v>
      </c>
      <c r="BA138">
        <f ca="1">IF(Table1[[#This Row],[area]]="alberta",1,0)</f>
        <v>0</v>
      </c>
      <c r="BB138">
        <f ca="1">IF(Table1[[#This Row],[area]]="BC",1,0)</f>
        <v>0</v>
      </c>
      <c r="BC138">
        <f ca="1">IF(Table1[[#This Row],[area]]="yukon",1,0)</f>
        <v>1</v>
      </c>
      <c r="BD138">
        <f ca="1">IF(Table1[[#This Row],[area]]="nunavet",1,0)</f>
        <v>0</v>
      </c>
      <c r="BE138">
        <f ca="1">IF(Table1[[#This Row],[area]]="sasketchwan",1,0)</f>
        <v>0</v>
      </c>
      <c r="BF138">
        <f ca="1">IF(Table1[[#This Row],[area]]="newbruncwick",1,0)</f>
        <v>0</v>
      </c>
      <c r="BG138">
        <f ca="1">IF(Table1[[#This Row],[area]]="manitoba",1,0)</f>
        <v>0</v>
      </c>
      <c r="BH138">
        <f ca="1">IF(Table1[[#This Row],[area]]="prince edward island",1,0)</f>
        <v>0</v>
      </c>
      <c r="BI138">
        <f ca="1">IF(Table1[[#This Row],[area]]="quebec",1,0)</f>
        <v>0</v>
      </c>
      <c r="BJ138">
        <f ca="1">IF(Table1[[#This Row],[area]]="northwest tersesa",1,0)</f>
        <v>0</v>
      </c>
      <c r="BZ138" s="41">
        <f ca="1">Table1[[#This Row],[Cars Value]]/Table1[[#This Row],[no of cars]]</f>
        <v>56141.620368683209</v>
      </c>
      <c r="CB138" s="5">
        <f ca="1">IF(Table1[[#This Row],[Value of debts]]&gt;$CC$6,1,0)</f>
        <v>1</v>
      </c>
      <c r="CF138" s="6"/>
      <c r="CG138" s="43">
        <f ca="1">Table1[[#This Row],[Mortage left]]/Table1[[#This Row],[value of house]]</f>
        <v>0.38850511617218353</v>
      </c>
      <c r="CH138">
        <f t="shared" ca="1" si="67"/>
        <v>0</v>
      </c>
      <c r="CO138" s="5">
        <f ca="1">IF(Table1[[#This Row],[area]]="yukon",Table1[[#This Row],[income]],0)</f>
        <v>68603</v>
      </c>
      <c r="CP138">
        <f ca="1">IF(Table1[[#This Row],[area]]="ontario",Table1[[#This Row],[income]],0)</f>
        <v>0</v>
      </c>
      <c r="CQ138">
        <f ca="1">IF(Table1[[#This Row],[area]]="newfounland",Table1[[#This Row],[income]],0)</f>
        <v>0</v>
      </c>
      <c r="CR138">
        <f ca="1">IF(Table1[[#This Row],[area]]="alberta",Table1[[#This Row],[income]],0)</f>
        <v>0</v>
      </c>
      <c r="CS138">
        <f ca="1">IF(Table1[[#This Row],[area]]="nunavet",Table1[[#This Row],[income]],0)</f>
        <v>0</v>
      </c>
      <c r="CT138">
        <f ca="1">IF(Table1[[#This Row],[area]]="prince edward island",Table1[[#This Row],[income]],0)</f>
        <v>0</v>
      </c>
      <c r="CU138">
        <f ca="1">IF(Table1[[#This Row],[area]]="northwest tersesa",Table1[[#This Row],[income]],0)</f>
        <v>0</v>
      </c>
      <c r="CV138">
        <f ca="1">IF(Table1[[#This Row],[area]]="quebec",Table1[[#This Row],[income]],0)</f>
        <v>0</v>
      </c>
      <c r="CW138">
        <f ca="1">IF(Table1[[#This Row],[area]]="manitoba",Table1[[#This Row],[income]],0)</f>
        <v>0</v>
      </c>
      <c r="CX138">
        <f ca="1">IF(Table1[[#This Row],[area]]="sasketchwan",Table1[[#This Row],[income]],0)</f>
        <v>0</v>
      </c>
      <c r="CY138">
        <f ca="1">IF(Table1[[#This Row],[area]]="BC",Table1[[#This Row],[income]],0)</f>
        <v>0</v>
      </c>
      <c r="CZ138" s="6">
        <f ca="1">IF(Table1[[#This Row],[area]]="newbruncwick",Table1[[#This Row],[income]],0)</f>
        <v>0</v>
      </c>
      <c r="DB138" s="5">
        <f ca="1">IF(Table1[[#This Row],[field of work]]="health",Table1[[#This Row],[income]],0)</f>
        <v>0</v>
      </c>
      <c r="DC138">
        <f ca="1">IF(Table1[[#This Row],[field of work]]="teaching",Table1[[#This Row],[income]],0)</f>
        <v>0</v>
      </c>
      <c r="DD138">
        <f ca="1">IF(Table1[[#This Row],[field of work]]="agriculture",Table1[[#This Row],[income]],0)</f>
        <v>0</v>
      </c>
      <c r="DE138">
        <f ca="1">IF(Table1[[#This Row],[field of work]]="IT",Table1[[#This Row],[income]],0)</f>
        <v>68603</v>
      </c>
      <c r="DF138">
        <f ca="1">IF(Table1[[#This Row],[field of work]]="construction",Table1[[#This Row],[income]],0)</f>
        <v>0</v>
      </c>
      <c r="DG138" s="6">
        <f ca="1">IF(Table1[[#This Row],[field of work]]="general work",Table1[[#This Row],[income]],0)</f>
        <v>0</v>
      </c>
      <c r="DJ138" s="5">
        <f ca="1">IF(Table1[[#This Row],[Value of debts]]&gt;Table1[[#This Row],[income]],1,0)</f>
        <v>1</v>
      </c>
      <c r="DK138" s="6"/>
      <c r="DL138">
        <f ca="1">IF(Table1[[#This Row],[net worth of person($)]]&gt;$DM$6,Table1[[#This Row],[age]],0)</f>
        <v>35</v>
      </c>
    </row>
    <row r="139" spans="2:116" x14ac:dyDescent="0.3">
      <c r="B139">
        <f t="shared" ca="1" si="54"/>
        <v>2</v>
      </c>
      <c r="C139" s="1" t="str">
        <f t="shared" ca="1" si="55"/>
        <v>women</v>
      </c>
      <c r="D139">
        <f t="shared" ca="1" si="56"/>
        <v>27</v>
      </c>
      <c r="E139">
        <f t="shared" ca="1" si="57"/>
        <v>2</v>
      </c>
      <c r="F139" t="str">
        <f t="shared" ca="1" si="58"/>
        <v>construction</v>
      </c>
      <c r="G139">
        <f t="shared" ca="1" si="59"/>
        <v>3</v>
      </c>
      <c r="H139" t="str">
        <f t="shared" ca="1" si="60"/>
        <v>university</v>
      </c>
      <c r="I139">
        <f t="shared" ca="1" si="61"/>
        <v>4</v>
      </c>
      <c r="J139">
        <f t="shared" ca="1" si="53"/>
        <v>1</v>
      </c>
      <c r="K139">
        <f t="shared" ca="1" si="62"/>
        <v>65899</v>
      </c>
      <c r="L139">
        <f t="shared" ca="1" si="63"/>
        <v>3</v>
      </c>
      <c r="M139" t="str">
        <f t="shared" ca="1" si="64"/>
        <v>northwest tersesa</v>
      </c>
      <c r="N139">
        <f t="shared" ca="1" si="46"/>
        <v>329495</v>
      </c>
      <c r="O139">
        <f t="shared" ca="1" si="65"/>
        <v>103519.49230948852</v>
      </c>
      <c r="P139">
        <f t="shared" ca="1" si="47"/>
        <v>34147.896857869615</v>
      </c>
      <c r="Q139">
        <f t="shared" ca="1" si="66"/>
        <v>20724</v>
      </c>
      <c r="R139">
        <f t="shared" ca="1" si="48"/>
        <v>56216.221543492262</v>
      </c>
      <c r="S139">
        <f t="shared" ca="1" si="49"/>
        <v>25980.943431648473</v>
      </c>
      <c r="T139">
        <f t="shared" ca="1" si="50"/>
        <v>389623.84028951812</v>
      </c>
      <c r="U139">
        <f t="shared" ca="1" si="51"/>
        <v>180459.71385298079</v>
      </c>
      <c r="V139">
        <f t="shared" ca="1" si="52"/>
        <v>209164.12643653734</v>
      </c>
      <c r="AF139" s="5">
        <f ca="1">IF(Table1[[#This Row],[Genders]]="men",1,0)</f>
        <v>0</v>
      </c>
      <c r="AG139">
        <f ca="1">IF(Table1[[#This Row],[Genders]]="women",1,0)</f>
        <v>1</v>
      </c>
      <c r="AJ139" s="6"/>
      <c r="AL139">
        <f ca="1">IF(Table1[[#This Row],[field of work]]="teaching",1,0)</f>
        <v>0</v>
      </c>
      <c r="AM139">
        <f ca="1">IF(Table1[[#This Row],[field of work]]="health",1,0)</f>
        <v>0</v>
      </c>
      <c r="AN139">
        <f ca="1">IF(Table1[[#This Row],[field of work]]="agriculture",1,0)</f>
        <v>0</v>
      </c>
      <c r="AO139">
        <f ca="1">IF(Table1[[#This Row],[field of work]]="IT",1,0)</f>
        <v>0</v>
      </c>
      <c r="AP139">
        <f ca="1">IF(Table1[[#This Row],[field of work]]="construction",1,0)</f>
        <v>1</v>
      </c>
      <c r="AQ139">
        <f ca="1">IF(Table1[[#This Row],[field of work]]="general work",1,0)</f>
        <v>0</v>
      </c>
      <c r="AY139" s="23">
        <f ca="1">IF(Table1[[#This Row],[area]]="ontario",1,0)</f>
        <v>0</v>
      </c>
      <c r="AZ139">
        <f ca="1">IF(Table1[[#This Row],[area]]="newfounland",1,0)</f>
        <v>0</v>
      </c>
      <c r="BA139">
        <f ca="1">IF(Table1[[#This Row],[area]]="alberta",1,0)</f>
        <v>0</v>
      </c>
      <c r="BB139">
        <f ca="1">IF(Table1[[#This Row],[area]]="BC",1,0)</f>
        <v>0</v>
      </c>
      <c r="BC139">
        <f ca="1">IF(Table1[[#This Row],[area]]="yukon",1,0)</f>
        <v>0</v>
      </c>
      <c r="BD139">
        <f ca="1">IF(Table1[[#This Row],[area]]="nunavet",1,0)</f>
        <v>0</v>
      </c>
      <c r="BE139">
        <f ca="1">IF(Table1[[#This Row],[area]]="sasketchwan",1,0)</f>
        <v>0</v>
      </c>
      <c r="BF139">
        <f ca="1">IF(Table1[[#This Row],[area]]="newbruncwick",1,0)</f>
        <v>0</v>
      </c>
      <c r="BG139">
        <f ca="1">IF(Table1[[#This Row],[area]]="manitoba",1,0)</f>
        <v>0</v>
      </c>
      <c r="BH139">
        <f ca="1">IF(Table1[[#This Row],[area]]="prince edward island",1,0)</f>
        <v>0</v>
      </c>
      <c r="BI139">
        <f ca="1">IF(Table1[[#This Row],[area]]="quebec",1,0)</f>
        <v>0</v>
      </c>
      <c r="BJ139">
        <f ca="1">IF(Table1[[#This Row],[area]]="northwest tersesa",1,0)</f>
        <v>1</v>
      </c>
      <c r="BZ139" s="41">
        <f ca="1">Table1[[#This Row],[Cars Value]]/Table1[[#This Row],[no of cars]]</f>
        <v>34147.896857869615</v>
      </c>
      <c r="CB139" s="5">
        <f ca="1">IF(Table1[[#This Row],[Value of debts]]&gt;$CC$6,1,0)</f>
        <v>1</v>
      </c>
      <c r="CF139" s="6"/>
      <c r="CG139" s="43">
        <f ca="1">Table1[[#This Row],[Mortage left]]/Table1[[#This Row],[value of house]]</f>
        <v>0.31417621605635448</v>
      </c>
      <c r="CH139">
        <f t="shared" ca="1" si="67"/>
        <v>0</v>
      </c>
      <c r="CO139" s="5">
        <f ca="1">IF(Table1[[#This Row],[area]]="yukon",Table1[[#This Row],[income]],0)</f>
        <v>0</v>
      </c>
      <c r="CP139">
        <f ca="1">IF(Table1[[#This Row],[area]]="ontario",Table1[[#This Row],[income]],0)</f>
        <v>0</v>
      </c>
      <c r="CQ139">
        <f ca="1">IF(Table1[[#This Row],[area]]="newfounland",Table1[[#This Row],[income]],0)</f>
        <v>0</v>
      </c>
      <c r="CR139">
        <f ca="1">IF(Table1[[#This Row],[area]]="alberta",Table1[[#This Row],[income]],0)</f>
        <v>0</v>
      </c>
      <c r="CS139">
        <f ca="1">IF(Table1[[#This Row],[area]]="nunavet",Table1[[#This Row],[income]],0)</f>
        <v>0</v>
      </c>
      <c r="CT139">
        <f ca="1">IF(Table1[[#This Row],[area]]="prince edward island",Table1[[#This Row],[income]],0)</f>
        <v>0</v>
      </c>
      <c r="CU139">
        <f ca="1">IF(Table1[[#This Row],[area]]="northwest tersesa",Table1[[#This Row],[income]],0)</f>
        <v>65899</v>
      </c>
      <c r="CV139">
        <f ca="1">IF(Table1[[#This Row],[area]]="quebec",Table1[[#This Row],[income]],0)</f>
        <v>0</v>
      </c>
      <c r="CW139">
        <f ca="1">IF(Table1[[#This Row],[area]]="manitoba",Table1[[#This Row],[income]],0)</f>
        <v>0</v>
      </c>
      <c r="CX139">
        <f ca="1">IF(Table1[[#This Row],[area]]="sasketchwan",Table1[[#This Row],[income]],0)</f>
        <v>0</v>
      </c>
      <c r="CY139">
        <f ca="1">IF(Table1[[#This Row],[area]]="BC",Table1[[#This Row],[income]],0)</f>
        <v>0</v>
      </c>
      <c r="CZ139" s="6">
        <f ca="1">IF(Table1[[#This Row],[area]]="newbruncwick",Table1[[#This Row],[income]],0)</f>
        <v>0</v>
      </c>
      <c r="DB139" s="5">
        <f ca="1">IF(Table1[[#This Row],[field of work]]="health",Table1[[#This Row],[income]],0)</f>
        <v>0</v>
      </c>
      <c r="DC139">
        <f ca="1">IF(Table1[[#This Row],[field of work]]="teaching",Table1[[#This Row],[income]],0)</f>
        <v>0</v>
      </c>
      <c r="DD139">
        <f ca="1">IF(Table1[[#This Row],[field of work]]="agriculture",Table1[[#This Row],[income]],0)</f>
        <v>0</v>
      </c>
      <c r="DE139">
        <f ca="1">IF(Table1[[#This Row],[field of work]]="IT",Table1[[#This Row],[income]],0)</f>
        <v>0</v>
      </c>
      <c r="DF139">
        <f ca="1">IF(Table1[[#This Row],[field of work]]="construction",Table1[[#This Row],[income]],0)</f>
        <v>65899</v>
      </c>
      <c r="DG139" s="6">
        <f ca="1">IF(Table1[[#This Row],[field of work]]="general work",Table1[[#This Row],[income]],0)</f>
        <v>0</v>
      </c>
      <c r="DJ139" s="5">
        <f ca="1">IF(Table1[[#This Row],[Value of debts]]&gt;Table1[[#This Row],[income]],1,0)</f>
        <v>1</v>
      </c>
      <c r="DK139" s="6"/>
      <c r="DL139">
        <f ca="1">IF(Table1[[#This Row],[net worth of person($)]]&gt;$DM$6,Table1[[#This Row],[age]],0)</f>
        <v>27</v>
      </c>
    </row>
    <row r="140" spans="2:116" x14ac:dyDescent="0.3">
      <c r="B140">
        <f t="shared" ca="1" si="54"/>
        <v>2</v>
      </c>
      <c r="C140" s="1" t="str">
        <f t="shared" ca="1" si="55"/>
        <v>women</v>
      </c>
      <c r="D140">
        <f t="shared" ca="1" si="56"/>
        <v>32</v>
      </c>
      <c r="E140">
        <f t="shared" ca="1" si="57"/>
        <v>6</v>
      </c>
      <c r="F140" t="str">
        <f t="shared" ca="1" si="58"/>
        <v>agriculture</v>
      </c>
      <c r="G140">
        <f t="shared" ca="1" si="59"/>
        <v>4</v>
      </c>
      <c r="H140" t="str">
        <f t="shared" ca="1" si="60"/>
        <v>technical;</v>
      </c>
      <c r="I140">
        <f t="shared" ca="1" si="61"/>
        <v>1</v>
      </c>
      <c r="J140">
        <f t="shared" ca="1" si="53"/>
        <v>2</v>
      </c>
      <c r="K140">
        <f t="shared" ca="1" si="62"/>
        <v>56629</v>
      </c>
      <c r="L140">
        <f t="shared" ca="1" si="63"/>
        <v>3</v>
      </c>
      <c r="M140" t="str">
        <f t="shared" ca="1" si="64"/>
        <v>northwest tersesa</v>
      </c>
      <c r="N140">
        <f t="shared" ca="1" si="46"/>
        <v>226516</v>
      </c>
      <c r="O140">
        <f t="shared" ca="1" si="65"/>
        <v>210552.47131451019</v>
      </c>
      <c r="P140">
        <f t="shared" ca="1" si="47"/>
        <v>75651.633734437637</v>
      </c>
      <c r="Q140">
        <f t="shared" ca="1" si="66"/>
        <v>48847</v>
      </c>
      <c r="R140">
        <f t="shared" ca="1" si="48"/>
        <v>35137.090206579887</v>
      </c>
      <c r="S140">
        <f t="shared" ca="1" si="49"/>
        <v>69284.066612725583</v>
      </c>
      <c r="T140">
        <f t="shared" ca="1" si="50"/>
        <v>371451.70034716325</v>
      </c>
      <c r="U140">
        <f t="shared" ca="1" si="51"/>
        <v>294536.5615210901</v>
      </c>
      <c r="V140">
        <f t="shared" ca="1" si="52"/>
        <v>76915.138826073147</v>
      </c>
      <c r="AF140" s="5">
        <f ca="1">IF(Table1[[#This Row],[Genders]]="men",1,0)</f>
        <v>0</v>
      </c>
      <c r="AG140">
        <f ca="1">IF(Table1[[#This Row],[Genders]]="women",1,0)</f>
        <v>1</v>
      </c>
      <c r="AJ140" s="6"/>
      <c r="AL140">
        <f ca="1">IF(Table1[[#This Row],[field of work]]="teaching",1,0)</f>
        <v>0</v>
      </c>
      <c r="AM140">
        <f ca="1">IF(Table1[[#This Row],[field of work]]="health",1,0)</f>
        <v>0</v>
      </c>
      <c r="AN140">
        <f ca="1">IF(Table1[[#This Row],[field of work]]="agriculture",1,0)</f>
        <v>1</v>
      </c>
      <c r="AO140">
        <f ca="1">IF(Table1[[#This Row],[field of work]]="IT",1,0)</f>
        <v>0</v>
      </c>
      <c r="AP140">
        <f ca="1">IF(Table1[[#This Row],[field of work]]="construction",1,0)</f>
        <v>0</v>
      </c>
      <c r="AQ140">
        <f ca="1">IF(Table1[[#This Row],[field of work]]="general work",1,0)</f>
        <v>0</v>
      </c>
      <c r="AY140" s="23">
        <f ca="1">IF(Table1[[#This Row],[area]]="ontario",1,0)</f>
        <v>0</v>
      </c>
      <c r="AZ140">
        <f ca="1">IF(Table1[[#This Row],[area]]="newfounland",1,0)</f>
        <v>0</v>
      </c>
      <c r="BA140">
        <f ca="1">IF(Table1[[#This Row],[area]]="alberta",1,0)</f>
        <v>0</v>
      </c>
      <c r="BB140">
        <f ca="1">IF(Table1[[#This Row],[area]]="BC",1,0)</f>
        <v>0</v>
      </c>
      <c r="BC140">
        <f ca="1">IF(Table1[[#This Row],[area]]="yukon",1,0)</f>
        <v>0</v>
      </c>
      <c r="BD140">
        <f ca="1">IF(Table1[[#This Row],[area]]="nunavet",1,0)</f>
        <v>0</v>
      </c>
      <c r="BE140">
        <f ca="1">IF(Table1[[#This Row],[area]]="sasketchwan",1,0)</f>
        <v>0</v>
      </c>
      <c r="BF140">
        <f ca="1">IF(Table1[[#This Row],[area]]="newbruncwick",1,0)</f>
        <v>0</v>
      </c>
      <c r="BG140">
        <f ca="1">IF(Table1[[#This Row],[area]]="manitoba",1,0)</f>
        <v>0</v>
      </c>
      <c r="BH140">
        <f ca="1">IF(Table1[[#This Row],[area]]="prince edward island",1,0)</f>
        <v>0</v>
      </c>
      <c r="BI140">
        <f ca="1">IF(Table1[[#This Row],[area]]="quebec",1,0)</f>
        <v>0</v>
      </c>
      <c r="BJ140">
        <f ca="1">IF(Table1[[#This Row],[area]]="northwest tersesa",1,0)</f>
        <v>1</v>
      </c>
      <c r="BZ140" s="41">
        <f ca="1">Table1[[#This Row],[Cars Value]]/Table1[[#This Row],[no of cars]]</f>
        <v>37825.816867218819</v>
      </c>
      <c r="CB140" s="5">
        <f ca="1">IF(Table1[[#This Row],[Value of debts]]&gt;$CC$6,1,0)</f>
        <v>1</v>
      </c>
      <c r="CF140" s="6"/>
      <c r="CG140" s="43">
        <f ca="1">Table1[[#This Row],[Mortage left]]/Table1[[#This Row],[value of house]]</f>
        <v>0.92952582296398567</v>
      </c>
      <c r="CH140">
        <f t="shared" ca="1" si="67"/>
        <v>0</v>
      </c>
      <c r="CO140" s="5">
        <f ca="1">IF(Table1[[#This Row],[area]]="yukon",Table1[[#This Row],[income]],0)</f>
        <v>0</v>
      </c>
      <c r="CP140">
        <f ca="1">IF(Table1[[#This Row],[area]]="ontario",Table1[[#This Row],[income]],0)</f>
        <v>0</v>
      </c>
      <c r="CQ140">
        <f ca="1">IF(Table1[[#This Row],[area]]="newfounland",Table1[[#This Row],[income]],0)</f>
        <v>0</v>
      </c>
      <c r="CR140">
        <f ca="1">IF(Table1[[#This Row],[area]]="alberta",Table1[[#This Row],[income]],0)</f>
        <v>0</v>
      </c>
      <c r="CS140">
        <f ca="1">IF(Table1[[#This Row],[area]]="nunavet",Table1[[#This Row],[income]],0)</f>
        <v>0</v>
      </c>
      <c r="CT140">
        <f ca="1">IF(Table1[[#This Row],[area]]="prince edward island",Table1[[#This Row],[income]],0)</f>
        <v>0</v>
      </c>
      <c r="CU140">
        <f ca="1">IF(Table1[[#This Row],[area]]="northwest tersesa",Table1[[#This Row],[income]],0)</f>
        <v>56629</v>
      </c>
      <c r="CV140">
        <f ca="1">IF(Table1[[#This Row],[area]]="quebec",Table1[[#This Row],[income]],0)</f>
        <v>0</v>
      </c>
      <c r="CW140">
        <f ca="1">IF(Table1[[#This Row],[area]]="manitoba",Table1[[#This Row],[income]],0)</f>
        <v>0</v>
      </c>
      <c r="CX140">
        <f ca="1">IF(Table1[[#This Row],[area]]="sasketchwan",Table1[[#This Row],[income]],0)</f>
        <v>0</v>
      </c>
      <c r="CY140">
        <f ca="1">IF(Table1[[#This Row],[area]]="BC",Table1[[#This Row],[income]],0)</f>
        <v>0</v>
      </c>
      <c r="CZ140" s="6">
        <f ca="1">IF(Table1[[#This Row],[area]]="newbruncwick",Table1[[#This Row],[income]],0)</f>
        <v>0</v>
      </c>
      <c r="DB140" s="5">
        <f ca="1">IF(Table1[[#This Row],[field of work]]="health",Table1[[#This Row],[income]],0)</f>
        <v>0</v>
      </c>
      <c r="DC140">
        <f ca="1">IF(Table1[[#This Row],[field of work]]="teaching",Table1[[#This Row],[income]],0)</f>
        <v>0</v>
      </c>
      <c r="DD140">
        <f ca="1">IF(Table1[[#This Row],[field of work]]="agriculture",Table1[[#This Row],[income]],0)</f>
        <v>56629</v>
      </c>
      <c r="DE140">
        <f ca="1">IF(Table1[[#This Row],[field of work]]="IT",Table1[[#This Row],[income]],0)</f>
        <v>0</v>
      </c>
      <c r="DF140">
        <f ca="1">IF(Table1[[#This Row],[field of work]]="construction",Table1[[#This Row],[income]],0)</f>
        <v>0</v>
      </c>
      <c r="DG140" s="6">
        <f ca="1">IF(Table1[[#This Row],[field of work]]="general work",Table1[[#This Row],[income]],0)</f>
        <v>0</v>
      </c>
      <c r="DJ140" s="5">
        <f ca="1">IF(Table1[[#This Row],[Value of debts]]&gt;Table1[[#This Row],[income]],1,0)</f>
        <v>1</v>
      </c>
      <c r="DK140" s="6"/>
      <c r="DL140">
        <f ca="1">IF(Table1[[#This Row],[net worth of person($)]]&gt;$DM$6,Table1[[#This Row],[age]],0)</f>
        <v>32</v>
      </c>
    </row>
    <row r="141" spans="2:116" x14ac:dyDescent="0.3">
      <c r="B141">
        <f t="shared" ca="1" si="54"/>
        <v>1</v>
      </c>
      <c r="C141" s="1" t="str">
        <f t="shared" ca="1" si="55"/>
        <v>men</v>
      </c>
      <c r="D141">
        <f t="shared" ca="1" si="56"/>
        <v>38</v>
      </c>
      <c r="E141">
        <f t="shared" ca="1" si="57"/>
        <v>2</v>
      </c>
      <c r="F141" t="str">
        <f t="shared" ca="1" si="58"/>
        <v>construction</v>
      </c>
      <c r="G141">
        <f t="shared" ca="1" si="59"/>
        <v>2</v>
      </c>
      <c r="H141" t="str">
        <f t="shared" ca="1" si="60"/>
        <v>college</v>
      </c>
      <c r="I141">
        <f t="shared" ca="1" si="61"/>
        <v>4</v>
      </c>
      <c r="J141">
        <f t="shared" ca="1" si="53"/>
        <v>1</v>
      </c>
      <c r="K141">
        <f t="shared" ca="1" si="62"/>
        <v>87443</v>
      </c>
      <c r="L141">
        <f t="shared" ca="1" si="63"/>
        <v>2</v>
      </c>
      <c r="M141" t="str">
        <f t="shared" ca="1" si="64"/>
        <v>BC</v>
      </c>
      <c r="N141">
        <f t="shared" ca="1" si="46"/>
        <v>349772</v>
      </c>
      <c r="O141">
        <f t="shared" ca="1" si="65"/>
        <v>95833.858504739008</v>
      </c>
      <c r="P141">
        <f t="shared" ca="1" si="47"/>
        <v>43399.421972226708</v>
      </c>
      <c r="Q141">
        <f t="shared" ca="1" si="66"/>
        <v>34576</v>
      </c>
      <c r="R141">
        <f t="shared" ca="1" si="48"/>
        <v>56713.258307324133</v>
      </c>
      <c r="S141">
        <f t="shared" ca="1" si="49"/>
        <v>23264.016486899287</v>
      </c>
      <c r="T141">
        <f t="shared" ca="1" si="50"/>
        <v>416435.43845912599</v>
      </c>
      <c r="U141">
        <f t="shared" ca="1" si="51"/>
        <v>187123.11681206315</v>
      </c>
      <c r="V141">
        <f t="shared" ca="1" si="52"/>
        <v>229312.32164706284</v>
      </c>
      <c r="AF141" s="5">
        <f ca="1">IF(Table1[[#This Row],[Genders]]="men",1,0)</f>
        <v>1</v>
      </c>
      <c r="AG141">
        <f ca="1">IF(Table1[[#This Row],[Genders]]="women",1,0)</f>
        <v>0</v>
      </c>
      <c r="AJ141" s="6"/>
      <c r="AL141">
        <f ca="1">IF(Table1[[#This Row],[field of work]]="teaching",1,0)</f>
        <v>0</v>
      </c>
      <c r="AM141">
        <f ca="1">IF(Table1[[#This Row],[field of work]]="health",1,0)</f>
        <v>0</v>
      </c>
      <c r="AN141">
        <f ca="1">IF(Table1[[#This Row],[field of work]]="agriculture",1,0)</f>
        <v>0</v>
      </c>
      <c r="AO141">
        <f ca="1">IF(Table1[[#This Row],[field of work]]="IT",1,0)</f>
        <v>0</v>
      </c>
      <c r="AP141">
        <f ca="1">IF(Table1[[#This Row],[field of work]]="construction",1,0)</f>
        <v>1</v>
      </c>
      <c r="AQ141">
        <f ca="1">IF(Table1[[#This Row],[field of work]]="general work",1,0)</f>
        <v>0</v>
      </c>
      <c r="AY141" s="23">
        <f ca="1">IF(Table1[[#This Row],[area]]="ontario",1,0)</f>
        <v>0</v>
      </c>
      <c r="AZ141">
        <f ca="1">IF(Table1[[#This Row],[area]]="newfounland",1,0)</f>
        <v>0</v>
      </c>
      <c r="BA141">
        <f ca="1">IF(Table1[[#This Row],[area]]="alberta",1,0)</f>
        <v>0</v>
      </c>
      <c r="BB141">
        <f ca="1">IF(Table1[[#This Row],[area]]="BC",1,0)</f>
        <v>1</v>
      </c>
      <c r="BC141">
        <f ca="1">IF(Table1[[#This Row],[area]]="yukon",1,0)</f>
        <v>0</v>
      </c>
      <c r="BD141">
        <f ca="1">IF(Table1[[#This Row],[area]]="nunavet",1,0)</f>
        <v>0</v>
      </c>
      <c r="BE141">
        <f ca="1">IF(Table1[[#This Row],[area]]="sasketchwan",1,0)</f>
        <v>0</v>
      </c>
      <c r="BF141">
        <f ca="1">IF(Table1[[#This Row],[area]]="newbruncwick",1,0)</f>
        <v>0</v>
      </c>
      <c r="BG141">
        <f ca="1">IF(Table1[[#This Row],[area]]="manitoba",1,0)</f>
        <v>0</v>
      </c>
      <c r="BH141">
        <f ca="1">IF(Table1[[#This Row],[area]]="prince edward island",1,0)</f>
        <v>0</v>
      </c>
      <c r="BI141">
        <f ca="1">IF(Table1[[#This Row],[area]]="quebec",1,0)</f>
        <v>0</v>
      </c>
      <c r="BJ141">
        <f ca="1">IF(Table1[[#This Row],[area]]="northwest tersesa",1,0)</f>
        <v>0</v>
      </c>
      <c r="BZ141" s="41">
        <f ca="1">Table1[[#This Row],[Cars Value]]/Table1[[#This Row],[no of cars]]</f>
        <v>43399.421972226708</v>
      </c>
      <c r="CB141" s="5">
        <f ca="1">IF(Table1[[#This Row],[Value of debts]]&gt;$CC$6,1,0)</f>
        <v>1</v>
      </c>
      <c r="CF141" s="6"/>
      <c r="CG141" s="43">
        <f ca="1">Table1[[#This Row],[Mortage left]]/Table1[[#This Row],[value of house]]</f>
        <v>0.27398950889361928</v>
      </c>
      <c r="CH141">
        <f t="shared" ca="1" si="67"/>
        <v>0</v>
      </c>
      <c r="CO141" s="5">
        <f ca="1">IF(Table1[[#This Row],[area]]="yukon",Table1[[#This Row],[income]],0)</f>
        <v>0</v>
      </c>
      <c r="CP141">
        <f ca="1">IF(Table1[[#This Row],[area]]="ontario",Table1[[#This Row],[income]],0)</f>
        <v>0</v>
      </c>
      <c r="CQ141">
        <f ca="1">IF(Table1[[#This Row],[area]]="newfounland",Table1[[#This Row],[income]],0)</f>
        <v>0</v>
      </c>
      <c r="CR141">
        <f ca="1">IF(Table1[[#This Row],[area]]="alberta",Table1[[#This Row],[income]],0)</f>
        <v>0</v>
      </c>
      <c r="CS141">
        <f ca="1">IF(Table1[[#This Row],[area]]="nunavet",Table1[[#This Row],[income]],0)</f>
        <v>0</v>
      </c>
      <c r="CT141">
        <f ca="1">IF(Table1[[#This Row],[area]]="prince edward island",Table1[[#This Row],[income]],0)</f>
        <v>0</v>
      </c>
      <c r="CU141">
        <f ca="1">IF(Table1[[#This Row],[area]]="northwest tersesa",Table1[[#This Row],[income]],0)</f>
        <v>0</v>
      </c>
      <c r="CV141">
        <f ca="1">IF(Table1[[#This Row],[area]]="quebec",Table1[[#This Row],[income]],0)</f>
        <v>0</v>
      </c>
      <c r="CW141">
        <f ca="1">IF(Table1[[#This Row],[area]]="manitoba",Table1[[#This Row],[income]],0)</f>
        <v>0</v>
      </c>
      <c r="CX141">
        <f ca="1">IF(Table1[[#This Row],[area]]="sasketchwan",Table1[[#This Row],[income]],0)</f>
        <v>0</v>
      </c>
      <c r="CY141">
        <f ca="1">IF(Table1[[#This Row],[area]]="BC",Table1[[#This Row],[income]],0)</f>
        <v>87443</v>
      </c>
      <c r="CZ141" s="6">
        <f ca="1">IF(Table1[[#This Row],[area]]="newbruncwick",Table1[[#This Row],[income]],0)</f>
        <v>0</v>
      </c>
      <c r="DB141" s="5">
        <f ca="1">IF(Table1[[#This Row],[field of work]]="health",Table1[[#This Row],[income]],0)</f>
        <v>0</v>
      </c>
      <c r="DC141">
        <f ca="1">IF(Table1[[#This Row],[field of work]]="teaching",Table1[[#This Row],[income]],0)</f>
        <v>0</v>
      </c>
      <c r="DD141">
        <f ca="1">IF(Table1[[#This Row],[field of work]]="agriculture",Table1[[#This Row],[income]],0)</f>
        <v>0</v>
      </c>
      <c r="DE141">
        <f ca="1">IF(Table1[[#This Row],[field of work]]="IT",Table1[[#This Row],[income]],0)</f>
        <v>0</v>
      </c>
      <c r="DF141">
        <f ca="1">IF(Table1[[#This Row],[field of work]]="construction",Table1[[#This Row],[income]],0)</f>
        <v>87443</v>
      </c>
      <c r="DG141" s="6">
        <f ca="1">IF(Table1[[#This Row],[field of work]]="general work",Table1[[#This Row],[income]],0)</f>
        <v>0</v>
      </c>
      <c r="DJ141" s="5">
        <f ca="1">IF(Table1[[#This Row],[Value of debts]]&gt;Table1[[#This Row],[income]],1,0)</f>
        <v>1</v>
      </c>
      <c r="DK141" s="6"/>
      <c r="DL141">
        <f ca="1">IF(Table1[[#This Row],[net worth of person($)]]&gt;$DM$6,Table1[[#This Row],[age]],0)</f>
        <v>38</v>
      </c>
    </row>
    <row r="142" spans="2:116" x14ac:dyDescent="0.3">
      <c r="B142">
        <f t="shared" ca="1" si="54"/>
        <v>2</v>
      </c>
      <c r="C142" s="1" t="str">
        <f t="shared" ca="1" si="55"/>
        <v>women</v>
      </c>
      <c r="D142">
        <f t="shared" ca="1" si="56"/>
        <v>25</v>
      </c>
      <c r="E142">
        <f t="shared" ca="1" si="57"/>
        <v>2</v>
      </c>
      <c r="F142" t="str">
        <f t="shared" ca="1" si="58"/>
        <v>construction</v>
      </c>
      <c r="G142">
        <f t="shared" ca="1" si="59"/>
        <v>3</v>
      </c>
      <c r="H142" t="str">
        <f t="shared" ca="1" si="60"/>
        <v>university</v>
      </c>
      <c r="I142">
        <f t="shared" ca="1" si="61"/>
        <v>2</v>
      </c>
      <c r="J142">
        <f t="shared" ca="1" si="53"/>
        <v>3</v>
      </c>
      <c r="K142">
        <f t="shared" ca="1" si="62"/>
        <v>41368</v>
      </c>
      <c r="L142">
        <f t="shared" ca="1" si="63"/>
        <v>10</v>
      </c>
      <c r="M142" t="str">
        <f t="shared" ca="1" si="64"/>
        <v>newfounland</v>
      </c>
      <c r="N142">
        <f t="shared" ca="1" si="46"/>
        <v>124104</v>
      </c>
      <c r="O142">
        <f t="shared" ca="1" si="65"/>
        <v>10794.240802274082</v>
      </c>
      <c r="P142">
        <f t="shared" ca="1" si="47"/>
        <v>85501.081286777204</v>
      </c>
      <c r="Q142">
        <f t="shared" ca="1" si="66"/>
        <v>48653</v>
      </c>
      <c r="R142">
        <f t="shared" ca="1" si="48"/>
        <v>64590.151414103886</v>
      </c>
      <c r="S142">
        <f t="shared" ca="1" si="49"/>
        <v>59828.338615101638</v>
      </c>
      <c r="T142">
        <f t="shared" ca="1" si="50"/>
        <v>269433.41990187886</v>
      </c>
      <c r="U142">
        <f t="shared" ca="1" si="51"/>
        <v>124037.39221637796</v>
      </c>
      <c r="V142">
        <f t="shared" ca="1" si="52"/>
        <v>145396.02768550091</v>
      </c>
      <c r="AF142" s="5">
        <f ca="1">IF(Table1[[#This Row],[Genders]]="men",1,0)</f>
        <v>0</v>
      </c>
      <c r="AG142">
        <f ca="1">IF(Table1[[#This Row],[Genders]]="women",1,0)</f>
        <v>1</v>
      </c>
      <c r="AJ142" s="6"/>
      <c r="AL142">
        <f ca="1">IF(Table1[[#This Row],[field of work]]="teaching",1,0)</f>
        <v>0</v>
      </c>
      <c r="AM142">
        <f ca="1">IF(Table1[[#This Row],[field of work]]="health",1,0)</f>
        <v>0</v>
      </c>
      <c r="AN142">
        <f ca="1">IF(Table1[[#This Row],[field of work]]="agriculture",1,0)</f>
        <v>0</v>
      </c>
      <c r="AO142">
        <f ca="1">IF(Table1[[#This Row],[field of work]]="IT",1,0)</f>
        <v>0</v>
      </c>
      <c r="AP142">
        <f ca="1">IF(Table1[[#This Row],[field of work]]="construction",1,0)</f>
        <v>1</v>
      </c>
      <c r="AQ142">
        <f ca="1">IF(Table1[[#This Row],[field of work]]="general work",1,0)</f>
        <v>0</v>
      </c>
      <c r="AY142" s="23">
        <f ca="1">IF(Table1[[#This Row],[area]]="ontario",1,0)</f>
        <v>0</v>
      </c>
      <c r="AZ142">
        <f ca="1">IF(Table1[[#This Row],[area]]="newfounland",1,0)</f>
        <v>1</v>
      </c>
      <c r="BA142">
        <f ca="1">IF(Table1[[#This Row],[area]]="alberta",1,0)</f>
        <v>0</v>
      </c>
      <c r="BB142">
        <f ca="1">IF(Table1[[#This Row],[area]]="BC",1,0)</f>
        <v>0</v>
      </c>
      <c r="BC142">
        <f ca="1">IF(Table1[[#This Row],[area]]="yukon",1,0)</f>
        <v>0</v>
      </c>
      <c r="BD142">
        <f ca="1">IF(Table1[[#This Row],[area]]="nunavet",1,0)</f>
        <v>0</v>
      </c>
      <c r="BE142">
        <f ca="1">IF(Table1[[#This Row],[area]]="sasketchwan",1,0)</f>
        <v>0</v>
      </c>
      <c r="BF142">
        <f ca="1">IF(Table1[[#This Row],[area]]="newbruncwick",1,0)</f>
        <v>0</v>
      </c>
      <c r="BG142">
        <f ca="1">IF(Table1[[#This Row],[area]]="manitoba",1,0)</f>
        <v>0</v>
      </c>
      <c r="BH142">
        <f ca="1">IF(Table1[[#This Row],[area]]="prince edward island",1,0)</f>
        <v>0</v>
      </c>
      <c r="BI142">
        <f ca="1">IF(Table1[[#This Row],[area]]="quebec",1,0)</f>
        <v>0</v>
      </c>
      <c r="BJ142">
        <f ca="1">IF(Table1[[#This Row],[area]]="northwest tersesa",1,0)</f>
        <v>0</v>
      </c>
      <c r="BZ142" s="41">
        <f ca="1">Table1[[#This Row],[Cars Value]]/Table1[[#This Row],[no of cars]]</f>
        <v>28500.360428925735</v>
      </c>
      <c r="CB142" s="5">
        <f ca="1">IF(Table1[[#This Row],[Value of debts]]&gt;$CC$6,1,0)</f>
        <v>1</v>
      </c>
      <c r="CF142" s="6"/>
      <c r="CG142" s="43">
        <f ca="1">Table1[[#This Row],[Mortage left]]/Table1[[#This Row],[value of house]]</f>
        <v>8.6977380280039984E-2</v>
      </c>
      <c r="CH142">
        <f t="shared" ca="1" si="67"/>
        <v>1</v>
      </c>
      <c r="CO142" s="5">
        <f ca="1">IF(Table1[[#This Row],[area]]="yukon",Table1[[#This Row],[income]],0)</f>
        <v>0</v>
      </c>
      <c r="CP142">
        <f ca="1">IF(Table1[[#This Row],[area]]="ontario",Table1[[#This Row],[income]],0)</f>
        <v>0</v>
      </c>
      <c r="CQ142">
        <f ca="1">IF(Table1[[#This Row],[area]]="newfounland",Table1[[#This Row],[income]],0)</f>
        <v>41368</v>
      </c>
      <c r="CR142">
        <f ca="1">IF(Table1[[#This Row],[area]]="alberta",Table1[[#This Row],[income]],0)</f>
        <v>0</v>
      </c>
      <c r="CS142">
        <f ca="1">IF(Table1[[#This Row],[area]]="nunavet",Table1[[#This Row],[income]],0)</f>
        <v>0</v>
      </c>
      <c r="CT142">
        <f ca="1">IF(Table1[[#This Row],[area]]="prince edward island",Table1[[#This Row],[income]],0)</f>
        <v>0</v>
      </c>
      <c r="CU142">
        <f ca="1">IF(Table1[[#This Row],[area]]="northwest tersesa",Table1[[#This Row],[income]],0)</f>
        <v>0</v>
      </c>
      <c r="CV142">
        <f ca="1">IF(Table1[[#This Row],[area]]="quebec",Table1[[#This Row],[income]],0)</f>
        <v>0</v>
      </c>
      <c r="CW142">
        <f ca="1">IF(Table1[[#This Row],[area]]="manitoba",Table1[[#This Row],[income]],0)</f>
        <v>0</v>
      </c>
      <c r="CX142">
        <f ca="1">IF(Table1[[#This Row],[area]]="sasketchwan",Table1[[#This Row],[income]],0)</f>
        <v>0</v>
      </c>
      <c r="CY142">
        <f ca="1">IF(Table1[[#This Row],[area]]="BC",Table1[[#This Row],[income]],0)</f>
        <v>0</v>
      </c>
      <c r="CZ142" s="6">
        <f ca="1">IF(Table1[[#This Row],[area]]="newbruncwick",Table1[[#This Row],[income]],0)</f>
        <v>0</v>
      </c>
      <c r="DB142" s="5">
        <f ca="1">IF(Table1[[#This Row],[field of work]]="health",Table1[[#This Row],[income]],0)</f>
        <v>0</v>
      </c>
      <c r="DC142">
        <f ca="1">IF(Table1[[#This Row],[field of work]]="teaching",Table1[[#This Row],[income]],0)</f>
        <v>0</v>
      </c>
      <c r="DD142">
        <f ca="1">IF(Table1[[#This Row],[field of work]]="agriculture",Table1[[#This Row],[income]],0)</f>
        <v>0</v>
      </c>
      <c r="DE142">
        <f ca="1">IF(Table1[[#This Row],[field of work]]="IT",Table1[[#This Row],[income]],0)</f>
        <v>0</v>
      </c>
      <c r="DF142">
        <f ca="1">IF(Table1[[#This Row],[field of work]]="construction",Table1[[#This Row],[income]],0)</f>
        <v>41368</v>
      </c>
      <c r="DG142" s="6">
        <f ca="1">IF(Table1[[#This Row],[field of work]]="general work",Table1[[#This Row],[income]],0)</f>
        <v>0</v>
      </c>
      <c r="DJ142" s="5">
        <f ca="1">IF(Table1[[#This Row],[Value of debts]]&gt;Table1[[#This Row],[income]],1,0)</f>
        <v>1</v>
      </c>
      <c r="DK142" s="6"/>
      <c r="DL142">
        <f ca="1">IF(Table1[[#This Row],[net worth of person($)]]&gt;$DM$6,Table1[[#This Row],[age]],0)</f>
        <v>25</v>
      </c>
    </row>
    <row r="143" spans="2:116" x14ac:dyDescent="0.3">
      <c r="B143">
        <f t="shared" ca="1" si="54"/>
        <v>1</v>
      </c>
      <c r="C143" s="1" t="str">
        <f t="shared" ca="1" si="55"/>
        <v>men</v>
      </c>
      <c r="D143">
        <f t="shared" ca="1" si="56"/>
        <v>36</v>
      </c>
      <c r="E143">
        <f t="shared" ca="1" si="57"/>
        <v>5</v>
      </c>
      <c r="F143" t="str">
        <f t="shared" ca="1" si="58"/>
        <v>general work</v>
      </c>
      <c r="G143">
        <f t="shared" ca="1" si="59"/>
        <v>4</v>
      </c>
      <c r="H143" t="str">
        <f t="shared" ca="1" si="60"/>
        <v>technical;</v>
      </c>
      <c r="I143">
        <f t="shared" ca="1" si="61"/>
        <v>0</v>
      </c>
      <c r="J143">
        <f t="shared" ca="1" si="53"/>
        <v>2</v>
      </c>
      <c r="K143">
        <f t="shared" ca="1" si="62"/>
        <v>25911</v>
      </c>
      <c r="L143">
        <f t="shared" ca="1" si="63"/>
        <v>6</v>
      </c>
      <c r="M143" t="str">
        <f t="shared" ca="1" si="64"/>
        <v>sasketchwan</v>
      </c>
      <c r="N143">
        <f t="shared" ca="1" si="46"/>
        <v>155466</v>
      </c>
      <c r="O143">
        <f t="shared" ca="1" si="65"/>
        <v>80348.457314630621</v>
      </c>
      <c r="P143">
        <f t="shared" ca="1" si="47"/>
        <v>17663.730901185842</v>
      </c>
      <c r="Q143">
        <f t="shared" ca="1" si="66"/>
        <v>10671</v>
      </c>
      <c r="R143">
        <f t="shared" ca="1" si="48"/>
        <v>24915.811241637351</v>
      </c>
      <c r="S143">
        <f t="shared" ca="1" si="49"/>
        <v>20743.71791658087</v>
      </c>
      <c r="T143">
        <f t="shared" ca="1" si="50"/>
        <v>193873.44881776671</v>
      </c>
      <c r="U143">
        <f t="shared" ca="1" si="51"/>
        <v>115935.26855626797</v>
      </c>
      <c r="V143">
        <f t="shared" ca="1" si="52"/>
        <v>77938.180261498739</v>
      </c>
      <c r="AF143" s="5">
        <f ca="1">IF(Table1[[#This Row],[Genders]]="men",1,0)</f>
        <v>1</v>
      </c>
      <c r="AG143">
        <f ca="1">IF(Table1[[#This Row],[Genders]]="women",1,0)</f>
        <v>0</v>
      </c>
      <c r="AJ143" s="6"/>
      <c r="AL143">
        <f ca="1">IF(Table1[[#This Row],[field of work]]="teaching",1,0)</f>
        <v>0</v>
      </c>
      <c r="AM143">
        <f ca="1">IF(Table1[[#This Row],[field of work]]="health",1,0)</f>
        <v>0</v>
      </c>
      <c r="AN143">
        <f ca="1">IF(Table1[[#This Row],[field of work]]="agriculture",1,0)</f>
        <v>0</v>
      </c>
      <c r="AO143">
        <f ca="1">IF(Table1[[#This Row],[field of work]]="IT",1,0)</f>
        <v>0</v>
      </c>
      <c r="AP143">
        <f ca="1">IF(Table1[[#This Row],[field of work]]="construction",1,0)</f>
        <v>0</v>
      </c>
      <c r="AQ143">
        <f ca="1">IF(Table1[[#This Row],[field of work]]="general work",1,0)</f>
        <v>1</v>
      </c>
      <c r="AY143" s="23">
        <f ca="1">IF(Table1[[#This Row],[area]]="ontario",1,0)</f>
        <v>0</v>
      </c>
      <c r="AZ143">
        <f ca="1">IF(Table1[[#This Row],[area]]="newfounland",1,0)</f>
        <v>0</v>
      </c>
      <c r="BA143">
        <f ca="1">IF(Table1[[#This Row],[area]]="alberta",1,0)</f>
        <v>0</v>
      </c>
      <c r="BB143">
        <f ca="1">IF(Table1[[#This Row],[area]]="BC",1,0)</f>
        <v>0</v>
      </c>
      <c r="BC143">
        <f ca="1">IF(Table1[[#This Row],[area]]="yukon",1,0)</f>
        <v>0</v>
      </c>
      <c r="BD143">
        <f ca="1">IF(Table1[[#This Row],[area]]="nunavet",1,0)</f>
        <v>0</v>
      </c>
      <c r="BE143">
        <f ca="1">IF(Table1[[#This Row],[area]]="sasketchwan",1,0)</f>
        <v>1</v>
      </c>
      <c r="BF143">
        <f ca="1">IF(Table1[[#This Row],[area]]="newbruncwick",1,0)</f>
        <v>0</v>
      </c>
      <c r="BG143">
        <f ca="1">IF(Table1[[#This Row],[area]]="manitoba",1,0)</f>
        <v>0</v>
      </c>
      <c r="BH143">
        <f ca="1">IF(Table1[[#This Row],[area]]="prince edward island",1,0)</f>
        <v>0</v>
      </c>
      <c r="BI143">
        <f ca="1">IF(Table1[[#This Row],[area]]="quebec",1,0)</f>
        <v>0</v>
      </c>
      <c r="BJ143">
        <f ca="1">IF(Table1[[#This Row],[area]]="northwest tersesa",1,0)</f>
        <v>0</v>
      </c>
      <c r="BZ143" s="41">
        <f ca="1">Table1[[#This Row],[Cars Value]]/Table1[[#This Row],[no of cars]]</f>
        <v>8831.8654505929208</v>
      </c>
      <c r="CB143" s="5">
        <f ca="1">IF(Table1[[#This Row],[Value of debts]]&gt;$CC$6,1,0)</f>
        <v>1</v>
      </c>
      <c r="CF143" s="6"/>
      <c r="CG143" s="43">
        <f ca="1">Table1[[#This Row],[Mortage left]]/Table1[[#This Row],[value of house]]</f>
        <v>0.5168233396024251</v>
      </c>
      <c r="CH143">
        <f t="shared" ca="1" si="67"/>
        <v>0</v>
      </c>
      <c r="CO143" s="5">
        <f ca="1">IF(Table1[[#This Row],[area]]="yukon",Table1[[#This Row],[income]],0)</f>
        <v>0</v>
      </c>
      <c r="CP143">
        <f ca="1">IF(Table1[[#This Row],[area]]="ontario",Table1[[#This Row],[income]],0)</f>
        <v>0</v>
      </c>
      <c r="CQ143">
        <f ca="1">IF(Table1[[#This Row],[area]]="newfounland",Table1[[#This Row],[income]],0)</f>
        <v>0</v>
      </c>
      <c r="CR143">
        <f ca="1">IF(Table1[[#This Row],[area]]="alberta",Table1[[#This Row],[income]],0)</f>
        <v>0</v>
      </c>
      <c r="CS143">
        <f ca="1">IF(Table1[[#This Row],[area]]="nunavet",Table1[[#This Row],[income]],0)</f>
        <v>0</v>
      </c>
      <c r="CT143">
        <f ca="1">IF(Table1[[#This Row],[area]]="prince edward island",Table1[[#This Row],[income]],0)</f>
        <v>0</v>
      </c>
      <c r="CU143">
        <f ca="1">IF(Table1[[#This Row],[area]]="northwest tersesa",Table1[[#This Row],[income]],0)</f>
        <v>0</v>
      </c>
      <c r="CV143">
        <f ca="1">IF(Table1[[#This Row],[area]]="quebec",Table1[[#This Row],[income]],0)</f>
        <v>0</v>
      </c>
      <c r="CW143">
        <f ca="1">IF(Table1[[#This Row],[area]]="manitoba",Table1[[#This Row],[income]],0)</f>
        <v>0</v>
      </c>
      <c r="CX143">
        <f ca="1">IF(Table1[[#This Row],[area]]="sasketchwan",Table1[[#This Row],[income]],0)</f>
        <v>25911</v>
      </c>
      <c r="CY143">
        <f ca="1">IF(Table1[[#This Row],[area]]="BC",Table1[[#This Row],[income]],0)</f>
        <v>0</v>
      </c>
      <c r="CZ143" s="6">
        <f ca="1">IF(Table1[[#This Row],[area]]="newbruncwick",Table1[[#This Row],[income]],0)</f>
        <v>0</v>
      </c>
      <c r="DB143" s="5">
        <f ca="1">IF(Table1[[#This Row],[field of work]]="health",Table1[[#This Row],[income]],0)</f>
        <v>0</v>
      </c>
      <c r="DC143">
        <f ca="1">IF(Table1[[#This Row],[field of work]]="teaching",Table1[[#This Row],[income]],0)</f>
        <v>0</v>
      </c>
      <c r="DD143">
        <f ca="1">IF(Table1[[#This Row],[field of work]]="agriculture",Table1[[#This Row],[income]],0)</f>
        <v>0</v>
      </c>
      <c r="DE143">
        <f ca="1">IF(Table1[[#This Row],[field of work]]="IT",Table1[[#This Row],[income]],0)</f>
        <v>0</v>
      </c>
      <c r="DF143">
        <f ca="1">IF(Table1[[#This Row],[field of work]]="construction",Table1[[#This Row],[income]],0)</f>
        <v>0</v>
      </c>
      <c r="DG143" s="6">
        <f ca="1">IF(Table1[[#This Row],[field of work]]="general work",Table1[[#This Row],[income]],0)</f>
        <v>25911</v>
      </c>
      <c r="DJ143" s="5">
        <f ca="1">IF(Table1[[#This Row],[Value of debts]]&gt;Table1[[#This Row],[income]],1,0)</f>
        <v>1</v>
      </c>
      <c r="DK143" s="6"/>
      <c r="DL143">
        <f ca="1">IF(Table1[[#This Row],[net worth of person($)]]&gt;$DM$6,Table1[[#This Row],[age]],0)</f>
        <v>36</v>
      </c>
    </row>
    <row r="144" spans="2:116" x14ac:dyDescent="0.3">
      <c r="B144">
        <f t="shared" ca="1" si="54"/>
        <v>1</v>
      </c>
      <c r="C144" s="1" t="str">
        <f t="shared" ca="1" si="55"/>
        <v>men</v>
      </c>
      <c r="D144">
        <f t="shared" ca="1" si="56"/>
        <v>38</v>
      </c>
      <c r="E144">
        <f t="shared" ca="1" si="57"/>
        <v>1</v>
      </c>
      <c r="F144" t="str">
        <f t="shared" ca="1" si="58"/>
        <v>health</v>
      </c>
      <c r="G144">
        <f t="shared" ca="1" si="59"/>
        <v>3</v>
      </c>
      <c r="H144" t="str">
        <f t="shared" ca="1" si="60"/>
        <v>university</v>
      </c>
      <c r="I144">
        <f t="shared" ca="1" si="61"/>
        <v>2</v>
      </c>
      <c r="J144">
        <f t="shared" ca="1" si="53"/>
        <v>2</v>
      </c>
      <c r="K144">
        <f t="shared" ca="1" si="62"/>
        <v>32596</v>
      </c>
      <c r="L144">
        <f t="shared" ca="1" si="63"/>
        <v>9</v>
      </c>
      <c r="M144" t="str">
        <f t="shared" ca="1" si="64"/>
        <v>quebec</v>
      </c>
      <c r="N144">
        <f t="shared" ca="1" si="46"/>
        <v>130384</v>
      </c>
      <c r="O144">
        <f t="shared" ca="1" si="65"/>
        <v>76762.651515196048</v>
      </c>
      <c r="P144">
        <f t="shared" ca="1" si="47"/>
        <v>43041.422737100664</v>
      </c>
      <c r="Q144">
        <f t="shared" ca="1" si="66"/>
        <v>21176</v>
      </c>
      <c r="R144">
        <f t="shared" ca="1" si="48"/>
        <v>48283.558309071726</v>
      </c>
      <c r="S144">
        <f t="shared" ca="1" si="49"/>
        <v>1209.0676891365331</v>
      </c>
      <c r="T144">
        <f t="shared" ca="1" si="50"/>
        <v>174634.4904262372</v>
      </c>
      <c r="U144">
        <f t="shared" ca="1" si="51"/>
        <v>146222.20982426777</v>
      </c>
      <c r="V144">
        <f t="shared" ca="1" si="52"/>
        <v>28412.280601969425</v>
      </c>
      <c r="AF144" s="5">
        <f ca="1">IF(Table1[[#This Row],[Genders]]="men",1,0)</f>
        <v>1</v>
      </c>
      <c r="AG144">
        <f ca="1">IF(Table1[[#This Row],[Genders]]="women",1,0)</f>
        <v>0</v>
      </c>
      <c r="AJ144" s="6"/>
      <c r="AL144">
        <f ca="1">IF(Table1[[#This Row],[field of work]]="teaching",1,0)</f>
        <v>0</v>
      </c>
      <c r="AM144">
        <f ca="1">IF(Table1[[#This Row],[field of work]]="health",1,0)</f>
        <v>1</v>
      </c>
      <c r="AN144">
        <f ca="1">IF(Table1[[#This Row],[field of work]]="agriculture",1,0)</f>
        <v>0</v>
      </c>
      <c r="AO144">
        <f ca="1">IF(Table1[[#This Row],[field of work]]="IT",1,0)</f>
        <v>0</v>
      </c>
      <c r="AP144">
        <f ca="1">IF(Table1[[#This Row],[field of work]]="construction",1,0)</f>
        <v>0</v>
      </c>
      <c r="AQ144">
        <f ca="1">IF(Table1[[#This Row],[field of work]]="general work",1,0)</f>
        <v>0</v>
      </c>
      <c r="AY144" s="23">
        <f ca="1">IF(Table1[[#This Row],[area]]="ontario",1,0)</f>
        <v>0</v>
      </c>
      <c r="AZ144">
        <f ca="1">IF(Table1[[#This Row],[area]]="newfounland",1,0)</f>
        <v>0</v>
      </c>
      <c r="BA144">
        <f ca="1">IF(Table1[[#This Row],[area]]="alberta",1,0)</f>
        <v>0</v>
      </c>
      <c r="BB144">
        <f ca="1">IF(Table1[[#This Row],[area]]="BC",1,0)</f>
        <v>0</v>
      </c>
      <c r="BC144">
        <f ca="1">IF(Table1[[#This Row],[area]]="yukon",1,0)</f>
        <v>0</v>
      </c>
      <c r="BD144">
        <f ca="1">IF(Table1[[#This Row],[area]]="nunavet",1,0)</f>
        <v>0</v>
      </c>
      <c r="BE144">
        <f ca="1">IF(Table1[[#This Row],[area]]="sasketchwan",1,0)</f>
        <v>0</v>
      </c>
      <c r="BF144">
        <f ca="1">IF(Table1[[#This Row],[area]]="newbruncwick",1,0)</f>
        <v>0</v>
      </c>
      <c r="BG144">
        <f ca="1">IF(Table1[[#This Row],[area]]="manitoba",1,0)</f>
        <v>0</v>
      </c>
      <c r="BH144">
        <f ca="1">IF(Table1[[#This Row],[area]]="prince edward island",1,0)</f>
        <v>0</v>
      </c>
      <c r="BI144">
        <f ca="1">IF(Table1[[#This Row],[area]]="quebec",1,0)</f>
        <v>1</v>
      </c>
      <c r="BJ144">
        <f ca="1">IF(Table1[[#This Row],[area]]="northwest tersesa",1,0)</f>
        <v>0</v>
      </c>
      <c r="BZ144" s="41">
        <f ca="1">Table1[[#This Row],[Cars Value]]/Table1[[#This Row],[no of cars]]</f>
        <v>21520.711368550332</v>
      </c>
      <c r="CB144" s="5">
        <f ca="1">IF(Table1[[#This Row],[Value of debts]]&gt;$CC$6,1,0)</f>
        <v>1</v>
      </c>
      <c r="CF144" s="6"/>
      <c r="CG144" s="43">
        <f ca="1">Table1[[#This Row],[Mortage left]]/Table1[[#This Row],[value of house]]</f>
        <v>0.58874287884399967</v>
      </c>
      <c r="CH144">
        <f t="shared" ca="1" si="67"/>
        <v>0</v>
      </c>
      <c r="CO144" s="5">
        <f ca="1">IF(Table1[[#This Row],[area]]="yukon",Table1[[#This Row],[income]],0)</f>
        <v>0</v>
      </c>
      <c r="CP144">
        <f ca="1">IF(Table1[[#This Row],[area]]="ontario",Table1[[#This Row],[income]],0)</f>
        <v>0</v>
      </c>
      <c r="CQ144">
        <f ca="1">IF(Table1[[#This Row],[area]]="newfounland",Table1[[#This Row],[income]],0)</f>
        <v>0</v>
      </c>
      <c r="CR144">
        <f ca="1">IF(Table1[[#This Row],[area]]="alberta",Table1[[#This Row],[income]],0)</f>
        <v>0</v>
      </c>
      <c r="CS144">
        <f ca="1">IF(Table1[[#This Row],[area]]="nunavet",Table1[[#This Row],[income]],0)</f>
        <v>0</v>
      </c>
      <c r="CT144">
        <f ca="1">IF(Table1[[#This Row],[area]]="prince edward island",Table1[[#This Row],[income]],0)</f>
        <v>0</v>
      </c>
      <c r="CU144">
        <f ca="1">IF(Table1[[#This Row],[area]]="northwest tersesa",Table1[[#This Row],[income]],0)</f>
        <v>0</v>
      </c>
      <c r="CV144">
        <f ca="1">IF(Table1[[#This Row],[area]]="quebec",Table1[[#This Row],[income]],0)</f>
        <v>32596</v>
      </c>
      <c r="CW144">
        <f ca="1">IF(Table1[[#This Row],[area]]="manitoba",Table1[[#This Row],[income]],0)</f>
        <v>0</v>
      </c>
      <c r="CX144">
        <f ca="1">IF(Table1[[#This Row],[area]]="sasketchwan",Table1[[#This Row],[income]],0)</f>
        <v>0</v>
      </c>
      <c r="CY144">
        <f ca="1">IF(Table1[[#This Row],[area]]="BC",Table1[[#This Row],[income]],0)</f>
        <v>0</v>
      </c>
      <c r="CZ144" s="6">
        <f ca="1">IF(Table1[[#This Row],[area]]="newbruncwick",Table1[[#This Row],[income]],0)</f>
        <v>0</v>
      </c>
      <c r="DB144" s="5">
        <f ca="1">IF(Table1[[#This Row],[field of work]]="health",Table1[[#This Row],[income]],0)</f>
        <v>32596</v>
      </c>
      <c r="DC144">
        <f ca="1">IF(Table1[[#This Row],[field of work]]="teaching",Table1[[#This Row],[income]],0)</f>
        <v>0</v>
      </c>
      <c r="DD144">
        <f ca="1">IF(Table1[[#This Row],[field of work]]="agriculture",Table1[[#This Row],[income]],0)</f>
        <v>0</v>
      </c>
      <c r="DE144">
        <f ca="1">IF(Table1[[#This Row],[field of work]]="IT",Table1[[#This Row],[income]],0)</f>
        <v>0</v>
      </c>
      <c r="DF144">
        <f ca="1">IF(Table1[[#This Row],[field of work]]="construction",Table1[[#This Row],[income]],0)</f>
        <v>0</v>
      </c>
      <c r="DG144" s="6">
        <f ca="1">IF(Table1[[#This Row],[field of work]]="general work",Table1[[#This Row],[income]],0)</f>
        <v>0</v>
      </c>
      <c r="DJ144" s="5">
        <f ca="1">IF(Table1[[#This Row],[Value of debts]]&gt;Table1[[#This Row],[income]],1,0)</f>
        <v>1</v>
      </c>
      <c r="DK144" s="6"/>
      <c r="DL144">
        <f ca="1">IF(Table1[[#This Row],[net worth of person($)]]&gt;$DM$6,Table1[[#This Row],[age]],0)</f>
        <v>0</v>
      </c>
    </row>
    <row r="145" spans="2:116" x14ac:dyDescent="0.3">
      <c r="B145">
        <f t="shared" ca="1" si="54"/>
        <v>1</v>
      </c>
      <c r="C145" s="1" t="str">
        <f t="shared" ca="1" si="55"/>
        <v>men</v>
      </c>
      <c r="D145">
        <f t="shared" ca="1" si="56"/>
        <v>43</v>
      </c>
      <c r="E145">
        <f t="shared" ca="1" si="57"/>
        <v>6</v>
      </c>
      <c r="F145" t="str">
        <f t="shared" ca="1" si="58"/>
        <v>agriculture</v>
      </c>
      <c r="G145">
        <f t="shared" ca="1" si="59"/>
        <v>2</v>
      </c>
      <c r="H145" t="str">
        <f t="shared" ca="1" si="60"/>
        <v>college</v>
      </c>
      <c r="I145">
        <f t="shared" ca="1" si="61"/>
        <v>1</v>
      </c>
      <c r="J145">
        <f t="shared" ca="1" si="53"/>
        <v>3</v>
      </c>
      <c r="K145">
        <f t="shared" ca="1" si="62"/>
        <v>35482</v>
      </c>
      <c r="L145">
        <f t="shared" ca="1" si="63"/>
        <v>12</v>
      </c>
      <c r="M145" t="str">
        <f t="shared" ca="1" si="64"/>
        <v>prince edward island</v>
      </c>
      <c r="N145">
        <f t="shared" ca="1" si="46"/>
        <v>141928</v>
      </c>
      <c r="O145">
        <f t="shared" ca="1" si="65"/>
        <v>45515.820816772728</v>
      </c>
      <c r="P145">
        <f t="shared" ca="1" si="47"/>
        <v>53084.730341791226</v>
      </c>
      <c r="Q145">
        <f t="shared" ca="1" si="66"/>
        <v>26863</v>
      </c>
      <c r="R145">
        <f t="shared" ca="1" si="48"/>
        <v>59206.138219741668</v>
      </c>
      <c r="S145">
        <f t="shared" ca="1" si="49"/>
        <v>6071.7954329831755</v>
      </c>
      <c r="T145">
        <f t="shared" ca="1" si="50"/>
        <v>201084.5257747744</v>
      </c>
      <c r="U145">
        <f t="shared" ca="1" si="51"/>
        <v>131584.9590365144</v>
      </c>
      <c r="V145">
        <f t="shared" ca="1" si="52"/>
        <v>69499.566738260008</v>
      </c>
      <c r="AF145" s="5">
        <f ca="1">IF(Table1[[#This Row],[Genders]]="men",1,0)</f>
        <v>1</v>
      </c>
      <c r="AG145">
        <f ca="1">IF(Table1[[#This Row],[Genders]]="women",1,0)</f>
        <v>0</v>
      </c>
      <c r="AJ145" s="6"/>
      <c r="AL145">
        <f ca="1">IF(Table1[[#This Row],[field of work]]="teaching",1,0)</f>
        <v>0</v>
      </c>
      <c r="AM145">
        <f ca="1">IF(Table1[[#This Row],[field of work]]="health",1,0)</f>
        <v>0</v>
      </c>
      <c r="AN145">
        <f ca="1">IF(Table1[[#This Row],[field of work]]="agriculture",1,0)</f>
        <v>1</v>
      </c>
      <c r="AO145">
        <f ca="1">IF(Table1[[#This Row],[field of work]]="IT",1,0)</f>
        <v>0</v>
      </c>
      <c r="AP145">
        <f ca="1">IF(Table1[[#This Row],[field of work]]="construction",1,0)</f>
        <v>0</v>
      </c>
      <c r="AQ145">
        <f ca="1">IF(Table1[[#This Row],[field of work]]="general work",1,0)</f>
        <v>0</v>
      </c>
      <c r="AY145" s="23">
        <f ca="1">IF(Table1[[#This Row],[area]]="ontario",1,0)</f>
        <v>0</v>
      </c>
      <c r="AZ145">
        <f ca="1">IF(Table1[[#This Row],[area]]="newfounland",1,0)</f>
        <v>0</v>
      </c>
      <c r="BA145">
        <f ca="1">IF(Table1[[#This Row],[area]]="alberta",1,0)</f>
        <v>0</v>
      </c>
      <c r="BB145">
        <f ca="1">IF(Table1[[#This Row],[area]]="BC",1,0)</f>
        <v>0</v>
      </c>
      <c r="BC145">
        <f ca="1">IF(Table1[[#This Row],[area]]="yukon",1,0)</f>
        <v>0</v>
      </c>
      <c r="BD145">
        <f ca="1">IF(Table1[[#This Row],[area]]="nunavet",1,0)</f>
        <v>0</v>
      </c>
      <c r="BE145">
        <f ca="1">IF(Table1[[#This Row],[area]]="sasketchwan",1,0)</f>
        <v>0</v>
      </c>
      <c r="BF145">
        <f ca="1">IF(Table1[[#This Row],[area]]="newbruncwick",1,0)</f>
        <v>0</v>
      </c>
      <c r="BG145">
        <f ca="1">IF(Table1[[#This Row],[area]]="manitoba",1,0)</f>
        <v>0</v>
      </c>
      <c r="BH145">
        <f ca="1">IF(Table1[[#This Row],[area]]="prince edward island",1,0)</f>
        <v>1</v>
      </c>
      <c r="BI145">
        <f ca="1">IF(Table1[[#This Row],[area]]="quebec",1,0)</f>
        <v>0</v>
      </c>
      <c r="BJ145">
        <f ca="1">IF(Table1[[#This Row],[area]]="northwest tersesa",1,0)</f>
        <v>0</v>
      </c>
      <c r="BZ145" s="41">
        <f ca="1">Table1[[#This Row],[Cars Value]]/Table1[[#This Row],[no of cars]]</f>
        <v>17694.910113930408</v>
      </c>
      <c r="CB145" s="5">
        <f ca="1">IF(Table1[[#This Row],[Value of debts]]&gt;$CC$6,1,0)</f>
        <v>1</v>
      </c>
      <c r="CF145" s="6"/>
      <c r="CG145" s="43">
        <f ca="1">Table1[[#This Row],[Mortage left]]/Table1[[#This Row],[value of house]]</f>
        <v>0.3206965561184032</v>
      </c>
      <c r="CH145">
        <f t="shared" ca="1" si="67"/>
        <v>0</v>
      </c>
      <c r="CO145" s="5">
        <f ca="1">IF(Table1[[#This Row],[area]]="yukon",Table1[[#This Row],[income]],0)</f>
        <v>0</v>
      </c>
      <c r="CP145">
        <f ca="1">IF(Table1[[#This Row],[area]]="ontario",Table1[[#This Row],[income]],0)</f>
        <v>0</v>
      </c>
      <c r="CQ145">
        <f ca="1">IF(Table1[[#This Row],[area]]="newfounland",Table1[[#This Row],[income]],0)</f>
        <v>0</v>
      </c>
      <c r="CR145">
        <f ca="1">IF(Table1[[#This Row],[area]]="alberta",Table1[[#This Row],[income]],0)</f>
        <v>0</v>
      </c>
      <c r="CS145">
        <f ca="1">IF(Table1[[#This Row],[area]]="nunavet",Table1[[#This Row],[income]],0)</f>
        <v>0</v>
      </c>
      <c r="CT145">
        <f ca="1">IF(Table1[[#This Row],[area]]="prince edward island",Table1[[#This Row],[income]],0)</f>
        <v>35482</v>
      </c>
      <c r="CU145">
        <f ca="1">IF(Table1[[#This Row],[area]]="northwest tersesa",Table1[[#This Row],[income]],0)</f>
        <v>0</v>
      </c>
      <c r="CV145">
        <f ca="1">IF(Table1[[#This Row],[area]]="quebec",Table1[[#This Row],[income]],0)</f>
        <v>0</v>
      </c>
      <c r="CW145">
        <f ca="1">IF(Table1[[#This Row],[area]]="manitoba",Table1[[#This Row],[income]],0)</f>
        <v>0</v>
      </c>
      <c r="CX145">
        <f ca="1">IF(Table1[[#This Row],[area]]="sasketchwan",Table1[[#This Row],[income]],0)</f>
        <v>0</v>
      </c>
      <c r="CY145">
        <f ca="1">IF(Table1[[#This Row],[area]]="BC",Table1[[#This Row],[income]],0)</f>
        <v>0</v>
      </c>
      <c r="CZ145" s="6">
        <f ca="1">IF(Table1[[#This Row],[area]]="newbruncwick",Table1[[#This Row],[income]],0)</f>
        <v>0</v>
      </c>
      <c r="DB145" s="5">
        <f ca="1">IF(Table1[[#This Row],[field of work]]="health",Table1[[#This Row],[income]],0)</f>
        <v>0</v>
      </c>
      <c r="DC145">
        <f ca="1">IF(Table1[[#This Row],[field of work]]="teaching",Table1[[#This Row],[income]],0)</f>
        <v>0</v>
      </c>
      <c r="DD145">
        <f ca="1">IF(Table1[[#This Row],[field of work]]="agriculture",Table1[[#This Row],[income]],0)</f>
        <v>35482</v>
      </c>
      <c r="DE145">
        <f ca="1">IF(Table1[[#This Row],[field of work]]="IT",Table1[[#This Row],[income]],0)</f>
        <v>0</v>
      </c>
      <c r="DF145">
        <f ca="1">IF(Table1[[#This Row],[field of work]]="construction",Table1[[#This Row],[income]],0)</f>
        <v>0</v>
      </c>
      <c r="DG145" s="6">
        <f ca="1">IF(Table1[[#This Row],[field of work]]="general work",Table1[[#This Row],[income]],0)</f>
        <v>0</v>
      </c>
      <c r="DJ145" s="5">
        <f ca="1">IF(Table1[[#This Row],[Value of debts]]&gt;Table1[[#This Row],[income]],1,0)</f>
        <v>1</v>
      </c>
      <c r="DK145" s="6"/>
      <c r="DL145">
        <f ca="1">IF(Table1[[#This Row],[net worth of person($)]]&gt;$DM$6,Table1[[#This Row],[age]],0)</f>
        <v>43</v>
      </c>
    </row>
    <row r="146" spans="2:116" x14ac:dyDescent="0.3">
      <c r="B146">
        <f t="shared" ca="1" si="54"/>
        <v>1</v>
      </c>
      <c r="C146" s="1" t="str">
        <f t="shared" ca="1" si="55"/>
        <v>men</v>
      </c>
      <c r="D146">
        <f t="shared" ca="1" si="56"/>
        <v>38</v>
      </c>
      <c r="E146">
        <f t="shared" ca="1" si="57"/>
        <v>3</v>
      </c>
      <c r="F146" t="str">
        <f t="shared" ca="1" si="58"/>
        <v>teaching</v>
      </c>
      <c r="G146">
        <f t="shared" ca="1" si="59"/>
        <v>4</v>
      </c>
      <c r="H146" t="str">
        <f t="shared" ca="1" si="60"/>
        <v>technical;</v>
      </c>
      <c r="I146">
        <f t="shared" ca="1" si="61"/>
        <v>4</v>
      </c>
      <c r="J146">
        <f t="shared" ca="1" si="53"/>
        <v>2</v>
      </c>
      <c r="K146">
        <f t="shared" ca="1" si="62"/>
        <v>83909</v>
      </c>
      <c r="L146">
        <f t="shared" ca="1" si="63"/>
        <v>4</v>
      </c>
      <c r="M146" t="str">
        <f t="shared" ca="1" si="64"/>
        <v>alberta</v>
      </c>
      <c r="N146">
        <f t="shared" ca="1" si="46"/>
        <v>419545</v>
      </c>
      <c r="O146">
        <f t="shared" ca="1" si="65"/>
        <v>298076.27279324987</v>
      </c>
      <c r="P146">
        <f t="shared" ca="1" si="47"/>
        <v>139197.37534023987</v>
      </c>
      <c r="Q146">
        <f t="shared" ca="1" si="66"/>
        <v>71484</v>
      </c>
      <c r="R146">
        <f t="shared" ca="1" si="48"/>
        <v>91990.120290912921</v>
      </c>
      <c r="S146">
        <f t="shared" ca="1" si="49"/>
        <v>89691.792444984851</v>
      </c>
      <c r="T146">
        <f t="shared" ca="1" si="50"/>
        <v>648434.16778522474</v>
      </c>
      <c r="U146">
        <f t="shared" ca="1" si="51"/>
        <v>461550.39308416279</v>
      </c>
      <c r="V146">
        <f t="shared" ca="1" si="52"/>
        <v>186883.77470106195</v>
      </c>
      <c r="AF146" s="5">
        <f ca="1">IF(Table1[[#This Row],[Genders]]="men",1,0)</f>
        <v>1</v>
      </c>
      <c r="AG146">
        <f ca="1">IF(Table1[[#This Row],[Genders]]="women",1,0)</f>
        <v>0</v>
      </c>
      <c r="AJ146" s="6"/>
      <c r="AL146">
        <f ca="1">IF(Table1[[#This Row],[field of work]]="teaching",1,0)</f>
        <v>1</v>
      </c>
      <c r="AM146">
        <f ca="1">IF(Table1[[#This Row],[field of work]]="health",1,0)</f>
        <v>0</v>
      </c>
      <c r="AN146">
        <f ca="1">IF(Table1[[#This Row],[field of work]]="agriculture",1,0)</f>
        <v>0</v>
      </c>
      <c r="AO146">
        <f ca="1">IF(Table1[[#This Row],[field of work]]="IT",1,0)</f>
        <v>0</v>
      </c>
      <c r="AP146">
        <f ca="1">IF(Table1[[#This Row],[field of work]]="construction",1,0)</f>
        <v>0</v>
      </c>
      <c r="AQ146">
        <f ca="1">IF(Table1[[#This Row],[field of work]]="general work",1,0)</f>
        <v>0</v>
      </c>
      <c r="AY146" s="23">
        <f ca="1">IF(Table1[[#This Row],[area]]="ontario",1,0)</f>
        <v>0</v>
      </c>
      <c r="AZ146">
        <f ca="1">IF(Table1[[#This Row],[area]]="newfounland",1,0)</f>
        <v>0</v>
      </c>
      <c r="BA146">
        <f ca="1">IF(Table1[[#This Row],[area]]="alberta",1,0)</f>
        <v>1</v>
      </c>
      <c r="BB146">
        <f ca="1">IF(Table1[[#This Row],[area]]="BC",1,0)</f>
        <v>0</v>
      </c>
      <c r="BC146">
        <f ca="1">IF(Table1[[#This Row],[area]]="yukon",1,0)</f>
        <v>0</v>
      </c>
      <c r="BD146">
        <f ca="1">IF(Table1[[#This Row],[area]]="nunavet",1,0)</f>
        <v>0</v>
      </c>
      <c r="BE146">
        <f ca="1">IF(Table1[[#This Row],[area]]="sasketchwan",1,0)</f>
        <v>0</v>
      </c>
      <c r="BF146">
        <f ca="1">IF(Table1[[#This Row],[area]]="newbruncwick",1,0)</f>
        <v>0</v>
      </c>
      <c r="BG146">
        <f ca="1">IF(Table1[[#This Row],[area]]="manitoba",1,0)</f>
        <v>0</v>
      </c>
      <c r="BH146">
        <f ca="1">IF(Table1[[#This Row],[area]]="prince edward island",1,0)</f>
        <v>0</v>
      </c>
      <c r="BI146">
        <f ca="1">IF(Table1[[#This Row],[area]]="quebec",1,0)</f>
        <v>0</v>
      </c>
      <c r="BJ146">
        <f ca="1">IF(Table1[[#This Row],[area]]="northwest tersesa",1,0)</f>
        <v>0</v>
      </c>
      <c r="BZ146" s="41">
        <f ca="1">Table1[[#This Row],[Cars Value]]/Table1[[#This Row],[no of cars]]</f>
        <v>69598.687670119936</v>
      </c>
      <c r="CB146" s="5">
        <f ca="1">IF(Table1[[#This Row],[Value of debts]]&gt;$CC$6,1,0)</f>
        <v>1</v>
      </c>
      <c r="CF146" s="6"/>
      <c r="CG146" s="43">
        <f ca="1">Table1[[#This Row],[Mortage left]]/Table1[[#This Row],[value of house]]</f>
        <v>0.71047509276299292</v>
      </c>
      <c r="CH146">
        <f t="shared" ca="1" si="67"/>
        <v>0</v>
      </c>
      <c r="CO146" s="5">
        <f ca="1">IF(Table1[[#This Row],[area]]="yukon",Table1[[#This Row],[income]],0)</f>
        <v>0</v>
      </c>
      <c r="CP146">
        <f ca="1">IF(Table1[[#This Row],[area]]="ontario",Table1[[#This Row],[income]],0)</f>
        <v>0</v>
      </c>
      <c r="CQ146">
        <f ca="1">IF(Table1[[#This Row],[area]]="newfounland",Table1[[#This Row],[income]],0)</f>
        <v>0</v>
      </c>
      <c r="CR146">
        <f ca="1">IF(Table1[[#This Row],[area]]="alberta",Table1[[#This Row],[income]],0)</f>
        <v>83909</v>
      </c>
      <c r="CS146">
        <f ca="1">IF(Table1[[#This Row],[area]]="nunavet",Table1[[#This Row],[income]],0)</f>
        <v>0</v>
      </c>
      <c r="CT146">
        <f ca="1">IF(Table1[[#This Row],[area]]="prince edward island",Table1[[#This Row],[income]],0)</f>
        <v>0</v>
      </c>
      <c r="CU146">
        <f ca="1">IF(Table1[[#This Row],[area]]="northwest tersesa",Table1[[#This Row],[income]],0)</f>
        <v>0</v>
      </c>
      <c r="CV146">
        <f ca="1">IF(Table1[[#This Row],[area]]="quebec",Table1[[#This Row],[income]],0)</f>
        <v>0</v>
      </c>
      <c r="CW146">
        <f ca="1">IF(Table1[[#This Row],[area]]="manitoba",Table1[[#This Row],[income]],0)</f>
        <v>0</v>
      </c>
      <c r="CX146">
        <f ca="1">IF(Table1[[#This Row],[area]]="sasketchwan",Table1[[#This Row],[income]],0)</f>
        <v>0</v>
      </c>
      <c r="CY146">
        <f ca="1">IF(Table1[[#This Row],[area]]="BC",Table1[[#This Row],[income]],0)</f>
        <v>0</v>
      </c>
      <c r="CZ146" s="6">
        <f ca="1">IF(Table1[[#This Row],[area]]="newbruncwick",Table1[[#This Row],[income]],0)</f>
        <v>0</v>
      </c>
      <c r="DB146" s="5">
        <f ca="1">IF(Table1[[#This Row],[field of work]]="health",Table1[[#This Row],[income]],0)</f>
        <v>0</v>
      </c>
      <c r="DC146">
        <f ca="1">IF(Table1[[#This Row],[field of work]]="teaching",Table1[[#This Row],[income]],0)</f>
        <v>83909</v>
      </c>
      <c r="DD146">
        <f ca="1">IF(Table1[[#This Row],[field of work]]="agriculture",Table1[[#This Row],[income]],0)</f>
        <v>0</v>
      </c>
      <c r="DE146">
        <f ca="1">IF(Table1[[#This Row],[field of work]]="IT",Table1[[#This Row],[income]],0)</f>
        <v>0</v>
      </c>
      <c r="DF146">
        <f ca="1">IF(Table1[[#This Row],[field of work]]="construction",Table1[[#This Row],[income]],0)</f>
        <v>0</v>
      </c>
      <c r="DG146" s="6">
        <f ca="1">IF(Table1[[#This Row],[field of work]]="general work",Table1[[#This Row],[income]],0)</f>
        <v>0</v>
      </c>
      <c r="DJ146" s="5">
        <f ca="1">IF(Table1[[#This Row],[Value of debts]]&gt;Table1[[#This Row],[income]],1,0)</f>
        <v>1</v>
      </c>
      <c r="DK146" s="6"/>
      <c r="DL146">
        <f ca="1">IF(Table1[[#This Row],[net worth of person($)]]&gt;$DM$6,Table1[[#This Row],[age]],0)</f>
        <v>38</v>
      </c>
    </row>
    <row r="147" spans="2:116" x14ac:dyDescent="0.3">
      <c r="B147">
        <f t="shared" ca="1" si="54"/>
        <v>2</v>
      </c>
      <c r="C147" s="1" t="str">
        <f t="shared" ca="1" si="55"/>
        <v>women</v>
      </c>
      <c r="D147">
        <f t="shared" ca="1" si="56"/>
        <v>39</v>
      </c>
      <c r="E147">
        <f t="shared" ca="1" si="57"/>
        <v>2</v>
      </c>
      <c r="F147" t="str">
        <f t="shared" ca="1" si="58"/>
        <v>construction</v>
      </c>
      <c r="G147">
        <f t="shared" ca="1" si="59"/>
        <v>5</v>
      </c>
      <c r="H147" t="str">
        <f t="shared" ca="1" si="60"/>
        <v>other</v>
      </c>
      <c r="I147">
        <f t="shared" ca="1" si="61"/>
        <v>2</v>
      </c>
      <c r="J147">
        <f t="shared" ca="1" si="53"/>
        <v>3</v>
      </c>
      <c r="K147">
        <f t="shared" ca="1" si="62"/>
        <v>70822</v>
      </c>
      <c r="L147">
        <f t="shared" ca="1" si="63"/>
        <v>11</v>
      </c>
      <c r="M147" t="str">
        <f t="shared" ca="1" si="64"/>
        <v>newbruncwick</v>
      </c>
      <c r="N147">
        <f t="shared" ca="1" si="46"/>
        <v>212466</v>
      </c>
      <c r="O147">
        <f t="shared" ca="1" si="65"/>
        <v>118355.38453128678</v>
      </c>
      <c r="P147">
        <f t="shared" ca="1" si="47"/>
        <v>202854.8053736203</v>
      </c>
      <c r="Q147">
        <f t="shared" ca="1" si="66"/>
        <v>2852</v>
      </c>
      <c r="R147">
        <f t="shared" ca="1" si="48"/>
        <v>68916.815382998</v>
      </c>
      <c r="S147">
        <f t="shared" ca="1" si="49"/>
        <v>46720.524145695454</v>
      </c>
      <c r="T147">
        <f t="shared" ca="1" si="50"/>
        <v>462041.32951931574</v>
      </c>
      <c r="U147">
        <f t="shared" ca="1" si="51"/>
        <v>190124.19991428478</v>
      </c>
      <c r="V147">
        <f t="shared" ca="1" si="52"/>
        <v>271917.12960503099</v>
      </c>
      <c r="AF147" s="5">
        <f ca="1">IF(Table1[[#This Row],[Genders]]="men",1,0)</f>
        <v>0</v>
      </c>
      <c r="AG147">
        <f ca="1">IF(Table1[[#This Row],[Genders]]="women",1,0)</f>
        <v>1</v>
      </c>
      <c r="AJ147" s="6"/>
      <c r="AL147">
        <f ca="1">IF(Table1[[#This Row],[field of work]]="teaching",1,0)</f>
        <v>0</v>
      </c>
      <c r="AM147">
        <f ca="1">IF(Table1[[#This Row],[field of work]]="health",1,0)</f>
        <v>0</v>
      </c>
      <c r="AN147">
        <f ca="1">IF(Table1[[#This Row],[field of work]]="agriculture",1,0)</f>
        <v>0</v>
      </c>
      <c r="AO147">
        <f ca="1">IF(Table1[[#This Row],[field of work]]="IT",1,0)</f>
        <v>0</v>
      </c>
      <c r="AP147">
        <f ca="1">IF(Table1[[#This Row],[field of work]]="construction",1,0)</f>
        <v>1</v>
      </c>
      <c r="AQ147">
        <f ca="1">IF(Table1[[#This Row],[field of work]]="general work",1,0)</f>
        <v>0</v>
      </c>
      <c r="AY147" s="23">
        <f ca="1">IF(Table1[[#This Row],[area]]="ontario",1,0)</f>
        <v>0</v>
      </c>
      <c r="AZ147">
        <f ca="1">IF(Table1[[#This Row],[area]]="newfounland",1,0)</f>
        <v>0</v>
      </c>
      <c r="BA147">
        <f ca="1">IF(Table1[[#This Row],[area]]="alberta",1,0)</f>
        <v>0</v>
      </c>
      <c r="BB147">
        <f ca="1">IF(Table1[[#This Row],[area]]="BC",1,0)</f>
        <v>0</v>
      </c>
      <c r="BC147">
        <f ca="1">IF(Table1[[#This Row],[area]]="yukon",1,0)</f>
        <v>0</v>
      </c>
      <c r="BD147">
        <f ca="1">IF(Table1[[#This Row],[area]]="nunavet",1,0)</f>
        <v>0</v>
      </c>
      <c r="BE147">
        <f ca="1">IF(Table1[[#This Row],[area]]="sasketchwan",1,0)</f>
        <v>0</v>
      </c>
      <c r="BF147">
        <f ca="1">IF(Table1[[#This Row],[area]]="newbruncwick",1,0)</f>
        <v>1</v>
      </c>
      <c r="BG147">
        <f ca="1">IF(Table1[[#This Row],[area]]="manitoba",1,0)</f>
        <v>0</v>
      </c>
      <c r="BH147">
        <f ca="1">IF(Table1[[#This Row],[area]]="prince edward island",1,0)</f>
        <v>0</v>
      </c>
      <c r="BI147">
        <f ca="1">IF(Table1[[#This Row],[area]]="quebec",1,0)</f>
        <v>0</v>
      </c>
      <c r="BJ147">
        <f ca="1">IF(Table1[[#This Row],[area]]="northwest tersesa",1,0)</f>
        <v>0</v>
      </c>
      <c r="BZ147" s="41">
        <f ca="1">Table1[[#This Row],[Cars Value]]/Table1[[#This Row],[no of cars]]</f>
        <v>67618.268457873433</v>
      </c>
      <c r="CB147" s="5">
        <f ca="1">IF(Table1[[#This Row],[Value of debts]]&gt;$CC$6,1,0)</f>
        <v>1</v>
      </c>
      <c r="CF147" s="6"/>
      <c r="CG147" s="43">
        <f ca="1">Table1[[#This Row],[Mortage left]]/Table1[[#This Row],[value of house]]</f>
        <v>0.55705564434444466</v>
      </c>
      <c r="CH147">
        <f t="shared" ca="1" si="67"/>
        <v>0</v>
      </c>
      <c r="CO147" s="5">
        <f ca="1">IF(Table1[[#This Row],[area]]="yukon",Table1[[#This Row],[income]],0)</f>
        <v>0</v>
      </c>
      <c r="CP147">
        <f ca="1">IF(Table1[[#This Row],[area]]="ontario",Table1[[#This Row],[income]],0)</f>
        <v>0</v>
      </c>
      <c r="CQ147">
        <f ca="1">IF(Table1[[#This Row],[area]]="newfounland",Table1[[#This Row],[income]],0)</f>
        <v>0</v>
      </c>
      <c r="CR147">
        <f ca="1">IF(Table1[[#This Row],[area]]="alberta",Table1[[#This Row],[income]],0)</f>
        <v>0</v>
      </c>
      <c r="CS147">
        <f ca="1">IF(Table1[[#This Row],[area]]="nunavet",Table1[[#This Row],[income]],0)</f>
        <v>0</v>
      </c>
      <c r="CT147">
        <f ca="1">IF(Table1[[#This Row],[area]]="prince edward island",Table1[[#This Row],[income]],0)</f>
        <v>0</v>
      </c>
      <c r="CU147">
        <f ca="1">IF(Table1[[#This Row],[area]]="northwest tersesa",Table1[[#This Row],[income]],0)</f>
        <v>0</v>
      </c>
      <c r="CV147">
        <f ca="1">IF(Table1[[#This Row],[area]]="quebec",Table1[[#This Row],[income]],0)</f>
        <v>0</v>
      </c>
      <c r="CW147">
        <f ca="1">IF(Table1[[#This Row],[area]]="manitoba",Table1[[#This Row],[income]],0)</f>
        <v>0</v>
      </c>
      <c r="CX147">
        <f ca="1">IF(Table1[[#This Row],[area]]="sasketchwan",Table1[[#This Row],[income]],0)</f>
        <v>0</v>
      </c>
      <c r="CY147">
        <f ca="1">IF(Table1[[#This Row],[area]]="BC",Table1[[#This Row],[income]],0)</f>
        <v>0</v>
      </c>
      <c r="CZ147" s="6">
        <f ca="1">IF(Table1[[#This Row],[area]]="newbruncwick",Table1[[#This Row],[income]],0)</f>
        <v>70822</v>
      </c>
      <c r="DB147" s="5">
        <f ca="1">IF(Table1[[#This Row],[field of work]]="health",Table1[[#This Row],[income]],0)</f>
        <v>0</v>
      </c>
      <c r="DC147">
        <f ca="1">IF(Table1[[#This Row],[field of work]]="teaching",Table1[[#This Row],[income]],0)</f>
        <v>0</v>
      </c>
      <c r="DD147">
        <f ca="1">IF(Table1[[#This Row],[field of work]]="agriculture",Table1[[#This Row],[income]],0)</f>
        <v>0</v>
      </c>
      <c r="DE147">
        <f ca="1">IF(Table1[[#This Row],[field of work]]="IT",Table1[[#This Row],[income]],0)</f>
        <v>0</v>
      </c>
      <c r="DF147">
        <f ca="1">IF(Table1[[#This Row],[field of work]]="construction",Table1[[#This Row],[income]],0)</f>
        <v>70822</v>
      </c>
      <c r="DG147" s="6">
        <f ca="1">IF(Table1[[#This Row],[field of work]]="general work",Table1[[#This Row],[income]],0)</f>
        <v>0</v>
      </c>
      <c r="DJ147" s="5">
        <f ca="1">IF(Table1[[#This Row],[Value of debts]]&gt;Table1[[#This Row],[income]],1,0)</f>
        <v>1</v>
      </c>
      <c r="DK147" s="6"/>
      <c r="DL147">
        <f ca="1">IF(Table1[[#This Row],[net worth of person($)]]&gt;$DM$6,Table1[[#This Row],[age]],0)</f>
        <v>39</v>
      </c>
    </row>
    <row r="148" spans="2:116" x14ac:dyDescent="0.3">
      <c r="B148">
        <f t="shared" ca="1" si="54"/>
        <v>2</v>
      </c>
      <c r="C148" s="1" t="str">
        <f t="shared" ca="1" si="55"/>
        <v>women</v>
      </c>
      <c r="D148">
        <f t="shared" ca="1" si="56"/>
        <v>28</v>
      </c>
      <c r="E148">
        <f t="shared" ca="1" si="57"/>
        <v>6</v>
      </c>
      <c r="F148" t="str">
        <f t="shared" ca="1" si="58"/>
        <v>agriculture</v>
      </c>
      <c r="G148">
        <f t="shared" ca="1" si="59"/>
        <v>3</v>
      </c>
      <c r="H148" t="str">
        <f t="shared" ca="1" si="60"/>
        <v>university</v>
      </c>
      <c r="I148">
        <f t="shared" ca="1" si="61"/>
        <v>1</v>
      </c>
      <c r="J148">
        <f t="shared" ca="1" si="53"/>
        <v>3</v>
      </c>
      <c r="K148">
        <f t="shared" ca="1" si="62"/>
        <v>33501</v>
      </c>
      <c r="L148">
        <f t="shared" ca="1" si="63"/>
        <v>3</v>
      </c>
      <c r="M148" t="str">
        <f t="shared" ca="1" si="64"/>
        <v>northwest tersesa</v>
      </c>
      <c r="N148">
        <f t="shared" ca="1" si="46"/>
        <v>134004</v>
      </c>
      <c r="O148">
        <f t="shared" ca="1" si="65"/>
        <v>35845.644640889652</v>
      </c>
      <c r="P148">
        <f t="shared" ca="1" si="47"/>
        <v>38214.662675356034</v>
      </c>
      <c r="Q148">
        <f t="shared" ca="1" si="66"/>
        <v>27669</v>
      </c>
      <c r="R148">
        <f t="shared" ca="1" si="48"/>
        <v>46621.255797997168</v>
      </c>
      <c r="S148">
        <f t="shared" ca="1" si="49"/>
        <v>2244.9178988705917</v>
      </c>
      <c r="T148">
        <f t="shared" ca="1" si="50"/>
        <v>174463.58057422662</v>
      </c>
      <c r="U148">
        <f t="shared" ca="1" si="51"/>
        <v>110135.90043888682</v>
      </c>
      <c r="V148">
        <f t="shared" ca="1" si="52"/>
        <v>64327.680135339804</v>
      </c>
      <c r="AF148" s="5">
        <f ca="1">IF(Table1[[#This Row],[Genders]]="men",1,0)</f>
        <v>0</v>
      </c>
      <c r="AG148">
        <f ca="1">IF(Table1[[#This Row],[Genders]]="women",1,0)</f>
        <v>1</v>
      </c>
      <c r="AJ148" s="6"/>
      <c r="AL148">
        <f ca="1">IF(Table1[[#This Row],[field of work]]="teaching",1,0)</f>
        <v>0</v>
      </c>
      <c r="AM148">
        <f ca="1">IF(Table1[[#This Row],[field of work]]="health",1,0)</f>
        <v>0</v>
      </c>
      <c r="AN148">
        <f ca="1">IF(Table1[[#This Row],[field of work]]="agriculture",1,0)</f>
        <v>1</v>
      </c>
      <c r="AO148">
        <f ca="1">IF(Table1[[#This Row],[field of work]]="IT",1,0)</f>
        <v>0</v>
      </c>
      <c r="AP148">
        <f ca="1">IF(Table1[[#This Row],[field of work]]="construction",1,0)</f>
        <v>0</v>
      </c>
      <c r="AQ148">
        <f ca="1">IF(Table1[[#This Row],[field of work]]="general work",1,0)</f>
        <v>0</v>
      </c>
      <c r="AY148" s="23">
        <f ca="1">IF(Table1[[#This Row],[area]]="ontario",1,0)</f>
        <v>0</v>
      </c>
      <c r="AZ148">
        <f ca="1">IF(Table1[[#This Row],[area]]="newfounland",1,0)</f>
        <v>0</v>
      </c>
      <c r="BA148">
        <f ca="1">IF(Table1[[#This Row],[area]]="alberta",1,0)</f>
        <v>0</v>
      </c>
      <c r="BB148">
        <f ca="1">IF(Table1[[#This Row],[area]]="BC",1,0)</f>
        <v>0</v>
      </c>
      <c r="BC148">
        <f ca="1">IF(Table1[[#This Row],[area]]="yukon",1,0)</f>
        <v>0</v>
      </c>
      <c r="BD148">
        <f ca="1">IF(Table1[[#This Row],[area]]="nunavet",1,0)</f>
        <v>0</v>
      </c>
      <c r="BE148">
        <f ca="1">IF(Table1[[#This Row],[area]]="sasketchwan",1,0)</f>
        <v>0</v>
      </c>
      <c r="BF148">
        <f ca="1">IF(Table1[[#This Row],[area]]="newbruncwick",1,0)</f>
        <v>0</v>
      </c>
      <c r="BG148">
        <f ca="1">IF(Table1[[#This Row],[area]]="manitoba",1,0)</f>
        <v>0</v>
      </c>
      <c r="BH148">
        <f ca="1">IF(Table1[[#This Row],[area]]="prince edward island",1,0)</f>
        <v>0</v>
      </c>
      <c r="BI148">
        <f ca="1">IF(Table1[[#This Row],[area]]="quebec",1,0)</f>
        <v>0</v>
      </c>
      <c r="BJ148">
        <f ca="1">IF(Table1[[#This Row],[area]]="northwest tersesa",1,0)</f>
        <v>1</v>
      </c>
      <c r="BZ148" s="41">
        <f ca="1">Table1[[#This Row],[Cars Value]]/Table1[[#This Row],[no of cars]]</f>
        <v>12738.220891785344</v>
      </c>
      <c r="CB148" s="5">
        <f ca="1">IF(Table1[[#This Row],[Value of debts]]&gt;$CC$6,1,0)</f>
        <v>1</v>
      </c>
      <c r="CF148" s="6"/>
      <c r="CG148" s="43">
        <f ca="1">Table1[[#This Row],[Mortage left]]/Table1[[#This Row],[value of house]]</f>
        <v>0.26749682577303402</v>
      </c>
      <c r="CH148">
        <f t="shared" ca="1" si="67"/>
        <v>0</v>
      </c>
      <c r="CO148" s="5">
        <f ca="1">IF(Table1[[#This Row],[area]]="yukon",Table1[[#This Row],[income]],0)</f>
        <v>0</v>
      </c>
      <c r="CP148">
        <f ca="1">IF(Table1[[#This Row],[area]]="ontario",Table1[[#This Row],[income]],0)</f>
        <v>0</v>
      </c>
      <c r="CQ148">
        <f ca="1">IF(Table1[[#This Row],[area]]="newfounland",Table1[[#This Row],[income]],0)</f>
        <v>0</v>
      </c>
      <c r="CR148">
        <f ca="1">IF(Table1[[#This Row],[area]]="alberta",Table1[[#This Row],[income]],0)</f>
        <v>0</v>
      </c>
      <c r="CS148">
        <f ca="1">IF(Table1[[#This Row],[area]]="nunavet",Table1[[#This Row],[income]],0)</f>
        <v>0</v>
      </c>
      <c r="CT148">
        <f ca="1">IF(Table1[[#This Row],[area]]="prince edward island",Table1[[#This Row],[income]],0)</f>
        <v>0</v>
      </c>
      <c r="CU148">
        <f ca="1">IF(Table1[[#This Row],[area]]="northwest tersesa",Table1[[#This Row],[income]],0)</f>
        <v>33501</v>
      </c>
      <c r="CV148">
        <f ca="1">IF(Table1[[#This Row],[area]]="quebec",Table1[[#This Row],[income]],0)</f>
        <v>0</v>
      </c>
      <c r="CW148">
        <f ca="1">IF(Table1[[#This Row],[area]]="manitoba",Table1[[#This Row],[income]],0)</f>
        <v>0</v>
      </c>
      <c r="CX148">
        <f ca="1">IF(Table1[[#This Row],[area]]="sasketchwan",Table1[[#This Row],[income]],0)</f>
        <v>0</v>
      </c>
      <c r="CY148">
        <f ca="1">IF(Table1[[#This Row],[area]]="BC",Table1[[#This Row],[income]],0)</f>
        <v>0</v>
      </c>
      <c r="CZ148" s="6">
        <f ca="1">IF(Table1[[#This Row],[area]]="newbruncwick",Table1[[#This Row],[income]],0)</f>
        <v>0</v>
      </c>
      <c r="DB148" s="5">
        <f ca="1">IF(Table1[[#This Row],[field of work]]="health",Table1[[#This Row],[income]],0)</f>
        <v>0</v>
      </c>
      <c r="DC148">
        <f ca="1">IF(Table1[[#This Row],[field of work]]="teaching",Table1[[#This Row],[income]],0)</f>
        <v>0</v>
      </c>
      <c r="DD148">
        <f ca="1">IF(Table1[[#This Row],[field of work]]="agriculture",Table1[[#This Row],[income]],0)</f>
        <v>33501</v>
      </c>
      <c r="DE148">
        <f ca="1">IF(Table1[[#This Row],[field of work]]="IT",Table1[[#This Row],[income]],0)</f>
        <v>0</v>
      </c>
      <c r="DF148">
        <f ca="1">IF(Table1[[#This Row],[field of work]]="construction",Table1[[#This Row],[income]],0)</f>
        <v>0</v>
      </c>
      <c r="DG148" s="6">
        <f ca="1">IF(Table1[[#This Row],[field of work]]="general work",Table1[[#This Row],[income]],0)</f>
        <v>0</v>
      </c>
      <c r="DJ148" s="5">
        <f ca="1">IF(Table1[[#This Row],[Value of debts]]&gt;Table1[[#This Row],[income]],1,0)</f>
        <v>1</v>
      </c>
      <c r="DK148" s="6"/>
      <c r="DL148">
        <f ca="1">IF(Table1[[#This Row],[net worth of person($)]]&gt;$DM$6,Table1[[#This Row],[age]],0)</f>
        <v>28</v>
      </c>
    </row>
    <row r="149" spans="2:116" x14ac:dyDescent="0.3">
      <c r="B149">
        <f t="shared" ca="1" si="54"/>
        <v>2</v>
      </c>
      <c r="C149" s="1" t="str">
        <f t="shared" ca="1" si="55"/>
        <v>women</v>
      </c>
      <c r="D149">
        <f t="shared" ca="1" si="56"/>
        <v>25</v>
      </c>
      <c r="E149">
        <f t="shared" ca="1" si="57"/>
        <v>3</v>
      </c>
      <c r="F149" t="str">
        <f t="shared" ca="1" si="58"/>
        <v>teaching</v>
      </c>
      <c r="G149">
        <f t="shared" ca="1" si="59"/>
        <v>3</v>
      </c>
      <c r="H149" t="str">
        <f t="shared" ca="1" si="60"/>
        <v>university</v>
      </c>
      <c r="I149">
        <f t="shared" ca="1" si="61"/>
        <v>0</v>
      </c>
      <c r="J149">
        <f t="shared" ca="1" si="53"/>
        <v>1</v>
      </c>
      <c r="K149">
        <f t="shared" ca="1" si="62"/>
        <v>36544</v>
      </c>
      <c r="L149">
        <f t="shared" ca="1" si="63"/>
        <v>11</v>
      </c>
      <c r="M149" t="str">
        <f t="shared" ca="1" si="64"/>
        <v>newbruncwick</v>
      </c>
      <c r="N149">
        <f t="shared" ca="1" si="46"/>
        <v>109632</v>
      </c>
      <c r="O149">
        <f t="shared" ca="1" si="65"/>
        <v>74557.530687443214</v>
      </c>
      <c r="P149">
        <f t="shared" ca="1" si="47"/>
        <v>29015.495064289498</v>
      </c>
      <c r="Q149">
        <f t="shared" ca="1" si="66"/>
        <v>8803</v>
      </c>
      <c r="R149">
        <f t="shared" ca="1" si="48"/>
        <v>3894.4030892496321</v>
      </c>
      <c r="S149">
        <f t="shared" ca="1" si="49"/>
        <v>28925.40633157939</v>
      </c>
      <c r="T149">
        <f t="shared" ca="1" si="50"/>
        <v>167572.90139586886</v>
      </c>
      <c r="U149">
        <f t="shared" ca="1" si="51"/>
        <v>87254.933776692851</v>
      </c>
      <c r="V149">
        <f t="shared" ca="1" si="52"/>
        <v>80317.967619176008</v>
      </c>
      <c r="AF149" s="5">
        <f ca="1">IF(Table1[[#This Row],[Genders]]="men",1,0)</f>
        <v>0</v>
      </c>
      <c r="AG149">
        <f ca="1">IF(Table1[[#This Row],[Genders]]="women",1,0)</f>
        <v>1</v>
      </c>
      <c r="AJ149" s="6"/>
      <c r="AL149">
        <f ca="1">IF(Table1[[#This Row],[field of work]]="teaching",1,0)</f>
        <v>1</v>
      </c>
      <c r="AM149">
        <f ca="1">IF(Table1[[#This Row],[field of work]]="health",1,0)</f>
        <v>0</v>
      </c>
      <c r="AN149">
        <f ca="1">IF(Table1[[#This Row],[field of work]]="agriculture",1,0)</f>
        <v>0</v>
      </c>
      <c r="AO149">
        <f ca="1">IF(Table1[[#This Row],[field of work]]="IT",1,0)</f>
        <v>0</v>
      </c>
      <c r="AP149">
        <f ca="1">IF(Table1[[#This Row],[field of work]]="construction",1,0)</f>
        <v>0</v>
      </c>
      <c r="AQ149">
        <f ca="1">IF(Table1[[#This Row],[field of work]]="general work",1,0)</f>
        <v>0</v>
      </c>
      <c r="AY149" s="23">
        <f ca="1">IF(Table1[[#This Row],[area]]="ontario",1,0)</f>
        <v>0</v>
      </c>
      <c r="AZ149">
        <f ca="1">IF(Table1[[#This Row],[area]]="newfounland",1,0)</f>
        <v>0</v>
      </c>
      <c r="BA149">
        <f ca="1">IF(Table1[[#This Row],[area]]="alberta",1,0)</f>
        <v>0</v>
      </c>
      <c r="BB149">
        <f ca="1">IF(Table1[[#This Row],[area]]="BC",1,0)</f>
        <v>0</v>
      </c>
      <c r="BC149">
        <f ca="1">IF(Table1[[#This Row],[area]]="yukon",1,0)</f>
        <v>0</v>
      </c>
      <c r="BD149">
        <f ca="1">IF(Table1[[#This Row],[area]]="nunavet",1,0)</f>
        <v>0</v>
      </c>
      <c r="BE149">
        <f ca="1">IF(Table1[[#This Row],[area]]="sasketchwan",1,0)</f>
        <v>0</v>
      </c>
      <c r="BF149">
        <f ca="1">IF(Table1[[#This Row],[area]]="newbruncwick",1,0)</f>
        <v>1</v>
      </c>
      <c r="BG149">
        <f ca="1">IF(Table1[[#This Row],[area]]="manitoba",1,0)</f>
        <v>0</v>
      </c>
      <c r="BH149">
        <f ca="1">IF(Table1[[#This Row],[area]]="prince edward island",1,0)</f>
        <v>0</v>
      </c>
      <c r="BI149">
        <f ca="1">IF(Table1[[#This Row],[area]]="quebec",1,0)</f>
        <v>0</v>
      </c>
      <c r="BJ149">
        <f ca="1">IF(Table1[[#This Row],[area]]="northwest tersesa",1,0)</f>
        <v>0</v>
      </c>
      <c r="BZ149" s="41">
        <f ca="1">Table1[[#This Row],[Cars Value]]/Table1[[#This Row],[no of cars]]</f>
        <v>29015.495064289498</v>
      </c>
      <c r="CB149" s="5">
        <f ca="1">IF(Table1[[#This Row],[Value of debts]]&gt;$CC$6,1,0)</f>
        <v>0</v>
      </c>
      <c r="CF149" s="6"/>
      <c r="CG149" s="43">
        <f ca="1">Table1[[#This Row],[Mortage left]]/Table1[[#This Row],[value of house]]</f>
        <v>0.68007087973806202</v>
      </c>
      <c r="CH149">
        <f t="shared" ca="1" si="67"/>
        <v>0</v>
      </c>
      <c r="CO149" s="5">
        <f ca="1">IF(Table1[[#This Row],[area]]="yukon",Table1[[#This Row],[income]],0)</f>
        <v>0</v>
      </c>
      <c r="CP149">
        <f ca="1">IF(Table1[[#This Row],[area]]="ontario",Table1[[#This Row],[income]],0)</f>
        <v>0</v>
      </c>
      <c r="CQ149">
        <f ca="1">IF(Table1[[#This Row],[area]]="newfounland",Table1[[#This Row],[income]],0)</f>
        <v>0</v>
      </c>
      <c r="CR149">
        <f ca="1">IF(Table1[[#This Row],[area]]="alberta",Table1[[#This Row],[income]],0)</f>
        <v>0</v>
      </c>
      <c r="CS149">
        <f ca="1">IF(Table1[[#This Row],[area]]="nunavet",Table1[[#This Row],[income]],0)</f>
        <v>0</v>
      </c>
      <c r="CT149">
        <f ca="1">IF(Table1[[#This Row],[area]]="prince edward island",Table1[[#This Row],[income]],0)</f>
        <v>0</v>
      </c>
      <c r="CU149">
        <f ca="1">IF(Table1[[#This Row],[area]]="northwest tersesa",Table1[[#This Row],[income]],0)</f>
        <v>0</v>
      </c>
      <c r="CV149">
        <f ca="1">IF(Table1[[#This Row],[area]]="quebec",Table1[[#This Row],[income]],0)</f>
        <v>0</v>
      </c>
      <c r="CW149">
        <f ca="1">IF(Table1[[#This Row],[area]]="manitoba",Table1[[#This Row],[income]],0)</f>
        <v>0</v>
      </c>
      <c r="CX149">
        <f ca="1">IF(Table1[[#This Row],[area]]="sasketchwan",Table1[[#This Row],[income]],0)</f>
        <v>0</v>
      </c>
      <c r="CY149">
        <f ca="1">IF(Table1[[#This Row],[area]]="BC",Table1[[#This Row],[income]],0)</f>
        <v>0</v>
      </c>
      <c r="CZ149" s="6">
        <f ca="1">IF(Table1[[#This Row],[area]]="newbruncwick",Table1[[#This Row],[income]],0)</f>
        <v>36544</v>
      </c>
      <c r="DB149" s="5">
        <f ca="1">IF(Table1[[#This Row],[field of work]]="health",Table1[[#This Row],[income]],0)</f>
        <v>0</v>
      </c>
      <c r="DC149">
        <f ca="1">IF(Table1[[#This Row],[field of work]]="teaching",Table1[[#This Row],[income]],0)</f>
        <v>36544</v>
      </c>
      <c r="DD149">
        <f ca="1">IF(Table1[[#This Row],[field of work]]="agriculture",Table1[[#This Row],[income]],0)</f>
        <v>0</v>
      </c>
      <c r="DE149">
        <f ca="1">IF(Table1[[#This Row],[field of work]]="IT",Table1[[#This Row],[income]],0)</f>
        <v>0</v>
      </c>
      <c r="DF149">
        <f ca="1">IF(Table1[[#This Row],[field of work]]="construction",Table1[[#This Row],[income]],0)</f>
        <v>0</v>
      </c>
      <c r="DG149" s="6">
        <f ca="1">IF(Table1[[#This Row],[field of work]]="general work",Table1[[#This Row],[income]],0)</f>
        <v>0</v>
      </c>
      <c r="DJ149" s="5">
        <f ca="1">IF(Table1[[#This Row],[Value of debts]]&gt;Table1[[#This Row],[income]],1,0)</f>
        <v>1</v>
      </c>
      <c r="DK149" s="6"/>
      <c r="DL149">
        <f ca="1">IF(Table1[[#This Row],[net worth of person($)]]&gt;$DM$6,Table1[[#This Row],[age]],0)</f>
        <v>25</v>
      </c>
    </row>
    <row r="150" spans="2:116" x14ac:dyDescent="0.3">
      <c r="B150">
        <f t="shared" ca="1" si="54"/>
        <v>2</v>
      </c>
      <c r="C150" s="1" t="str">
        <f t="shared" ca="1" si="55"/>
        <v>women</v>
      </c>
      <c r="D150">
        <f t="shared" ca="1" si="56"/>
        <v>34</v>
      </c>
      <c r="E150">
        <f t="shared" ca="1" si="57"/>
        <v>1</v>
      </c>
      <c r="F150" t="str">
        <f t="shared" ca="1" si="58"/>
        <v>health</v>
      </c>
      <c r="G150">
        <f t="shared" ca="1" si="59"/>
        <v>2</v>
      </c>
      <c r="H150" t="str">
        <f t="shared" ca="1" si="60"/>
        <v>college</v>
      </c>
      <c r="I150">
        <f t="shared" ca="1" si="61"/>
        <v>3</v>
      </c>
      <c r="J150">
        <f t="shared" ca="1" si="53"/>
        <v>3</v>
      </c>
      <c r="K150">
        <f t="shared" ca="1" si="62"/>
        <v>27511</v>
      </c>
      <c r="L150">
        <f t="shared" ca="1" si="63"/>
        <v>11</v>
      </c>
      <c r="M150" t="str">
        <f t="shared" ca="1" si="64"/>
        <v>newbruncwick</v>
      </c>
      <c r="N150">
        <f t="shared" ref="N150:N213" ca="1" si="68">K150*RANDBETWEEN(3,6)</f>
        <v>82533</v>
      </c>
      <c r="O150">
        <f t="shared" ca="1" si="65"/>
        <v>67481.567170331677</v>
      </c>
      <c r="P150">
        <f t="shared" ref="P150:P213" ca="1" si="69">J150*RAND()*K150</f>
        <v>9141.8134157589648</v>
      </c>
      <c r="Q150">
        <f t="shared" ca="1" si="66"/>
        <v>5988</v>
      </c>
      <c r="R150">
        <f t="shared" ref="R150:R213" ca="1" si="70">RAND()*K150*2</f>
        <v>5455.9716277599164</v>
      </c>
      <c r="S150">
        <f t="shared" ref="S150:S213" ca="1" si="71">RAND()*K150*1.5</f>
        <v>18985.218213948399</v>
      </c>
      <c r="T150">
        <f t="shared" ref="T150:T213" ca="1" si="72">N150+P150+S150</f>
        <v>110660.03162970737</v>
      </c>
      <c r="U150">
        <f t="shared" ref="U150:U213" ca="1" si="73">SUM(O150,R150,Q150)</f>
        <v>78925.538798091598</v>
      </c>
      <c r="V150">
        <f t="shared" ref="V150:V213" ca="1" si="74">T150-U150</f>
        <v>31734.492831615775</v>
      </c>
      <c r="AF150" s="5">
        <f ca="1">IF(Table1[[#This Row],[Genders]]="men",1,0)</f>
        <v>0</v>
      </c>
      <c r="AG150">
        <f ca="1">IF(Table1[[#This Row],[Genders]]="women",1,0)</f>
        <v>1</v>
      </c>
      <c r="AJ150" s="6"/>
      <c r="AL150">
        <f ca="1">IF(Table1[[#This Row],[field of work]]="teaching",1,0)</f>
        <v>0</v>
      </c>
      <c r="AM150">
        <f ca="1">IF(Table1[[#This Row],[field of work]]="health",1,0)</f>
        <v>1</v>
      </c>
      <c r="AN150">
        <f ca="1">IF(Table1[[#This Row],[field of work]]="agriculture",1,0)</f>
        <v>0</v>
      </c>
      <c r="AO150">
        <f ca="1">IF(Table1[[#This Row],[field of work]]="IT",1,0)</f>
        <v>0</v>
      </c>
      <c r="AP150">
        <f ca="1">IF(Table1[[#This Row],[field of work]]="construction",1,0)</f>
        <v>0</v>
      </c>
      <c r="AQ150">
        <f ca="1">IF(Table1[[#This Row],[field of work]]="general work",1,0)</f>
        <v>0</v>
      </c>
      <c r="AY150" s="23">
        <f ca="1">IF(Table1[[#This Row],[area]]="ontario",1,0)</f>
        <v>0</v>
      </c>
      <c r="AZ150">
        <f ca="1">IF(Table1[[#This Row],[area]]="newfounland",1,0)</f>
        <v>0</v>
      </c>
      <c r="BA150">
        <f ca="1">IF(Table1[[#This Row],[area]]="alberta",1,0)</f>
        <v>0</v>
      </c>
      <c r="BB150">
        <f ca="1">IF(Table1[[#This Row],[area]]="BC",1,0)</f>
        <v>0</v>
      </c>
      <c r="BC150">
        <f ca="1">IF(Table1[[#This Row],[area]]="yukon",1,0)</f>
        <v>0</v>
      </c>
      <c r="BD150">
        <f ca="1">IF(Table1[[#This Row],[area]]="nunavet",1,0)</f>
        <v>0</v>
      </c>
      <c r="BE150">
        <f ca="1">IF(Table1[[#This Row],[area]]="sasketchwan",1,0)</f>
        <v>0</v>
      </c>
      <c r="BF150">
        <f ca="1">IF(Table1[[#This Row],[area]]="newbruncwick",1,0)</f>
        <v>1</v>
      </c>
      <c r="BG150">
        <f ca="1">IF(Table1[[#This Row],[area]]="manitoba",1,0)</f>
        <v>0</v>
      </c>
      <c r="BH150">
        <f ca="1">IF(Table1[[#This Row],[area]]="prince edward island",1,0)</f>
        <v>0</v>
      </c>
      <c r="BI150">
        <f ca="1">IF(Table1[[#This Row],[area]]="quebec",1,0)</f>
        <v>0</v>
      </c>
      <c r="BJ150">
        <f ca="1">IF(Table1[[#This Row],[area]]="northwest tersesa",1,0)</f>
        <v>0</v>
      </c>
      <c r="BZ150" s="41">
        <f ca="1">Table1[[#This Row],[Cars Value]]/Table1[[#This Row],[no of cars]]</f>
        <v>3047.2711385863217</v>
      </c>
      <c r="CB150" s="5">
        <f ca="1">IF(Table1[[#This Row],[Value of debts]]&gt;$CC$6,1,0)</f>
        <v>0</v>
      </c>
      <c r="CF150" s="6"/>
      <c r="CG150" s="43">
        <f ca="1">Table1[[#This Row],[Mortage left]]/Table1[[#This Row],[value of house]]</f>
        <v>0.81763133740845084</v>
      </c>
      <c r="CH150">
        <f t="shared" ca="1" si="67"/>
        <v>0</v>
      </c>
      <c r="CO150" s="5">
        <f ca="1">IF(Table1[[#This Row],[area]]="yukon",Table1[[#This Row],[income]],0)</f>
        <v>0</v>
      </c>
      <c r="CP150">
        <f ca="1">IF(Table1[[#This Row],[area]]="ontario",Table1[[#This Row],[income]],0)</f>
        <v>0</v>
      </c>
      <c r="CQ150">
        <f ca="1">IF(Table1[[#This Row],[area]]="newfounland",Table1[[#This Row],[income]],0)</f>
        <v>0</v>
      </c>
      <c r="CR150">
        <f ca="1">IF(Table1[[#This Row],[area]]="alberta",Table1[[#This Row],[income]],0)</f>
        <v>0</v>
      </c>
      <c r="CS150">
        <f ca="1">IF(Table1[[#This Row],[area]]="nunavet",Table1[[#This Row],[income]],0)</f>
        <v>0</v>
      </c>
      <c r="CT150">
        <f ca="1">IF(Table1[[#This Row],[area]]="prince edward island",Table1[[#This Row],[income]],0)</f>
        <v>0</v>
      </c>
      <c r="CU150">
        <f ca="1">IF(Table1[[#This Row],[area]]="northwest tersesa",Table1[[#This Row],[income]],0)</f>
        <v>0</v>
      </c>
      <c r="CV150">
        <f ca="1">IF(Table1[[#This Row],[area]]="quebec",Table1[[#This Row],[income]],0)</f>
        <v>0</v>
      </c>
      <c r="CW150">
        <f ca="1">IF(Table1[[#This Row],[area]]="manitoba",Table1[[#This Row],[income]],0)</f>
        <v>0</v>
      </c>
      <c r="CX150">
        <f ca="1">IF(Table1[[#This Row],[area]]="sasketchwan",Table1[[#This Row],[income]],0)</f>
        <v>0</v>
      </c>
      <c r="CY150">
        <f ca="1">IF(Table1[[#This Row],[area]]="BC",Table1[[#This Row],[income]],0)</f>
        <v>0</v>
      </c>
      <c r="CZ150" s="6">
        <f ca="1">IF(Table1[[#This Row],[area]]="newbruncwick",Table1[[#This Row],[income]],0)</f>
        <v>27511</v>
      </c>
      <c r="DB150" s="5">
        <f ca="1">IF(Table1[[#This Row],[field of work]]="health",Table1[[#This Row],[income]],0)</f>
        <v>27511</v>
      </c>
      <c r="DC150">
        <f ca="1">IF(Table1[[#This Row],[field of work]]="teaching",Table1[[#This Row],[income]],0)</f>
        <v>0</v>
      </c>
      <c r="DD150">
        <f ca="1">IF(Table1[[#This Row],[field of work]]="agriculture",Table1[[#This Row],[income]],0)</f>
        <v>0</v>
      </c>
      <c r="DE150">
        <f ca="1">IF(Table1[[#This Row],[field of work]]="IT",Table1[[#This Row],[income]],0)</f>
        <v>0</v>
      </c>
      <c r="DF150">
        <f ca="1">IF(Table1[[#This Row],[field of work]]="construction",Table1[[#This Row],[income]],0)</f>
        <v>0</v>
      </c>
      <c r="DG150" s="6">
        <f ca="1">IF(Table1[[#This Row],[field of work]]="general work",Table1[[#This Row],[income]],0)</f>
        <v>0</v>
      </c>
      <c r="DJ150" s="5">
        <f ca="1">IF(Table1[[#This Row],[Value of debts]]&gt;Table1[[#This Row],[income]],1,0)</f>
        <v>1</v>
      </c>
      <c r="DK150" s="6"/>
      <c r="DL150">
        <f ca="1">IF(Table1[[#This Row],[net worth of person($)]]&gt;$DM$6,Table1[[#This Row],[age]],0)</f>
        <v>0</v>
      </c>
    </row>
    <row r="151" spans="2:116" x14ac:dyDescent="0.3">
      <c r="B151">
        <f t="shared" ca="1" si="54"/>
        <v>2</v>
      </c>
      <c r="C151" s="1" t="str">
        <f t="shared" ca="1" si="55"/>
        <v>women</v>
      </c>
      <c r="D151">
        <f t="shared" ca="1" si="56"/>
        <v>31</v>
      </c>
      <c r="E151">
        <f t="shared" ca="1" si="57"/>
        <v>5</v>
      </c>
      <c r="F151" t="str">
        <f t="shared" ca="1" si="58"/>
        <v>general work</v>
      </c>
      <c r="G151">
        <f t="shared" ca="1" si="59"/>
        <v>3</v>
      </c>
      <c r="H151" t="str">
        <f t="shared" ca="1" si="60"/>
        <v>university</v>
      </c>
      <c r="I151">
        <f t="shared" ca="1" si="61"/>
        <v>0</v>
      </c>
      <c r="J151">
        <f t="shared" ca="1" si="53"/>
        <v>2</v>
      </c>
      <c r="K151">
        <f t="shared" ca="1" si="62"/>
        <v>44965</v>
      </c>
      <c r="L151">
        <f t="shared" ca="1" si="63"/>
        <v>7</v>
      </c>
      <c r="M151" t="str">
        <f t="shared" ca="1" si="64"/>
        <v>manitoba</v>
      </c>
      <c r="N151">
        <f t="shared" ca="1" si="68"/>
        <v>134895</v>
      </c>
      <c r="O151">
        <f t="shared" ca="1" si="65"/>
        <v>43261.464191335173</v>
      </c>
      <c r="P151">
        <f t="shared" ca="1" si="69"/>
        <v>6039.7861490277091</v>
      </c>
      <c r="Q151">
        <f t="shared" ca="1" si="66"/>
        <v>4534</v>
      </c>
      <c r="R151">
        <f t="shared" ca="1" si="70"/>
        <v>67424.032801002148</v>
      </c>
      <c r="S151">
        <f t="shared" ca="1" si="71"/>
        <v>20124.825881586868</v>
      </c>
      <c r="T151">
        <f t="shared" ca="1" si="72"/>
        <v>161059.61203061457</v>
      </c>
      <c r="U151">
        <f t="shared" ca="1" si="73"/>
        <v>115219.49699233731</v>
      </c>
      <c r="V151">
        <f t="shared" ca="1" si="74"/>
        <v>45840.115038277261</v>
      </c>
      <c r="AF151" s="5">
        <f ca="1">IF(Table1[[#This Row],[Genders]]="men",1,0)</f>
        <v>0</v>
      </c>
      <c r="AG151">
        <f ca="1">IF(Table1[[#This Row],[Genders]]="women",1,0)</f>
        <v>1</v>
      </c>
      <c r="AJ151" s="6"/>
      <c r="AL151">
        <f ca="1">IF(Table1[[#This Row],[field of work]]="teaching",1,0)</f>
        <v>0</v>
      </c>
      <c r="AM151">
        <f ca="1">IF(Table1[[#This Row],[field of work]]="health",1,0)</f>
        <v>0</v>
      </c>
      <c r="AN151">
        <f ca="1">IF(Table1[[#This Row],[field of work]]="agriculture",1,0)</f>
        <v>0</v>
      </c>
      <c r="AO151">
        <f ca="1">IF(Table1[[#This Row],[field of work]]="IT",1,0)</f>
        <v>0</v>
      </c>
      <c r="AP151">
        <f ca="1">IF(Table1[[#This Row],[field of work]]="construction",1,0)</f>
        <v>0</v>
      </c>
      <c r="AQ151">
        <f ca="1">IF(Table1[[#This Row],[field of work]]="general work",1,0)</f>
        <v>1</v>
      </c>
      <c r="AY151" s="23">
        <f ca="1">IF(Table1[[#This Row],[area]]="ontario",1,0)</f>
        <v>0</v>
      </c>
      <c r="AZ151">
        <f ca="1">IF(Table1[[#This Row],[area]]="newfounland",1,0)</f>
        <v>0</v>
      </c>
      <c r="BA151">
        <f ca="1">IF(Table1[[#This Row],[area]]="alberta",1,0)</f>
        <v>0</v>
      </c>
      <c r="BB151">
        <f ca="1">IF(Table1[[#This Row],[area]]="BC",1,0)</f>
        <v>0</v>
      </c>
      <c r="BC151">
        <f ca="1">IF(Table1[[#This Row],[area]]="yukon",1,0)</f>
        <v>0</v>
      </c>
      <c r="BD151">
        <f ca="1">IF(Table1[[#This Row],[area]]="nunavet",1,0)</f>
        <v>0</v>
      </c>
      <c r="BE151">
        <f ca="1">IF(Table1[[#This Row],[area]]="sasketchwan",1,0)</f>
        <v>0</v>
      </c>
      <c r="BF151">
        <f ca="1">IF(Table1[[#This Row],[area]]="newbruncwick",1,0)</f>
        <v>0</v>
      </c>
      <c r="BG151">
        <f ca="1">IF(Table1[[#This Row],[area]]="manitoba",1,0)</f>
        <v>1</v>
      </c>
      <c r="BH151">
        <f ca="1">IF(Table1[[#This Row],[area]]="prince edward island",1,0)</f>
        <v>0</v>
      </c>
      <c r="BI151">
        <f ca="1">IF(Table1[[#This Row],[area]]="quebec",1,0)</f>
        <v>0</v>
      </c>
      <c r="BJ151">
        <f ca="1">IF(Table1[[#This Row],[area]]="northwest tersesa",1,0)</f>
        <v>0</v>
      </c>
      <c r="BZ151" s="41">
        <f ca="1">Table1[[#This Row],[Cars Value]]/Table1[[#This Row],[no of cars]]</f>
        <v>3019.8930745138546</v>
      </c>
      <c r="CB151" s="5">
        <f ca="1">IF(Table1[[#This Row],[Value of debts]]&gt;$CC$6,1,0)</f>
        <v>1</v>
      </c>
      <c r="CF151" s="6"/>
      <c r="CG151" s="43">
        <f ca="1">Table1[[#This Row],[Mortage left]]/Table1[[#This Row],[value of house]]</f>
        <v>0.32070472731632138</v>
      </c>
      <c r="CH151">
        <f t="shared" ca="1" si="67"/>
        <v>0</v>
      </c>
      <c r="CO151" s="5">
        <f ca="1">IF(Table1[[#This Row],[area]]="yukon",Table1[[#This Row],[income]],0)</f>
        <v>0</v>
      </c>
      <c r="CP151">
        <f ca="1">IF(Table1[[#This Row],[area]]="ontario",Table1[[#This Row],[income]],0)</f>
        <v>0</v>
      </c>
      <c r="CQ151">
        <f ca="1">IF(Table1[[#This Row],[area]]="newfounland",Table1[[#This Row],[income]],0)</f>
        <v>0</v>
      </c>
      <c r="CR151">
        <f ca="1">IF(Table1[[#This Row],[area]]="alberta",Table1[[#This Row],[income]],0)</f>
        <v>0</v>
      </c>
      <c r="CS151">
        <f ca="1">IF(Table1[[#This Row],[area]]="nunavet",Table1[[#This Row],[income]],0)</f>
        <v>0</v>
      </c>
      <c r="CT151">
        <f ca="1">IF(Table1[[#This Row],[area]]="prince edward island",Table1[[#This Row],[income]],0)</f>
        <v>0</v>
      </c>
      <c r="CU151">
        <f ca="1">IF(Table1[[#This Row],[area]]="northwest tersesa",Table1[[#This Row],[income]],0)</f>
        <v>0</v>
      </c>
      <c r="CV151">
        <f ca="1">IF(Table1[[#This Row],[area]]="quebec",Table1[[#This Row],[income]],0)</f>
        <v>0</v>
      </c>
      <c r="CW151">
        <f ca="1">IF(Table1[[#This Row],[area]]="manitoba",Table1[[#This Row],[income]],0)</f>
        <v>44965</v>
      </c>
      <c r="CX151">
        <f ca="1">IF(Table1[[#This Row],[area]]="sasketchwan",Table1[[#This Row],[income]],0)</f>
        <v>0</v>
      </c>
      <c r="CY151">
        <f ca="1">IF(Table1[[#This Row],[area]]="BC",Table1[[#This Row],[income]],0)</f>
        <v>0</v>
      </c>
      <c r="CZ151" s="6">
        <f ca="1">IF(Table1[[#This Row],[area]]="newbruncwick",Table1[[#This Row],[income]],0)</f>
        <v>0</v>
      </c>
      <c r="DB151" s="5">
        <f ca="1">IF(Table1[[#This Row],[field of work]]="health",Table1[[#This Row],[income]],0)</f>
        <v>0</v>
      </c>
      <c r="DC151">
        <f ca="1">IF(Table1[[#This Row],[field of work]]="teaching",Table1[[#This Row],[income]],0)</f>
        <v>0</v>
      </c>
      <c r="DD151">
        <f ca="1">IF(Table1[[#This Row],[field of work]]="agriculture",Table1[[#This Row],[income]],0)</f>
        <v>0</v>
      </c>
      <c r="DE151">
        <f ca="1">IF(Table1[[#This Row],[field of work]]="IT",Table1[[#This Row],[income]],0)</f>
        <v>0</v>
      </c>
      <c r="DF151">
        <f ca="1">IF(Table1[[#This Row],[field of work]]="construction",Table1[[#This Row],[income]],0)</f>
        <v>0</v>
      </c>
      <c r="DG151" s="6">
        <f ca="1">IF(Table1[[#This Row],[field of work]]="general work",Table1[[#This Row],[income]],0)</f>
        <v>44965</v>
      </c>
      <c r="DJ151" s="5">
        <f ca="1">IF(Table1[[#This Row],[Value of debts]]&gt;Table1[[#This Row],[income]],1,0)</f>
        <v>1</v>
      </c>
      <c r="DK151" s="6"/>
      <c r="DL151">
        <f ca="1">IF(Table1[[#This Row],[net worth of person($)]]&gt;$DM$6,Table1[[#This Row],[age]],0)</f>
        <v>0</v>
      </c>
    </row>
    <row r="152" spans="2:116" x14ac:dyDescent="0.3">
      <c r="B152">
        <f t="shared" ca="1" si="54"/>
        <v>1</v>
      </c>
      <c r="C152" s="1" t="str">
        <f t="shared" ca="1" si="55"/>
        <v>men</v>
      </c>
      <c r="D152">
        <f t="shared" ca="1" si="56"/>
        <v>37</v>
      </c>
      <c r="E152">
        <f t="shared" ca="1" si="57"/>
        <v>5</v>
      </c>
      <c r="F152" t="str">
        <f t="shared" ca="1" si="58"/>
        <v>general work</v>
      </c>
      <c r="G152">
        <f t="shared" ca="1" si="59"/>
        <v>1</v>
      </c>
      <c r="H152" t="str">
        <f t="shared" ca="1" si="60"/>
        <v>high school</v>
      </c>
      <c r="I152">
        <f t="shared" ca="1" si="61"/>
        <v>4</v>
      </c>
      <c r="J152">
        <f t="shared" ca="1" si="53"/>
        <v>3</v>
      </c>
      <c r="K152">
        <f t="shared" ca="1" si="62"/>
        <v>61911</v>
      </c>
      <c r="L152">
        <f t="shared" ca="1" si="63"/>
        <v>8</v>
      </c>
      <c r="M152" t="str">
        <f t="shared" ca="1" si="64"/>
        <v>ontario</v>
      </c>
      <c r="N152">
        <f t="shared" ca="1" si="68"/>
        <v>185733</v>
      </c>
      <c r="O152">
        <f t="shared" ca="1" si="65"/>
        <v>39846.71950153837</v>
      </c>
      <c r="P152">
        <f t="shared" ca="1" si="69"/>
        <v>58495.069138616753</v>
      </c>
      <c r="Q152">
        <f t="shared" ca="1" si="66"/>
        <v>54195</v>
      </c>
      <c r="R152">
        <f t="shared" ca="1" si="70"/>
        <v>41170.816118331211</v>
      </c>
      <c r="S152">
        <f t="shared" ca="1" si="71"/>
        <v>79601.109474843106</v>
      </c>
      <c r="T152">
        <f t="shared" ca="1" si="72"/>
        <v>323829.17861345987</v>
      </c>
      <c r="U152">
        <f t="shared" ca="1" si="73"/>
        <v>135212.5356198696</v>
      </c>
      <c r="V152">
        <f t="shared" ca="1" si="74"/>
        <v>188616.64299359027</v>
      </c>
      <c r="AF152" s="5">
        <f ca="1">IF(Table1[[#This Row],[Genders]]="men",1,0)</f>
        <v>1</v>
      </c>
      <c r="AG152">
        <f ca="1">IF(Table1[[#This Row],[Genders]]="women",1,0)</f>
        <v>0</v>
      </c>
      <c r="AJ152" s="6"/>
      <c r="AL152">
        <f ca="1">IF(Table1[[#This Row],[field of work]]="teaching",1,0)</f>
        <v>0</v>
      </c>
      <c r="AM152">
        <f ca="1">IF(Table1[[#This Row],[field of work]]="health",1,0)</f>
        <v>0</v>
      </c>
      <c r="AN152">
        <f ca="1">IF(Table1[[#This Row],[field of work]]="agriculture",1,0)</f>
        <v>0</v>
      </c>
      <c r="AO152">
        <f ca="1">IF(Table1[[#This Row],[field of work]]="IT",1,0)</f>
        <v>0</v>
      </c>
      <c r="AP152">
        <f ca="1">IF(Table1[[#This Row],[field of work]]="construction",1,0)</f>
        <v>0</v>
      </c>
      <c r="AQ152">
        <f ca="1">IF(Table1[[#This Row],[field of work]]="general work",1,0)</f>
        <v>1</v>
      </c>
      <c r="AY152" s="23">
        <f ca="1">IF(Table1[[#This Row],[area]]="ontario",1,0)</f>
        <v>1</v>
      </c>
      <c r="AZ152">
        <f ca="1">IF(Table1[[#This Row],[area]]="newfounland",1,0)</f>
        <v>0</v>
      </c>
      <c r="BA152">
        <f ca="1">IF(Table1[[#This Row],[area]]="alberta",1,0)</f>
        <v>0</v>
      </c>
      <c r="BB152">
        <f ca="1">IF(Table1[[#This Row],[area]]="BC",1,0)</f>
        <v>0</v>
      </c>
      <c r="BC152">
        <f ca="1">IF(Table1[[#This Row],[area]]="yukon",1,0)</f>
        <v>0</v>
      </c>
      <c r="BD152">
        <f ca="1">IF(Table1[[#This Row],[area]]="nunavet",1,0)</f>
        <v>0</v>
      </c>
      <c r="BE152">
        <f ca="1">IF(Table1[[#This Row],[area]]="sasketchwan",1,0)</f>
        <v>0</v>
      </c>
      <c r="BF152">
        <f ca="1">IF(Table1[[#This Row],[area]]="newbruncwick",1,0)</f>
        <v>0</v>
      </c>
      <c r="BG152">
        <f ca="1">IF(Table1[[#This Row],[area]]="manitoba",1,0)</f>
        <v>0</v>
      </c>
      <c r="BH152">
        <f ca="1">IF(Table1[[#This Row],[area]]="prince edward island",1,0)</f>
        <v>0</v>
      </c>
      <c r="BI152">
        <f ca="1">IF(Table1[[#This Row],[area]]="quebec",1,0)</f>
        <v>0</v>
      </c>
      <c r="BJ152">
        <f ca="1">IF(Table1[[#This Row],[area]]="northwest tersesa",1,0)</f>
        <v>0</v>
      </c>
      <c r="BZ152" s="41">
        <f ca="1">Table1[[#This Row],[Cars Value]]/Table1[[#This Row],[no of cars]]</f>
        <v>19498.356379538916</v>
      </c>
      <c r="CB152" s="5">
        <f ca="1">IF(Table1[[#This Row],[Value of debts]]&gt;$CC$6,1,0)</f>
        <v>1</v>
      </c>
      <c r="CF152" s="6"/>
      <c r="CG152" s="43">
        <f ca="1">Table1[[#This Row],[Mortage left]]/Table1[[#This Row],[value of house]]</f>
        <v>0.21453764006147732</v>
      </c>
      <c r="CH152">
        <f t="shared" ca="1" si="67"/>
        <v>0</v>
      </c>
      <c r="CO152" s="5">
        <f ca="1">IF(Table1[[#This Row],[area]]="yukon",Table1[[#This Row],[income]],0)</f>
        <v>0</v>
      </c>
      <c r="CP152">
        <f ca="1">IF(Table1[[#This Row],[area]]="ontario",Table1[[#This Row],[income]],0)</f>
        <v>61911</v>
      </c>
      <c r="CQ152">
        <f ca="1">IF(Table1[[#This Row],[area]]="newfounland",Table1[[#This Row],[income]],0)</f>
        <v>0</v>
      </c>
      <c r="CR152">
        <f ca="1">IF(Table1[[#This Row],[area]]="alberta",Table1[[#This Row],[income]],0)</f>
        <v>0</v>
      </c>
      <c r="CS152">
        <f ca="1">IF(Table1[[#This Row],[area]]="nunavet",Table1[[#This Row],[income]],0)</f>
        <v>0</v>
      </c>
      <c r="CT152">
        <f ca="1">IF(Table1[[#This Row],[area]]="prince edward island",Table1[[#This Row],[income]],0)</f>
        <v>0</v>
      </c>
      <c r="CU152">
        <f ca="1">IF(Table1[[#This Row],[area]]="northwest tersesa",Table1[[#This Row],[income]],0)</f>
        <v>0</v>
      </c>
      <c r="CV152">
        <f ca="1">IF(Table1[[#This Row],[area]]="quebec",Table1[[#This Row],[income]],0)</f>
        <v>0</v>
      </c>
      <c r="CW152">
        <f ca="1">IF(Table1[[#This Row],[area]]="manitoba",Table1[[#This Row],[income]],0)</f>
        <v>0</v>
      </c>
      <c r="CX152">
        <f ca="1">IF(Table1[[#This Row],[area]]="sasketchwan",Table1[[#This Row],[income]],0)</f>
        <v>0</v>
      </c>
      <c r="CY152">
        <f ca="1">IF(Table1[[#This Row],[area]]="BC",Table1[[#This Row],[income]],0)</f>
        <v>0</v>
      </c>
      <c r="CZ152" s="6">
        <f ca="1">IF(Table1[[#This Row],[area]]="newbruncwick",Table1[[#This Row],[income]],0)</f>
        <v>0</v>
      </c>
      <c r="DB152" s="5">
        <f ca="1">IF(Table1[[#This Row],[field of work]]="health",Table1[[#This Row],[income]],0)</f>
        <v>0</v>
      </c>
      <c r="DC152">
        <f ca="1">IF(Table1[[#This Row],[field of work]]="teaching",Table1[[#This Row],[income]],0)</f>
        <v>0</v>
      </c>
      <c r="DD152">
        <f ca="1">IF(Table1[[#This Row],[field of work]]="agriculture",Table1[[#This Row],[income]],0)</f>
        <v>0</v>
      </c>
      <c r="DE152">
        <f ca="1">IF(Table1[[#This Row],[field of work]]="IT",Table1[[#This Row],[income]],0)</f>
        <v>0</v>
      </c>
      <c r="DF152">
        <f ca="1">IF(Table1[[#This Row],[field of work]]="construction",Table1[[#This Row],[income]],0)</f>
        <v>0</v>
      </c>
      <c r="DG152" s="6">
        <f ca="1">IF(Table1[[#This Row],[field of work]]="general work",Table1[[#This Row],[income]],0)</f>
        <v>61911</v>
      </c>
      <c r="DJ152" s="5">
        <f ca="1">IF(Table1[[#This Row],[Value of debts]]&gt;Table1[[#This Row],[income]],1,0)</f>
        <v>1</v>
      </c>
      <c r="DK152" s="6"/>
      <c r="DL152">
        <f ca="1">IF(Table1[[#This Row],[net worth of person($)]]&gt;$DM$6,Table1[[#This Row],[age]],0)</f>
        <v>37</v>
      </c>
    </row>
    <row r="153" spans="2:116" x14ac:dyDescent="0.3">
      <c r="B153">
        <f t="shared" ca="1" si="54"/>
        <v>1</v>
      </c>
      <c r="C153" s="1" t="str">
        <f t="shared" ca="1" si="55"/>
        <v>men</v>
      </c>
      <c r="D153">
        <f t="shared" ca="1" si="56"/>
        <v>42</v>
      </c>
      <c r="E153">
        <f t="shared" ca="1" si="57"/>
        <v>3</v>
      </c>
      <c r="F153" t="str">
        <f t="shared" ca="1" si="58"/>
        <v>teaching</v>
      </c>
      <c r="G153">
        <f t="shared" ca="1" si="59"/>
        <v>1</v>
      </c>
      <c r="H153" t="str">
        <f t="shared" ca="1" si="60"/>
        <v>high school</v>
      </c>
      <c r="I153">
        <f t="shared" ca="1" si="61"/>
        <v>1</v>
      </c>
      <c r="J153">
        <f t="shared" ca="1" si="53"/>
        <v>3</v>
      </c>
      <c r="K153">
        <f t="shared" ca="1" si="62"/>
        <v>76117</v>
      </c>
      <c r="L153">
        <f t="shared" ca="1" si="63"/>
        <v>5</v>
      </c>
      <c r="M153" t="str">
        <f t="shared" ca="1" si="64"/>
        <v>nunavet</v>
      </c>
      <c r="N153">
        <f t="shared" ca="1" si="68"/>
        <v>380585</v>
      </c>
      <c r="O153">
        <f t="shared" ca="1" si="65"/>
        <v>70921.379114523239</v>
      </c>
      <c r="P153">
        <f t="shared" ca="1" si="69"/>
        <v>84012.567853642555</v>
      </c>
      <c r="Q153">
        <f t="shared" ca="1" si="66"/>
        <v>61630</v>
      </c>
      <c r="R153">
        <f t="shared" ca="1" si="70"/>
        <v>75482.488606507686</v>
      </c>
      <c r="S153">
        <f t="shared" ca="1" si="71"/>
        <v>77797.79614804039</v>
      </c>
      <c r="T153">
        <f t="shared" ca="1" si="72"/>
        <v>542395.36400168296</v>
      </c>
      <c r="U153">
        <f t="shared" ca="1" si="73"/>
        <v>208033.86772103093</v>
      </c>
      <c r="V153">
        <f t="shared" ca="1" si="74"/>
        <v>334361.49628065201</v>
      </c>
      <c r="AF153" s="5">
        <f ca="1">IF(Table1[[#This Row],[Genders]]="men",1,0)</f>
        <v>1</v>
      </c>
      <c r="AG153">
        <f ca="1">IF(Table1[[#This Row],[Genders]]="women",1,0)</f>
        <v>0</v>
      </c>
      <c r="AJ153" s="6"/>
      <c r="AL153">
        <f ca="1">IF(Table1[[#This Row],[field of work]]="teaching",1,0)</f>
        <v>1</v>
      </c>
      <c r="AM153">
        <f ca="1">IF(Table1[[#This Row],[field of work]]="health",1,0)</f>
        <v>0</v>
      </c>
      <c r="AN153">
        <f ca="1">IF(Table1[[#This Row],[field of work]]="agriculture",1,0)</f>
        <v>0</v>
      </c>
      <c r="AO153">
        <f ca="1">IF(Table1[[#This Row],[field of work]]="IT",1,0)</f>
        <v>0</v>
      </c>
      <c r="AP153">
        <f ca="1">IF(Table1[[#This Row],[field of work]]="construction",1,0)</f>
        <v>0</v>
      </c>
      <c r="AQ153">
        <f ca="1">IF(Table1[[#This Row],[field of work]]="general work",1,0)</f>
        <v>0</v>
      </c>
      <c r="AY153" s="23">
        <f ca="1">IF(Table1[[#This Row],[area]]="ontario",1,0)</f>
        <v>0</v>
      </c>
      <c r="AZ153">
        <f ca="1">IF(Table1[[#This Row],[area]]="newfounland",1,0)</f>
        <v>0</v>
      </c>
      <c r="BA153">
        <f ca="1">IF(Table1[[#This Row],[area]]="alberta",1,0)</f>
        <v>0</v>
      </c>
      <c r="BB153">
        <f ca="1">IF(Table1[[#This Row],[area]]="BC",1,0)</f>
        <v>0</v>
      </c>
      <c r="BC153">
        <f ca="1">IF(Table1[[#This Row],[area]]="yukon",1,0)</f>
        <v>0</v>
      </c>
      <c r="BD153">
        <f ca="1">IF(Table1[[#This Row],[area]]="nunavet",1,0)</f>
        <v>1</v>
      </c>
      <c r="BE153">
        <f ca="1">IF(Table1[[#This Row],[area]]="sasketchwan",1,0)</f>
        <v>0</v>
      </c>
      <c r="BF153">
        <f ca="1">IF(Table1[[#This Row],[area]]="newbruncwick",1,0)</f>
        <v>0</v>
      </c>
      <c r="BG153">
        <f ca="1">IF(Table1[[#This Row],[area]]="manitoba",1,0)</f>
        <v>0</v>
      </c>
      <c r="BH153">
        <f ca="1">IF(Table1[[#This Row],[area]]="prince edward island",1,0)</f>
        <v>0</v>
      </c>
      <c r="BI153">
        <f ca="1">IF(Table1[[#This Row],[area]]="quebec",1,0)</f>
        <v>0</v>
      </c>
      <c r="BJ153">
        <f ca="1">IF(Table1[[#This Row],[area]]="northwest tersesa",1,0)</f>
        <v>0</v>
      </c>
      <c r="BZ153" s="41">
        <f ca="1">Table1[[#This Row],[Cars Value]]/Table1[[#This Row],[no of cars]]</f>
        <v>28004.189284547519</v>
      </c>
      <c r="CB153" s="5">
        <f ca="1">IF(Table1[[#This Row],[Value of debts]]&gt;$CC$6,1,0)</f>
        <v>1</v>
      </c>
      <c r="CF153" s="6"/>
      <c r="CG153" s="43">
        <f ca="1">Table1[[#This Row],[Mortage left]]/Table1[[#This Row],[value of house]]</f>
        <v>0.18634832984621896</v>
      </c>
      <c r="CH153">
        <f t="shared" ca="1" si="67"/>
        <v>1</v>
      </c>
      <c r="CO153" s="5">
        <f ca="1">IF(Table1[[#This Row],[area]]="yukon",Table1[[#This Row],[income]],0)</f>
        <v>0</v>
      </c>
      <c r="CP153">
        <f ca="1">IF(Table1[[#This Row],[area]]="ontario",Table1[[#This Row],[income]],0)</f>
        <v>0</v>
      </c>
      <c r="CQ153">
        <f ca="1">IF(Table1[[#This Row],[area]]="newfounland",Table1[[#This Row],[income]],0)</f>
        <v>0</v>
      </c>
      <c r="CR153">
        <f ca="1">IF(Table1[[#This Row],[area]]="alberta",Table1[[#This Row],[income]],0)</f>
        <v>0</v>
      </c>
      <c r="CS153">
        <f ca="1">IF(Table1[[#This Row],[area]]="nunavet",Table1[[#This Row],[income]],0)</f>
        <v>76117</v>
      </c>
      <c r="CT153">
        <f ca="1">IF(Table1[[#This Row],[area]]="prince edward island",Table1[[#This Row],[income]],0)</f>
        <v>0</v>
      </c>
      <c r="CU153">
        <f ca="1">IF(Table1[[#This Row],[area]]="northwest tersesa",Table1[[#This Row],[income]],0)</f>
        <v>0</v>
      </c>
      <c r="CV153">
        <f ca="1">IF(Table1[[#This Row],[area]]="quebec",Table1[[#This Row],[income]],0)</f>
        <v>0</v>
      </c>
      <c r="CW153">
        <f ca="1">IF(Table1[[#This Row],[area]]="manitoba",Table1[[#This Row],[income]],0)</f>
        <v>0</v>
      </c>
      <c r="CX153">
        <f ca="1">IF(Table1[[#This Row],[area]]="sasketchwan",Table1[[#This Row],[income]],0)</f>
        <v>0</v>
      </c>
      <c r="CY153">
        <f ca="1">IF(Table1[[#This Row],[area]]="BC",Table1[[#This Row],[income]],0)</f>
        <v>0</v>
      </c>
      <c r="CZ153" s="6">
        <f ca="1">IF(Table1[[#This Row],[area]]="newbruncwick",Table1[[#This Row],[income]],0)</f>
        <v>0</v>
      </c>
      <c r="DB153" s="5">
        <f ca="1">IF(Table1[[#This Row],[field of work]]="health",Table1[[#This Row],[income]],0)</f>
        <v>0</v>
      </c>
      <c r="DC153">
        <f ca="1">IF(Table1[[#This Row],[field of work]]="teaching",Table1[[#This Row],[income]],0)</f>
        <v>76117</v>
      </c>
      <c r="DD153">
        <f ca="1">IF(Table1[[#This Row],[field of work]]="agriculture",Table1[[#This Row],[income]],0)</f>
        <v>0</v>
      </c>
      <c r="DE153">
        <f ca="1">IF(Table1[[#This Row],[field of work]]="IT",Table1[[#This Row],[income]],0)</f>
        <v>0</v>
      </c>
      <c r="DF153">
        <f ca="1">IF(Table1[[#This Row],[field of work]]="construction",Table1[[#This Row],[income]],0)</f>
        <v>0</v>
      </c>
      <c r="DG153" s="6">
        <f ca="1">IF(Table1[[#This Row],[field of work]]="general work",Table1[[#This Row],[income]],0)</f>
        <v>0</v>
      </c>
      <c r="DJ153" s="5">
        <f ca="1">IF(Table1[[#This Row],[Value of debts]]&gt;Table1[[#This Row],[income]],1,0)</f>
        <v>1</v>
      </c>
      <c r="DK153" s="6"/>
      <c r="DL153">
        <f ca="1">IF(Table1[[#This Row],[net worth of person($)]]&gt;$DM$6,Table1[[#This Row],[age]],0)</f>
        <v>42</v>
      </c>
    </row>
    <row r="154" spans="2:116" x14ac:dyDescent="0.3">
      <c r="B154">
        <f t="shared" ca="1" si="54"/>
        <v>1</v>
      </c>
      <c r="C154" s="1" t="str">
        <f t="shared" ca="1" si="55"/>
        <v>men</v>
      </c>
      <c r="D154">
        <f t="shared" ca="1" si="56"/>
        <v>28</v>
      </c>
      <c r="E154">
        <f t="shared" ca="1" si="57"/>
        <v>1</v>
      </c>
      <c r="F154" t="str">
        <f t="shared" ca="1" si="58"/>
        <v>health</v>
      </c>
      <c r="G154">
        <f t="shared" ca="1" si="59"/>
        <v>3</v>
      </c>
      <c r="H154" t="str">
        <f t="shared" ca="1" si="60"/>
        <v>university</v>
      </c>
      <c r="I154">
        <f t="shared" ca="1" si="61"/>
        <v>1</v>
      </c>
      <c r="J154">
        <f t="shared" ca="1" si="53"/>
        <v>2</v>
      </c>
      <c r="K154">
        <f t="shared" ca="1" si="62"/>
        <v>26648</v>
      </c>
      <c r="L154">
        <f t="shared" ca="1" si="63"/>
        <v>10</v>
      </c>
      <c r="M154" t="str">
        <f t="shared" ca="1" si="64"/>
        <v>newfounland</v>
      </c>
      <c r="N154">
        <f t="shared" ca="1" si="68"/>
        <v>106592</v>
      </c>
      <c r="O154">
        <f t="shared" ca="1" si="65"/>
        <v>18097.304669280125</v>
      </c>
      <c r="P154">
        <f t="shared" ca="1" si="69"/>
        <v>45774.495022994692</v>
      </c>
      <c r="Q154">
        <f t="shared" ca="1" si="66"/>
        <v>29305</v>
      </c>
      <c r="R154">
        <f t="shared" ca="1" si="70"/>
        <v>10051.845979015179</v>
      </c>
      <c r="S154">
        <f t="shared" ca="1" si="71"/>
        <v>30901.614605130573</v>
      </c>
      <c r="T154">
        <f t="shared" ca="1" si="72"/>
        <v>183268.10962812527</v>
      </c>
      <c r="U154">
        <f t="shared" ca="1" si="73"/>
        <v>57454.150648295305</v>
      </c>
      <c r="V154">
        <f t="shared" ca="1" si="74"/>
        <v>125813.95897982997</v>
      </c>
      <c r="AF154" s="5">
        <f ca="1">IF(Table1[[#This Row],[Genders]]="men",1,0)</f>
        <v>1</v>
      </c>
      <c r="AG154">
        <f ca="1">IF(Table1[[#This Row],[Genders]]="women",1,0)</f>
        <v>0</v>
      </c>
      <c r="AJ154" s="6"/>
      <c r="AL154">
        <f ca="1">IF(Table1[[#This Row],[field of work]]="teaching",1,0)</f>
        <v>0</v>
      </c>
      <c r="AM154">
        <f ca="1">IF(Table1[[#This Row],[field of work]]="health",1,0)</f>
        <v>1</v>
      </c>
      <c r="AN154">
        <f ca="1">IF(Table1[[#This Row],[field of work]]="agriculture",1,0)</f>
        <v>0</v>
      </c>
      <c r="AO154">
        <f ca="1">IF(Table1[[#This Row],[field of work]]="IT",1,0)</f>
        <v>0</v>
      </c>
      <c r="AP154">
        <f ca="1">IF(Table1[[#This Row],[field of work]]="construction",1,0)</f>
        <v>0</v>
      </c>
      <c r="AQ154">
        <f ca="1">IF(Table1[[#This Row],[field of work]]="general work",1,0)</f>
        <v>0</v>
      </c>
      <c r="AY154" s="23">
        <f ca="1">IF(Table1[[#This Row],[area]]="ontario",1,0)</f>
        <v>0</v>
      </c>
      <c r="AZ154">
        <f ca="1">IF(Table1[[#This Row],[area]]="newfounland",1,0)</f>
        <v>1</v>
      </c>
      <c r="BA154">
        <f ca="1">IF(Table1[[#This Row],[area]]="alberta",1,0)</f>
        <v>0</v>
      </c>
      <c r="BB154">
        <f ca="1">IF(Table1[[#This Row],[area]]="BC",1,0)</f>
        <v>0</v>
      </c>
      <c r="BC154">
        <f ca="1">IF(Table1[[#This Row],[area]]="yukon",1,0)</f>
        <v>0</v>
      </c>
      <c r="BD154">
        <f ca="1">IF(Table1[[#This Row],[area]]="nunavet",1,0)</f>
        <v>0</v>
      </c>
      <c r="BE154">
        <f ca="1">IF(Table1[[#This Row],[area]]="sasketchwan",1,0)</f>
        <v>0</v>
      </c>
      <c r="BF154">
        <f ca="1">IF(Table1[[#This Row],[area]]="newbruncwick",1,0)</f>
        <v>0</v>
      </c>
      <c r="BG154">
        <f ca="1">IF(Table1[[#This Row],[area]]="manitoba",1,0)</f>
        <v>0</v>
      </c>
      <c r="BH154">
        <f ca="1">IF(Table1[[#This Row],[area]]="prince edward island",1,0)</f>
        <v>0</v>
      </c>
      <c r="BI154">
        <f ca="1">IF(Table1[[#This Row],[area]]="quebec",1,0)</f>
        <v>0</v>
      </c>
      <c r="BJ154">
        <f ca="1">IF(Table1[[#This Row],[area]]="northwest tersesa",1,0)</f>
        <v>0</v>
      </c>
      <c r="BZ154" s="41">
        <f ca="1">Table1[[#This Row],[Cars Value]]/Table1[[#This Row],[no of cars]]</f>
        <v>22887.247511497346</v>
      </c>
      <c r="CB154" s="5">
        <f ca="1">IF(Table1[[#This Row],[Value of debts]]&gt;$CC$6,1,0)</f>
        <v>0</v>
      </c>
      <c r="CF154" s="6"/>
      <c r="CG154" s="43">
        <f ca="1">Table1[[#This Row],[Mortage left]]/Table1[[#This Row],[value of house]]</f>
        <v>0.16978107802912157</v>
      </c>
      <c r="CH154">
        <f t="shared" ca="1" si="67"/>
        <v>1</v>
      </c>
      <c r="CO154" s="5">
        <f ca="1">IF(Table1[[#This Row],[area]]="yukon",Table1[[#This Row],[income]],0)</f>
        <v>0</v>
      </c>
      <c r="CP154">
        <f ca="1">IF(Table1[[#This Row],[area]]="ontario",Table1[[#This Row],[income]],0)</f>
        <v>0</v>
      </c>
      <c r="CQ154">
        <f ca="1">IF(Table1[[#This Row],[area]]="newfounland",Table1[[#This Row],[income]],0)</f>
        <v>26648</v>
      </c>
      <c r="CR154">
        <f ca="1">IF(Table1[[#This Row],[area]]="alberta",Table1[[#This Row],[income]],0)</f>
        <v>0</v>
      </c>
      <c r="CS154">
        <f ca="1">IF(Table1[[#This Row],[area]]="nunavet",Table1[[#This Row],[income]],0)</f>
        <v>0</v>
      </c>
      <c r="CT154">
        <f ca="1">IF(Table1[[#This Row],[area]]="prince edward island",Table1[[#This Row],[income]],0)</f>
        <v>0</v>
      </c>
      <c r="CU154">
        <f ca="1">IF(Table1[[#This Row],[area]]="northwest tersesa",Table1[[#This Row],[income]],0)</f>
        <v>0</v>
      </c>
      <c r="CV154">
        <f ca="1">IF(Table1[[#This Row],[area]]="quebec",Table1[[#This Row],[income]],0)</f>
        <v>0</v>
      </c>
      <c r="CW154">
        <f ca="1">IF(Table1[[#This Row],[area]]="manitoba",Table1[[#This Row],[income]],0)</f>
        <v>0</v>
      </c>
      <c r="CX154">
        <f ca="1">IF(Table1[[#This Row],[area]]="sasketchwan",Table1[[#This Row],[income]],0)</f>
        <v>0</v>
      </c>
      <c r="CY154">
        <f ca="1">IF(Table1[[#This Row],[area]]="BC",Table1[[#This Row],[income]],0)</f>
        <v>0</v>
      </c>
      <c r="CZ154" s="6">
        <f ca="1">IF(Table1[[#This Row],[area]]="newbruncwick",Table1[[#This Row],[income]],0)</f>
        <v>0</v>
      </c>
      <c r="DB154" s="5">
        <f ca="1">IF(Table1[[#This Row],[field of work]]="health",Table1[[#This Row],[income]],0)</f>
        <v>26648</v>
      </c>
      <c r="DC154">
        <f ca="1">IF(Table1[[#This Row],[field of work]]="teaching",Table1[[#This Row],[income]],0)</f>
        <v>0</v>
      </c>
      <c r="DD154">
        <f ca="1">IF(Table1[[#This Row],[field of work]]="agriculture",Table1[[#This Row],[income]],0)</f>
        <v>0</v>
      </c>
      <c r="DE154">
        <f ca="1">IF(Table1[[#This Row],[field of work]]="IT",Table1[[#This Row],[income]],0)</f>
        <v>0</v>
      </c>
      <c r="DF154">
        <f ca="1">IF(Table1[[#This Row],[field of work]]="construction",Table1[[#This Row],[income]],0)</f>
        <v>0</v>
      </c>
      <c r="DG154" s="6">
        <f ca="1">IF(Table1[[#This Row],[field of work]]="general work",Table1[[#This Row],[income]],0)</f>
        <v>0</v>
      </c>
      <c r="DJ154" s="5">
        <f ca="1">IF(Table1[[#This Row],[Value of debts]]&gt;Table1[[#This Row],[income]],1,0)</f>
        <v>1</v>
      </c>
      <c r="DK154" s="6"/>
      <c r="DL154">
        <f ca="1">IF(Table1[[#This Row],[net worth of person($)]]&gt;$DM$6,Table1[[#This Row],[age]],0)</f>
        <v>28</v>
      </c>
    </row>
    <row r="155" spans="2:116" x14ac:dyDescent="0.3">
      <c r="B155">
        <f t="shared" ca="1" si="54"/>
        <v>1</v>
      </c>
      <c r="C155" s="1" t="str">
        <f t="shared" ca="1" si="55"/>
        <v>men</v>
      </c>
      <c r="D155">
        <f t="shared" ca="1" si="56"/>
        <v>39</v>
      </c>
      <c r="E155">
        <f t="shared" ca="1" si="57"/>
        <v>6</v>
      </c>
      <c r="F155" t="str">
        <f t="shared" ca="1" si="58"/>
        <v>agriculture</v>
      </c>
      <c r="G155">
        <f t="shared" ca="1" si="59"/>
        <v>3</v>
      </c>
      <c r="H155" t="str">
        <f t="shared" ca="1" si="60"/>
        <v>university</v>
      </c>
      <c r="I155">
        <f t="shared" ca="1" si="61"/>
        <v>2</v>
      </c>
      <c r="J155">
        <f t="shared" ca="1" si="53"/>
        <v>2</v>
      </c>
      <c r="K155">
        <f t="shared" ca="1" si="62"/>
        <v>71634</v>
      </c>
      <c r="L155">
        <f t="shared" ca="1" si="63"/>
        <v>11</v>
      </c>
      <c r="M155" t="str">
        <f t="shared" ca="1" si="64"/>
        <v>newbruncwick</v>
      </c>
      <c r="N155">
        <f t="shared" ca="1" si="68"/>
        <v>286536</v>
      </c>
      <c r="O155">
        <f t="shared" ca="1" si="65"/>
        <v>189797.2174921034</v>
      </c>
      <c r="P155">
        <f t="shared" ca="1" si="69"/>
        <v>5995.2883515588028</v>
      </c>
      <c r="Q155">
        <f t="shared" ca="1" si="66"/>
        <v>2963</v>
      </c>
      <c r="R155">
        <f t="shared" ca="1" si="70"/>
        <v>45458.289018934993</v>
      </c>
      <c r="S155">
        <f t="shared" ca="1" si="71"/>
        <v>91753.713393329424</v>
      </c>
      <c r="T155">
        <f t="shared" ca="1" si="72"/>
        <v>384285.0017448882</v>
      </c>
      <c r="U155">
        <f t="shared" ca="1" si="73"/>
        <v>238218.5065110384</v>
      </c>
      <c r="V155">
        <f t="shared" ca="1" si="74"/>
        <v>146066.4952338498</v>
      </c>
      <c r="AF155" s="5">
        <f ca="1">IF(Table1[[#This Row],[Genders]]="men",1,0)</f>
        <v>1</v>
      </c>
      <c r="AG155">
        <f ca="1">IF(Table1[[#This Row],[Genders]]="women",1,0)</f>
        <v>0</v>
      </c>
      <c r="AJ155" s="6"/>
      <c r="AL155">
        <f ca="1">IF(Table1[[#This Row],[field of work]]="teaching",1,0)</f>
        <v>0</v>
      </c>
      <c r="AM155">
        <f ca="1">IF(Table1[[#This Row],[field of work]]="health",1,0)</f>
        <v>0</v>
      </c>
      <c r="AN155">
        <f ca="1">IF(Table1[[#This Row],[field of work]]="agriculture",1,0)</f>
        <v>1</v>
      </c>
      <c r="AO155">
        <f ca="1">IF(Table1[[#This Row],[field of work]]="IT",1,0)</f>
        <v>0</v>
      </c>
      <c r="AP155">
        <f ca="1">IF(Table1[[#This Row],[field of work]]="construction",1,0)</f>
        <v>0</v>
      </c>
      <c r="AQ155">
        <f ca="1">IF(Table1[[#This Row],[field of work]]="general work",1,0)</f>
        <v>0</v>
      </c>
      <c r="AY155" s="23">
        <f ca="1">IF(Table1[[#This Row],[area]]="ontario",1,0)</f>
        <v>0</v>
      </c>
      <c r="AZ155">
        <f ca="1">IF(Table1[[#This Row],[area]]="newfounland",1,0)</f>
        <v>0</v>
      </c>
      <c r="BA155">
        <f ca="1">IF(Table1[[#This Row],[area]]="alberta",1,0)</f>
        <v>0</v>
      </c>
      <c r="BB155">
        <f ca="1">IF(Table1[[#This Row],[area]]="BC",1,0)</f>
        <v>0</v>
      </c>
      <c r="BC155">
        <f ca="1">IF(Table1[[#This Row],[area]]="yukon",1,0)</f>
        <v>0</v>
      </c>
      <c r="BD155">
        <f ca="1">IF(Table1[[#This Row],[area]]="nunavet",1,0)</f>
        <v>0</v>
      </c>
      <c r="BE155">
        <f ca="1">IF(Table1[[#This Row],[area]]="sasketchwan",1,0)</f>
        <v>0</v>
      </c>
      <c r="BF155">
        <f ca="1">IF(Table1[[#This Row],[area]]="newbruncwick",1,0)</f>
        <v>1</v>
      </c>
      <c r="BG155">
        <f ca="1">IF(Table1[[#This Row],[area]]="manitoba",1,0)</f>
        <v>0</v>
      </c>
      <c r="BH155">
        <f ca="1">IF(Table1[[#This Row],[area]]="prince edward island",1,0)</f>
        <v>0</v>
      </c>
      <c r="BI155">
        <f ca="1">IF(Table1[[#This Row],[area]]="quebec",1,0)</f>
        <v>0</v>
      </c>
      <c r="BJ155">
        <f ca="1">IF(Table1[[#This Row],[area]]="northwest tersesa",1,0)</f>
        <v>0</v>
      </c>
      <c r="BZ155" s="41">
        <f ca="1">Table1[[#This Row],[Cars Value]]/Table1[[#This Row],[no of cars]]</f>
        <v>2997.6441757794014</v>
      </c>
      <c r="CB155" s="5">
        <f ca="1">IF(Table1[[#This Row],[Value of debts]]&gt;$CC$6,1,0)</f>
        <v>1</v>
      </c>
      <c r="CF155" s="6"/>
      <c r="CG155" s="43">
        <f ca="1">Table1[[#This Row],[Mortage left]]/Table1[[#This Row],[value of house]]</f>
        <v>0.66238524126847376</v>
      </c>
      <c r="CH155">
        <f t="shared" ca="1" si="67"/>
        <v>0</v>
      </c>
      <c r="CO155" s="5">
        <f ca="1">IF(Table1[[#This Row],[area]]="yukon",Table1[[#This Row],[income]],0)</f>
        <v>0</v>
      </c>
      <c r="CP155">
        <f ca="1">IF(Table1[[#This Row],[area]]="ontario",Table1[[#This Row],[income]],0)</f>
        <v>0</v>
      </c>
      <c r="CQ155">
        <f ca="1">IF(Table1[[#This Row],[area]]="newfounland",Table1[[#This Row],[income]],0)</f>
        <v>0</v>
      </c>
      <c r="CR155">
        <f ca="1">IF(Table1[[#This Row],[area]]="alberta",Table1[[#This Row],[income]],0)</f>
        <v>0</v>
      </c>
      <c r="CS155">
        <f ca="1">IF(Table1[[#This Row],[area]]="nunavet",Table1[[#This Row],[income]],0)</f>
        <v>0</v>
      </c>
      <c r="CT155">
        <f ca="1">IF(Table1[[#This Row],[area]]="prince edward island",Table1[[#This Row],[income]],0)</f>
        <v>0</v>
      </c>
      <c r="CU155">
        <f ca="1">IF(Table1[[#This Row],[area]]="northwest tersesa",Table1[[#This Row],[income]],0)</f>
        <v>0</v>
      </c>
      <c r="CV155">
        <f ca="1">IF(Table1[[#This Row],[area]]="quebec",Table1[[#This Row],[income]],0)</f>
        <v>0</v>
      </c>
      <c r="CW155">
        <f ca="1">IF(Table1[[#This Row],[area]]="manitoba",Table1[[#This Row],[income]],0)</f>
        <v>0</v>
      </c>
      <c r="CX155">
        <f ca="1">IF(Table1[[#This Row],[area]]="sasketchwan",Table1[[#This Row],[income]],0)</f>
        <v>0</v>
      </c>
      <c r="CY155">
        <f ca="1">IF(Table1[[#This Row],[area]]="BC",Table1[[#This Row],[income]],0)</f>
        <v>0</v>
      </c>
      <c r="CZ155" s="6">
        <f ca="1">IF(Table1[[#This Row],[area]]="newbruncwick",Table1[[#This Row],[income]],0)</f>
        <v>71634</v>
      </c>
      <c r="DB155" s="5">
        <f ca="1">IF(Table1[[#This Row],[field of work]]="health",Table1[[#This Row],[income]],0)</f>
        <v>0</v>
      </c>
      <c r="DC155">
        <f ca="1">IF(Table1[[#This Row],[field of work]]="teaching",Table1[[#This Row],[income]],0)</f>
        <v>0</v>
      </c>
      <c r="DD155">
        <f ca="1">IF(Table1[[#This Row],[field of work]]="agriculture",Table1[[#This Row],[income]],0)</f>
        <v>71634</v>
      </c>
      <c r="DE155">
        <f ca="1">IF(Table1[[#This Row],[field of work]]="IT",Table1[[#This Row],[income]],0)</f>
        <v>0</v>
      </c>
      <c r="DF155">
        <f ca="1">IF(Table1[[#This Row],[field of work]]="construction",Table1[[#This Row],[income]],0)</f>
        <v>0</v>
      </c>
      <c r="DG155" s="6">
        <f ca="1">IF(Table1[[#This Row],[field of work]]="general work",Table1[[#This Row],[income]],0)</f>
        <v>0</v>
      </c>
      <c r="DJ155" s="5">
        <f ca="1">IF(Table1[[#This Row],[Value of debts]]&gt;Table1[[#This Row],[income]],1,0)</f>
        <v>1</v>
      </c>
      <c r="DK155" s="6"/>
      <c r="DL155">
        <f ca="1">IF(Table1[[#This Row],[net worth of person($)]]&gt;$DM$6,Table1[[#This Row],[age]],0)</f>
        <v>39</v>
      </c>
    </row>
    <row r="156" spans="2:116" x14ac:dyDescent="0.3">
      <c r="B156">
        <f t="shared" ca="1" si="54"/>
        <v>1</v>
      </c>
      <c r="C156" s="1" t="str">
        <f t="shared" ca="1" si="55"/>
        <v>men</v>
      </c>
      <c r="D156">
        <f t="shared" ca="1" si="56"/>
        <v>26</v>
      </c>
      <c r="E156">
        <f t="shared" ca="1" si="57"/>
        <v>1</v>
      </c>
      <c r="F156" t="str">
        <f t="shared" ca="1" si="58"/>
        <v>health</v>
      </c>
      <c r="G156">
        <f t="shared" ca="1" si="59"/>
        <v>1</v>
      </c>
      <c r="H156" t="str">
        <f t="shared" ca="1" si="60"/>
        <v>high school</v>
      </c>
      <c r="I156">
        <f t="shared" ca="1" si="61"/>
        <v>2</v>
      </c>
      <c r="J156">
        <f t="shared" ca="1" si="53"/>
        <v>1</v>
      </c>
      <c r="K156">
        <f t="shared" ca="1" si="62"/>
        <v>60112</v>
      </c>
      <c r="L156">
        <f t="shared" ca="1" si="63"/>
        <v>4</v>
      </c>
      <c r="M156" t="str">
        <f t="shared" ca="1" si="64"/>
        <v>alberta</v>
      </c>
      <c r="N156">
        <f t="shared" ca="1" si="68"/>
        <v>240448</v>
      </c>
      <c r="O156">
        <f t="shared" ca="1" si="65"/>
        <v>202177.49124530828</v>
      </c>
      <c r="P156">
        <f t="shared" ca="1" si="69"/>
        <v>56907.417205043064</v>
      </c>
      <c r="Q156">
        <f t="shared" ca="1" si="66"/>
        <v>33489</v>
      </c>
      <c r="R156">
        <f t="shared" ca="1" si="70"/>
        <v>57416.555967976252</v>
      </c>
      <c r="S156">
        <f t="shared" ca="1" si="71"/>
        <v>41325.074480825206</v>
      </c>
      <c r="T156">
        <f t="shared" ca="1" si="72"/>
        <v>338680.4916858683</v>
      </c>
      <c r="U156">
        <f t="shared" ca="1" si="73"/>
        <v>293083.04721328453</v>
      </c>
      <c r="V156">
        <f t="shared" ca="1" si="74"/>
        <v>45597.444472583767</v>
      </c>
      <c r="AF156" s="5">
        <f ca="1">IF(Table1[[#This Row],[Genders]]="men",1,0)</f>
        <v>1</v>
      </c>
      <c r="AG156">
        <f ca="1">IF(Table1[[#This Row],[Genders]]="women",1,0)</f>
        <v>0</v>
      </c>
      <c r="AJ156" s="6"/>
      <c r="AL156">
        <f ca="1">IF(Table1[[#This Row],[field of work]]="teaching",1,0)</f>
        <v>0</v>
      </c>
      <c r="AM156">
        <f ca="1">IF(Table1[[#This Row],[field of work]]="health",1,0)</f>
        <v>1</v>
      </c>
      <c r="AN156">
        <f ca="1">IF(Table1[[#This Row],[field of work]]="agriculture",1,0)</f>
        <v>0</v>
      </c>
      <c r="AO156">
        <f ca="1">IF(Table1[[#This Row],[field of work]]="IT",1,0)</f>
        <v>0</v>
      </c>
      <c r="AP156">
        <f ca="1">IF(Table1[[#This Row],[field of work]]="construction",1,0)</f>
        <v>0</v>
      </c>
      <c r="AQ156">
        <f ca="1">IF(Table1[[#This Row],[field of work]]="general work",1,0)</f>
        <v>0</v>
      </c>
      <c r="AY156" s="23">
        <f ca="1">IF(Table1[[#This Row],[area]]="ontario",1,0)</f>
        <v>0</v>
      </c>
      <c r="AZ156">
        <f ca="1">IF(Table1[[#This Row],[area]]="newfounland",1,0)</f>
        <v>0</v>
      </c>
      <c r="BA156">
        <f ca="1">IF(Table1[[#This Row],[area]]="alberta",1,0)</f>
        <v>1</v>
      </c>
      <c r="BB156">
        <f ca="1">IF(Table1[[#This Row],[area]]="BC",1,0)</f>
        <v>0</v>
      </c>
      <c r="BC156">
        <f ca="1">IF(Table1[[#This Row],[area]]="yukon",1,0)</f>
        <v>0</v>
      </c>
      <c r="BD156">
        <f ca="1">IF(Table1[[#This Row],[area]]="nunavet",1,0)</f>
        <v>0</v>
      </c>
      <c r="BE156">
        <f ca="1">IF(Table1[[#This Row],[area]]="sasketchwan",1,0)</f>
        <v>0</v>
      </c>
      <c r="BF156">
        <f ca="1">IF(Table1[[#This Row],[area]]="newbruncwick",1,0)</f>
        <v>0</v>
      </c>
      <c r="BG156">
        <f ca="1">IF(Table1[[#This Row],[area]]="manitoba",1,0)</f>
        <v>0</v>
      </c>
      <c r="BH156">
        <f ca="1">IF(Table1[[#This Row],[area]]="prince edward island",1,0)</f>
        <v>0</v>
      </c>
      <c r="BI156">
        <f ca="1">IF(Table1[[#This Row],[area]]="quebec",1,0)</f>
        <v>0</v>
      </c>
      <c r="BJ156">
        <f ca="1">IF(Table1[[#This Row],[area]]="northwest tersesa",1,0)</f>
        <v>0</v>
      </c>
      <c r="BZ156" s="41">
        <f ca="1">Table1[[#This Row],[Cars Value]]/Table1[[#This Row],[no of cars]]</f>
        <v>56907.417205043064</v>
      </c>
      <c r="CB156" s="5">
        <f ca="1">IF(Table1[[#This Row],[Value of debts]]&gt;$CC$6,1,0)</f>
        <v>1</v>
      </c>
      <c r="CF156" s="6"/>
      <c r="CG156" s="43">
        <f ca="1">Table1[[#This Row],[Mortage left]]/Table1[[#This Row],[value of house]]</f>
        <v>0.84083665177214317</v>
      </c>
      <c r="CH156">
        <f t="shared" ca="1" si="67"/>
        <v>0</v>
      </c>
      <c r="CO156" s="5">
        <f ca="1">IF(Table1[[#This Row],[area]]="yukon",Table1[[#This Row],[income]],0)</f>
        <v>0</v>
      </c>
      <c r="CP156">
        <f ca="1">IF(Table1[[#This Row],[area]]="ontario",Table1[[#This Row],[income]],0)</f>
        <v>0</v>
      </c>
      <c r="CQ156">
        <f ca="1">IF(Table1[[#This Row],[area]]="newfounland",Table1[[#This Row],[income]],0)</f>
        <v>0</v>
      </c>
      <c r="CR156">
        <f ca="1">IF(Table1[[#This Row],[area]]="alberta",Table1[[#This Row],[income]],0)</f>
        <v>60112</v>
      </c>
      <c r="CS156">
        <f ca="1">IF(Table1[[#This Row],[area]]="nunavet",Table1[[#This Row],[income]],0)</f>
        <v>0</v>
      </c>
      <c r="CT156">
        <f ca="1">IF(Table1[[#This Row],[area]]="prince edward island",Table1[[#This Row],[income]],0)</f>
        <v>0</v>
      </c>
      <c r="CU156">
        <f ca="1">IF(Table1[[#This Row],[area]]="northwest tersesa",Table1[[#This Row],[income]],0)</f>
        <v>0</v>
      </c>
      <c r="CV156">
        <f ca="1">IF(Table1[[#This Row],[area]]="quebec",Table1[[#This Row],[income]],0)</f>
        <v>0</v>
      </c>
      <c r="CW156">
        <f ca="1">IF(Table1[[#This Row],[area]]="manitoba",Table1[[#This Row],[income]],0)</f>
        <v>0</v>
      </c>
      <c r="CX156">
        <f ca="1">IF(Table1[[#This Row],[area]]="sasketchwan",Table1[[#This Row],[income]],0)</f>
        <v>0</v>
      </c>
      <c r="CY156">
        <f ca="1">IF(Table1[[#This Row],[area]]="BC",Table1[[#This Row],[income]],0)</f>
        <v>0</v>
      </c>
      <c r="CZ156" s="6">
        <f ca="1">IF(Table1[[#This Row],[area]]="newbruncwick",Table1[[#This Row],[income]],0)</f>
        <v>0</v>
      </c>
      <c r="DB156" s="5">
        <f ca="1">IF(Table1[[#This Row],[field of work]]="health",Table1[[#This Row],[income]],0)</f>
        <v>60112</v>
      </c>
      <c r="DC156">
        <f ca="1">IF(Table1[[#This Row],[field of work]]="teaching",Table1[[#This Row],[income]],0)</f>
        <v>0</v>
      </c>
      <c r="DD156">
        <f ca="1">IF(Table1[[#This Row],[field of work]]="agriculture",Table1[[#This Row],[income]],0)</f>
        <v>0</v>
      </c>
      <c r="DE156">
        <f ca="1">IF(Table1[[#This Row],[field of work]]="IT",Table1[[#This Row],[income]],0)</f>
        <v>0</v>
      </c>
      <c r="DF156">
        <f ca="1">IF(Table1[[#This Row],[field of work]]="construction",Table1[[#This Row],[income]],0)</f>
        <v>0</v>
      </c>
      <c r="DG156" s="6">
        <f ca="1">IF(Table1[[#This Row],[field of work]]="general work",Table1[[#This Row],[income]],0)</f>
        <v>0</v>
      </c>
      <c r="DJ156" s="5">
        <f ca="1">IF(Table1[[#This Row],[Value of debts]]&gt;Table1[[#This Row],[income]],1,0)</f>
        <v>1</v>
      </c>
      <c r="DK156" s="6"/>
      <c r="DL156">
        <f ca="1">IF(Table1[[#This Row],[net worth of person($)]]&gt;$DM$6,Table1[[#This Row],[age]],0)</f>
        <v>0</v>
      </c>
    </row>
    <row r="157" spans="2:116" x14ac:dyDescent="0.3">
      <c r="B157">
        <f t="shared" ca="1" si="54"/>
        <v>2</v>
      </c>
      <c r="C157" s="1" t="str">
        <f t="shared" ca="1" si="55"/>
        <v>women</v>
      </c>
      <c r="D157">
        <f t="shared" ca="1" si="56"/>
        <v>35</v>
      </c>
      <c r="E157">
        <f t="shared" ca="1" si="57"/>
        <v>6</v>
      </c>
      <c r="F157" t="str">
        <f t="shared" ca="1" si="58"/>
        <v>agriculture</v>
      </c>
      <c r="G157">
        <f t="shared" ca="1" si="59"/>
        <v>5</v>
      </c>
      <c r="H157" t="str">
        <f t="shared" ca="1" si="60"/>
        <v>other</v>
      </c>
      <c r="I157">
        <f t="shared" ca="1" si="61"/>
        <v>0</v>
      </c>
      <c r="J157">
        <f t="shared" ca="1" si="53"/>
        <v>1</v>
      </c>
      <c r="K157">
        <f t="shared" ca="1" si="62"/>
        <v>46662</v>
      </c>
      <c r="L157">
        <f t="shared" ca="1" si="63"/>
        <v>9</v>
      </c>
      <c r="M157" t="str">
        <f t="shared" ca="1" si="64"/>
        <v>quebec</v>
      </c>
      <c r="N157">
        <f t="shared" ca="1" si="68"/>
        <v>186648</v>
      </c>
      <c r="O157">
        <f t="shared" ca="1" si="65"/>
        <v>159998.32827815192</v>
      </c>
      <c r="P157">
        <f t="shared" ca="1" si="69"/>
        <v>25900.460958359465</v>
      </c>
      <c r="Q157">
        <f t="shared" ca="1" si="66"/>
        <v>3290</v>
      </c>
      <c r="R157">
        <f t="shared" ca="1" si="70"/>
        <v>63823.533371317855</v>
      </c>
      <c r="S157">
        <f t="shared" ca="1" si="71"/>
        <v>57894.017671183916</v>
      </c>
      <c r="T157">
        <f t="shared" ca="1" si="72"/>
        <v>270442.47862954339</v>
      </c>
      <c r="U157">
        <f t="shared" ca="1" si="73"/>
        <v>227111.86164946976</v>
      </c>
      <c r="V157">
        <f t="shared" ca="1" si="74"/>
        <v>43330.616980073624</v>
      </c>
      <c r="AF157" s="5">
        <f ca="1">IF(Table1[[#This Row],[Genders]]="men",1,0)</f>
        <v>0</v>
      </c>
      <c r="AG157">
        <f ca="1">IF(Table1[[#This Row],[Genders]]="women",1,0)</f>
        <v>1</v>
      </c>
      <c r="AJ157" s="6"/>
      <c r="AL157">
        <f ca="1">IF(Table1[[#This Row],[field of work]]="teaching",1,0)</f>
        <v>0</v>
      </c>
      <c r="AM157">
        <f ca="1">IF(Table1[[#This Row],[field of work]]="health",1,0)</f>
        <v>0</v>
      </c>
      <c r="AN157">
        <f ca="1">IF(Table1[[#This Row],[field of work]]="agriculture",1,0)</f>
        <v>1</v>
      </c>
      <c r="AO157">
        <f ca="1">IF(Table1[[#This Row],[field of work]]="IT",1,0)</f>
        <v>0</v>
      </c>
      <c r="AP157">
        <f ca="1">IF(Table1[[#This Row],[field of work]]="construction",1,0)</f>
        <v>0</v>
      </c>
      <c r="AQ157">
        <f ca="1">IF(Table1[[#This Row],[field of work]]="general work",1,0)</f>
        <v>0</v>
      </c>
      <c r="AY157" s="23">
        <f ca="1">IF(Table1[[#This Row],[area]]="ontario",1,0)</f>
        <v>0</v>
      </c>
      <c r="AZ157">
        <f ca="1">IF(Table1[[#This Row],[area]]="newfounland",1,0)</f>
        <v>0</v>
      </c>
      <c r="BA157">
        <f ca="1">IF(Table1[[#This Row],[area]]="alberta",1,0)</f>
        <v>0</v>
      </c>
      <c r="BB157">
        <f ca="1">IF(Table1[[#This Row],[area]]="BC",1,0)</f>
        <v>0</v>
      </c>
      <c r="BC157">
        <f ca="1">IF(Table1[[#This Row],[area]]="yukon",1,0)</f>
        <v>0</v>
      </c>
      <c r="BD157">
        <f ca="1">IF(Table1[[#This Row],[area]]="nunavet",1,0)</f>
        <v>0</v>
      </c>
      <c r="BE157">
        <f ca="1">IF(Table1[[#This Row],[area]]="sasketchwan",1,0)</f>
        <v>0</v>
      </c>
      <c r="BF157">
        <f ca="1">IF(Table1[[#This Row],[area]]="newbruncwick",1,0)</f>
        <v>0</v>
      </c>
      <c r="BG157">
        <f ca="1">IF(Table1[[#This Row],[area]]="manitoba",1,0)</f>
        <v>0</v>
      </c>
      <c r="BH157">
        <f ca="1">IF(Table1[[#This Row],[area]]="prince edward island",1,0)</f>
        <v>0</v>
      </c>
      <c r="BI157">
        <f ca="1">IF(Table1[[#This Row],[area]]="quebec",1,0)</f>
        <v>1</v>
      </c>
      <c r="BJ157">
        <f ca="1">IF(Table1[[#This Row],[area]]="northwest tersesa",1,0)</f>
        <v>0</v>
      </c>
      <c r="BZ157" s="41">
        <f ca="1">Table1[[#This Row],[Cars Value]]/Table1[[#This Row],[no of cars]]</f>
        <v>25900.460958359465</v>
      </c>
      <c r="CB157" s="5">
        <f ca="1">IF(Table1[[#This Row],[Value of debts]]&gt;$CC$6,1,0)</f>
        <v>1</v>
      </c>
      <c r="CF157" s="6"/>
      <c r="CG157" s="43">
        <f ca="1">Table1[[#This Row],[Mortage left]]/Table1[[#This Row],[value of house]]</f>
        <v>0.85721962345244485</v>
      </c>
      <c r="CH157">
        <f t="shared" ca="1" si="67"/>
        <v>0</v>
      </c>
      <c r="CO157" s="5">
        <f ca="1">IF(Table1[[#This Row],[area]]="yukon",Table1[[#This Row],[income]],0)</f>
        <v>0</v>
      </c>
      <c r="CP157">
        <f ca="1">IF(Table1[[#This Row],[area]]="ontario",Table1[[#This Row],[income]],0)</f>
        <v>0</v>
      </c>
      <c r="CQ157">
        <f ca="1">IF(Table1[[#This Row],[area]]="newfounland",Table1[[#This Row],[income]],0)</f>
        <v>0</v>
      </c>
      <c r="CR157">
        <f ca="1">IF(Table1[[#This Row],[area]]="alberta",Table1[[#This Row],[income]],0)</f>
        <v>0</v>
      </c>
      <c r="CS157">
        <f ca="1">IF(Table1[[#This Row],[area]]="nunavet",Table1[[#This Row],[income]],0)</f>
        <v>0</v>
      </c>
      <c r="CT157">
        <f ca="1">IF(Table1[[#This Row],[area]]="prince edward island",Table1[[#This Row],[income]],0)</f>
        <v>0</v>
      </c>
      <c r="CU157">
        <f ca="1">IF(Table1[[#This Row],[area]]="northwest tersesa",Table1[[#This Row],[income]],0)</f>
        <v>0</v>
      </c>
      <c r="CV157">
        <f ca="1">IF(Table1[[#This Row],[area]]="quebec",Table1[[#This Row],[income]],0)</f>
        <v>46662</v>
      </c>
      <c r="CW157">
        <f ca="1">IF(Table1[[#This Row],[area]]="manitoba",Table1[[#This Row],[income]],0)</f>
        <v>0</v>
      </c>
      <c r="CX157">
        <f ca="1">IF(Table1[[#This Row],[area]]="sasketchwan",Table1[[#This Row],[income]],0)</f>
        <v>0</v>
      </c>
      <c r="CY157">
        <f ca="1">IF(Table1[[#This Row],[area]]="BC",Table1[[#This Row],[income]],0)</f>
        <v>0</v>
      </c>
      <c r="CZ157" s="6">
        <f ca="1">IF(Table1[[#This Row],[area]]="newbruncwick",Table1[[#This Row],[income]],0)</f>
        <v>0</v>
      </c>
      <c r="DB157" s="5">
        <f ca="1">IF(Table1[[#This Row],[field of work]]="health",Table1[[#This Row],[income]],0)</f>
        <v>0</v>
      </c>
      <c r="DC157">
        <f ca="1">IF(Table1[[#This Row],[field of work]]="teaching",Table1[[#This Row],[income]],0)</f>
        <v>0</v>
      </c>
      <c r="DD157">
        <f ca="1">IF(Table1[[#This Row],[field of work]]="agriculture",Table1[[#This Row],[income]],0)</f>
        <v>46662</v>
      </c>
      <c r="DE157">
        <f ca="1">IF(Table1[[#This Row],[field of work]]="IT",Table1[[#This Row],[income]],0)</f>
        <v>0</v>
      </c>
      <c r="DF157">
        <f ca="1">IF(Table1[[#This Row],[field of work]]="construction",Table1[[#This Row],[income]],0)</f>
        <v>0</v>
      </c>
      <c r="DG157" s="6">
        <f ca="1">IF(Table1[[#This Row],[field of work]]="general work",Table1[[#This Row],[income]],0)</f>
        <v>0</v>
      </c>
      <c r="DJ157" s="5">
        <f ca="1">IF(Table1[[#This Row],[Value of debts]]&gt;Table1[[#This Row],[income]],1,0)</f>
        <v>1</v>
      </c>
      <c r="DK157" s="6"/>
      <c r="DL157">
        <f ca="1">IF(Table1[[#This Row],[net worth of person($)]]&gt;$DM$6,Table1[[#This Row],[age]],0)</f>
        <v>0</v>
      </c>
    </row>
    <row r="158" spans="2:116" x14ac:dyDescent="0.3">
      <c r="B158">
        <f t="shared" ca="1" si="54"/>
        <v>2</v>
      </c>
      <c r="C158" s="1" t="str">
        <f t="shared" ca="1" si="55"/>
        <v>women</v>
      </c>
      <c r="D158">
        <f t="shared" ca="1" si="56"/>
        <v>27</v>
      </c>
      <c r="E158">
        <f t="shared" ca="1" si="57"/>
        <v>4</v>
      </c>
      <c r="F158" t="str">
        <f t="shared" ca="1" si="58"/>
        <v>IT</v>
      </c>
      <c r="G158">
        <f t="shared" ca="1" si="59"/>
        <v>1</v>
      </c>
      <c r="H158" t="str">
        <f t="shared" ca="1" si="60"/>
        <v>high school</v>
      </c>
      <c r="I158">
        <f t="shared" ca="1" si="61"/>
        <v>3</v>
      </c>
      <c r="J158">
        <f t="shared" ca="1" si="53"/>
        <v>3</v>
      </c>
      <c r="K158">
        <f t="shared" ca="1" si="62"/>
        <v>65709</v>
      </c>
      <c r="L158">
        <f t="shared" ca="1" si="63"/>
        <v>12</v>
      </c>
      <c r="M158" t="str">
        <f t="shared" ca="1" si="64"/>
        <v>prince edward island</v>
      </c>
      <c r="N158">
        <f t="shared" ca="1" si="68"/>
        <v>197127</v>
      </c>
      <c r="O158">
        <f t="shared" ca="1" si="65"/>
        <v>116846.83896445674</v>
      </c>
      <c r="P158">
        <f t="shared" ca="1" si="69"/>
        <v>18145.432211207903</v>
      </c>
      <c r="Q158">
        <f t="shared" ca="1" si="66"/>
        <v>1038</v>
      </c>
      <c r="R158">
        <f t="shared" ca="1" si="70"/>
        <v>56815.740708859266</v>
      </c>
      <c r="S158">
        <f t="shared" ca="1" si="71"/>
        <v>14846.533465438584</v>
      </c>
      <c r="T158">
        <f t="shared" ca="1" si="72"/>
        <v>230118.96567664648</v>
      </c>
      <c r="U158">
        <f t="shared" ca="1" si="73"/>
        <v>174700.57967331601</v>
      </c>
      <c r="V158">
        <f t="shared" ca="1" si="74"/>
        <v>55418.386003330466</v>
      </c>
      <c r="AF158" s="5">
        <f ca="1">IF(Table1[[#This Row],[Genders]]="men",1,0)</f>
        <v>0</v>
      </c>
      <c r="AG158">
        <f ca="1">IF(Table1[[#This Row],[Genders]]="women",1,0)</f>
        <v>1</v>
      </c>
      <c r="AJ158" s="6"/>
      <c r="AL158">
        <f ca="1">IF(Table1[[#This Row],[field of work]]="teaching",1,0)</f>
        <v>0</v>
      </c>
      <c r="AM158">
        <f ca="1">IF(Table1[[#This Row],[field of work]]="health",1,0)</f>
        <v>0</v>
      </c>
      <c r="AN158">
        <f ca="1">IF(Table1[[#This Row],[field of work]]="agriculture",1,0)</f>
        <v>0</v>
      </c>
      <c r="AO158">
        <f ca="1">IF(Table1[[#This Row],[field of work]]="IT",1,0)</f>
        <v>1</v>
      </c>
      <c r="AP158">
        <f ca="1">IF(Table1[[#This Row],[field of work]]="construction",1,0)</f>
        <v>0</v>
      </c>
      <c r="AQ158">
        <f ca="1">IF(Table1[[#This Row],[field of work]]="general work",1,0)</f>
        <v>0</v>
      </c>
      <c r="AY158" s="23">
        <f ca="1">IF(Table1[[#This Row],[area]]="ontario",1,0)</f>
        <v>0</v>
      </c>
      <c r="AZ158">
        <f ca="1">IF(Table1[[#This Row],[area]]="newfounland",1,0)</f>
        <v>0</v>
      </c>
      <c r="BA158">
        <f ca="1">IF(Table1[[#This Row],[area]]="alberta",1,0)</f>
        <v>0</v>
      </c>
      <c r="BB158">
        <f ca="1">IF(Table1[[#This Row],[area]]="BC",1,0)</f>
        <v>0</v>
      </c>
      <c r="BC158">
        <f ca="1">IF(Table1[[#This Row],[area]]="yukon",1,0)</f>
        <v>0</v>
      </c>
      <c r="BD158">
        <f ca="1">IF(Table1[[#This Row],[area]]="nunavet",1,0)</f>
        <v>0</v>
      </c>
      <c r="BE158">
        <f ca="1">IF(Table1[[#This Row],[area]]="sasketchwan",1,0)</f>
        <v>0</v>
      </c>
      <c r="BF158">
        <f ca="1">IF(Table1[[#This Row],[area]]="newbruncwick",1,0)</f>
        <v>0</v>
      </c>
      <c r="BG158">
        <f ca="1">IF(Table1[[#This Row],[area]]="manitoba",1,0)</f>
        <v>0</v>
      </c>
      <c r="BH158">
        <f ca="1">IF(Table1[[#This Row],[area]]="prince edward island",1,0)</f>
        <v>1</v>
      </c>
      <c r="BI158">
        <f ca="1">IF(Table1[[#This Row],[area]]="quebec",1,0)</f>
        <v>0</v>
      </c>
      <c r="BJ158">
        <f ca="1">IF(Table1[[#This Row],[area]]="northwest tersesa",1,0)</f>
        <v>0</v>
      </c>
      <c r="BZ158" s="41">
        <f ca="1">Table1[[#This Row],[Cars Value]]/Table1[[#This Row],[no of cars]]</f>
        <v>6048.4774037359675</v>
      </c>
      <c r="CB158" s="5">
        <f ca="1">IF(Table1[[#This Row],[Value of debts]]&gt;$CC$6,1,0)</f>
        <v>1</v>
      </c>
      <c r="CF158" s="6"/>
      <c r="CG158" s="43">
        <f ca="1">Table1[[#This Row],[Mortage left]]/Table1[[#This Row],[value of house]]</f>
        <v>0.59274903470583296</v>
      </c>
      <c r="CH158">
        <f t="shared" ca="1" si="67"/>
        <v>0</v>
      </c>
      <c r="CO158" s="5">
        <f ca="1">IF(Table1[[#This Row],[area]]="yukon",Table1[[#This Row],[income]],0)</f>
        <v>0</v>
      </c>
      <c r="CP158">
        <f ca="1">IF(Table1[[#This Row],[area]]="ontario",Table1[[#This Row],[income]],0)</f>
        <v>0</v>
      </c>
      <c r="CQ158">
        <f ca="1">IF(Table1[[#This Row],[area]]="newfounland",Table1[[#This Row],[income]],0)</f>
        <v>0</v>
      </c>
      <c r="CR158">
        <f ca="1">IF(Table1[[#This Row],[area]]="alberta",Table1[[#This Row],[income]],0)</f>
        <v>0</v>
      </c>
      <c r="CS158">
        <f ca="1">IF(Table1[[#This Row],[area]]="nunavet",Table1[[#This Row],[income]],0)</f>
        <v>0</v>
      </c>
      <c r="CT158">
        <f ca="1">IF(Table1[[#This Row],[area]]="prince edward island",Table1[[#This Row],[income]],0)</f>
        <v>65709</v>
      </c>
      <c r="CU158">
        <f ca="1">IF(Table1[[#This Row],[area]]="northwest tersesa",Table1[[#This Row],[income]],0)</f>
        <v>0</v>
      </c>
      <c r="CV158">
        <f ca="1">IF(Table1[[#This Row],[area]]="quebec",Table1[[#This Row],[income]],0)</f>
        <v>0</v>
      </c>
      <c r="CW158">
        <f ca="1">IF(Table1[[#This Row],[area]]="manitoba",Table1[[#This Row],[income]],0)</f>
        <v>0</v>
      </c>
      <c r="CX158">
        <f ca="1">IF(Table1[[#This Row],[area]]="sasketchwan",Table1[[#This Row],[income]],0)</f>
        <v>0</v>
      </c>
      <c r="CY158">
        <f ca="1">IF(Table1[[#This Row],[area]]="BC",Table1[[#This Row],[income]],0)</f>
        <v>0</v>
      </c>
      <c r="CZ158" s="6">
        <f ca="1">IF(Table1[[#This Row],[area]]="newbruncwick",Table1[[#This Row],[income]],0)</f>
        <v>0</v>
      </c>
      <c r="DB158" s="5">
        <f ca="1">IF(Table1[[#This Row],[field of work]]="health",Table1[[#This Row],[income]],0)</f>
        <v>0</v>
      </c>
      <c r="DC158">
        <f ca="1">IF(Table1[[#This Row],[field of work]]="teaching",Table1[[#This Row],[income]],0)</f>
        <v>0</v>
      </c>
      <c r="DD158">
        <f ca="1">IF(Table1[[#This Row],[field of work]]="agriculture",Table1[[#This Row],[income]],0)</f>
        <v>0</v>
      </c>
      <c r="DE158">
        <f ca="1">IF(Table1[[#This Row],[field of work]]="IT",Table1[[#This Row],[income]],0)</f>
        <v>65709</v>
      </c>
      <c r="DF158">
        <f ca="1">IF(Table1[[#This Row],[field of work]]="construction",Table1[[#This Row],[income]],0)</f>
        <v>0</v>
      </c>
      <c r="DG158" s="6">
        <f ca="1">IF(Table1[[#This Row],[field of work]]="general work",Table1[[#This Row],[income]],0)</f>
        <v>0</v>
      </c>
      <c r="DJ158" s="5">
        <f ca="1">IF(Table1[[#This Row],[Value of debts]]&gt;Table1[[#This Row],[income]],1,0)</f>
        <v>1</v>
      </c>
      <c r="DK158" s="6"/>
      <c r="DL158">
        <f ca="1">IF(Table1[[#This Row],[net worth of person($)]]&gt;$DM$6,Table1[[#This Row],[age]],0)</f>
        <v>27</v>
      </c>
    </row>
    <row r="159" spans="2:116" x14ac:dyDescent="0.3">
      <c r="B159">
        <f t="shared" ca="1" si="54"/>
        <v>2</v>
      </c>
      <c r="C159" s="1" t="str">
        <f t="shared" ca="1" si="55"/>
        <v>women</v>
      </c>
      <c r="D159">
        <f t="shared" ca="1" si="56"/>
        <v>43</v>
      </c>
      <c r="E159">
        <f t="shared" ca="1" si="57"/>
        <v>1</v>
      </c>
      <c r="F159" t="str">
        <f t="shared" ca="1" si="58"/>
        <v>health</v>
      </c>
      <c r="G159">
        <f t="shared" ca="1" si="59"/>
        <v>4</v>
      </c>
      <c r="H159" t="str">
        <f t="shared" ca="1" si="60"/>
        <v>technical;</v>
      </c>
      <c r="I159">
        <f t="shared" ca="1" si="61"/>
        <v>0</v>
      </c>
      <c r="J159">
        <f t="shared" ca="1" si="53"/>
        <v>3</v>
      </c>
      <c r="K159">
        <f t="shared" ca="1" si="62"/>
        <v>68808</v>
      </c>
      <c r="L159">
        <f t="shared" ca="1" si="63"/>
        <v>8</v>
      </c>
      <c r="M159" t="str">
        <f t="shared" ca="1" si="64"/>
        <v>ontario</v>
      </c>
      <c r="N159">
        <f t="shared" ca="1" si="68"/>
        <v>206424</v>
      </c>
      <c r="O159">
        <f t="shared" ca="1" si="65"/>
        <v>115376.26364300847</v>
      </c>
      <c r="P159">
        <f t="shared" ca="1" si="69"/>
        <v>159225.58112684809</v>
      </c>
      <c r="Q159">
        <f t="shared" ca="1" si="66"/>
        <v>85190</v>
      </c>
      <c r="R159">
        <f t="shared" ca="1" si="70"/>
        <v>6245.4224763918419</v>
      </c>
      <c r="S159">
        <f t="shared" ca="1" si="71"/>
        <v>34534.357222868537</v>
      </c>
      <c r="T159">
        <f t="shared" ca="1" si="72"/>
        <v>400183.93834971666</v>
      </c>
      <c r="U159">
        <f t="shared" ca="1" si="73"/>
        <v>206811.68611940031</v>
      </c>
      <c r="V159">
        <f t="shared" ca="1" si="74"/>
        <v>193372.25223031634</v>
      </c>
      <c r="AF159" s="5">
        <f ca="1">IF(Table1[[#This Row],[Genders]]="men",1,0)</f>
        <v>0</v>
      </c>
      <c r="AG159">
        <f ca="1">IF(Table1[[#This Row],[Genders]]="women",1,0)</f>
        <v>1</v>
      </c>
      <c r="AJ159" s="6"/>
      <c r="AL159">
        <f ca="1">IF(Table1[[#This Row],[field of work]]="teaching",1,0)</f>
        <v>0</v>
      </c>
      <c r="AM159">
        <f ca="1">IF(Table1[[#This Row],[field of work]]="health",1,0)</f>
        <v>1</v>
      </c>
      <c r="AN159">
        <f ca="1">IF(Table1[[#This Row],[field of work]]="agriculture",1,0)</f>
        <v>0</v>
      </c>
      <c r="AO159">
        <f ca="1">IF(Table1[[#This Row],[field of work]]="IT",1,0)</f>
        <v>0</v>
      </c>
      <c r="AP159">
        <f ca="1">IF(Table1[[#This Row],[field of work]]="construction",1,0)</f>
        <v>0</v>
      </c>
      <c r="AQ159">
        <f ca="1">IF(Table1[[#This Row],[field of work]]="general work",1,0)</f>
        <v>0</v>
      </c>
      <c r="AY159" s="23">
        <f ca="1">IF(Table1[[#This Row],[area]]="ontario",1,0)</f>
        <v>1</v>
      </c>
      <c r="AZ159">
        <f ca="1">IF(Table1[[#This Row],[area]]="newfounland",1,0)</f>
        <v>0</v>
      </c>
      <c r="BA159">
        <f ca="1">IF(Table1[[#This Row],[area]]="alberta",1,0)</f>
        <v>0</v>
      </c>
      <c r="BB159">
        <f ca="1">IF(Table1[[#This Row],[area]]="BC",1,0)</f>
        <v>0</v>
      </c>
      <c r="BC159">
        <f ca="1">IF(Table1[[#This Row],[area]]="yukon",1,0)</f>
        <v>0</v>
      </c>
      <c r="BD159">
        <f ca="1">IF(Table1[[#This Row],[area]]="nunavet",1,0)</f>
        <v>0</v>
      </c>
      <c r="BE159">
        <f ca="1">IF(Table1[[#This Row],[area]]="sasketchwan",1,0)</f>
        <v>0</v>
      </c>
      <c r="BF159">
        <f ca="1">IF(Table1[[#This Row],[area]]="newbruncwick",1,0)</f>
        <v>0</v>
      </c>
      <c r="BG159">
        <f ca="1">IF(Table1[[#This Row],[area]]="manitoba",1,0)</f>
        <v>0</v>
      </c>
      <c r="BH159">
        <f ca="1">IF(Table1[[#This Row],[area]]="prince edward island",1,0)</f>
        <v>0</v>
      </c>
      <c r="BI159">
        <f ca="1">IF(Table1[[#This Row],[area]]="quebec",1,0)</f>
        <v>0</v>
      </c>
      <c r="BJ159">
        <f ca="1">IF(Table1[[#This Row],[area]]="northwest tersesa",1,0)</f>
        <v>0</v>
      </c>
      <c r="BZ159" s="41">
        <f ca="1">Table1[[#This Row],[Cars Value]]/Table1[[#This Row],[no of cars]]</f>
        <v>53075.193708949366</v>
      </c>
      <c r="CB159" s="5">
        <f ca="1">IF(Table1[[#This Row],[Value of debts]]&gt;$CC$6,1,0)</f>
        <v>1</v>
      </c>
      <c r="CF159" s="6"/>
      <c r="CG159" s="43">
        <f ca="1">Table1[[#This Row],[Mortage left]]/Table1[[#This Row],[value of house]]</f>
        <v>0.5589285337122063</v>
      </c>
      <c r="CH159">
        <f t="shared" ca="1" si="67"/>
        <v>0</v>
      </c>
      <c r="CO159" s="5">
        <f ca="1">IF(Table1[[#This Row],[area]]="yukon",Table1[[#This Row],[income]],0)</f>
        <v>0</v>
      </c>
      <c r="CP159">
        <f ca="1">IF(Table1[[#This Row],[area]]="ontario",Table1[[#This Row],[income]],0)</f>
        <v>68808</v>
      </c>
      <c r="CQ159">
        <f ca="1">IF(Table1[[#This Row],[area]]="newfounland",Table1[[#This Row],[income]],0)</f>
        <v>0</v>
      </c>
      <c r="CR159">
        <f ca="1">IF(Table1[[#This Row],[area]]="alberta",Table1[[#This Row],[income]],0)</f>
        <v>0</v>
      </c>
      <c r="CS159">
        <f ca="1">IF(Table1[[#This Row],[area]]="nunavet",Table1[[#This Row],[income]],0)</f>
        <v>0</v>
      </c>
      <c r="CT159">
        <f ca="1">IF(Table1[[#This Row],[area]]="prince edward island",Table1[[#This Row],[income]],0)</f>
        <v>0</v>
      </c>
      <c r="CU159">
        <f ca="1">IF(Table1[[#This Row],[area]]="northwest tersesa",Table1[[#This Row],[income]],0)</f>
        <v>0</v>
      </c>
      <c r="CV159">
        <f ca="1">IF(Table1[[#This Row],[area]]="quebec",Table1[[#This Row],[income]],0)</f>
        <v>0</v>
      </c>
      <c r="CW159">
        <f ca="1">IF(Table1[[#This Row],[area]]="manitoba",Table1[[#This Row],[income]],0)</f>
        <v>0</v>
      </c>
      <c r="CX159">
        <f ca="1">IF(Table1[[#This Row],[area]]="sasketchwan",Table1[[#This Row],[income]],0)</f>
        <v>0</v>
      </c>
      <c r="CY159">
        <f ca="1">IF(Table1[[#This Row],[area]]="BC",Table1[[#This Row],[income]],0)</f>
        <v>0</v>
      </c>
      <c r="CZ159" s="6">
        <f ca="1">IF(Table1[[#This Row],[area]]="newbruncwick",Table1[[#This Row],[income]],0)</f>
        <v>0</v>
      </c>
      <c r="DB159" s="5">
        <f ca="1">IF(Table1[[#This Row],[field of work]]="health",Table1[[#This Row],[income]],0)</f>
        <v>68808</v>
      </c>
      <c r="DC159">
        <f ca="1">IF(Table1[[#This Row],[field of work]]="teaching",Table1[[#This Row],[income]],0)</f>
        <v>0</v>
      </c>
      <c r="DD159">
        <f ca="1">IF(Table1[[#This Row],[field of work]]="agriculture",Table1[[#This Row],[income]],0)</f>
        <v>0</v>
      </c>
      <c r="DE159">
        <f ca="1">IF(Table1[[#This Row],[field of work]]="IT",Table1[[#This Row],[income]],0)</f>
        <v>0</v>
      </c>
      <c r="DF159">
        <f ca="1">IF(Table1[[#This Row],[field of work]]="construction",Table1[[#This Row],[income]],0)</f>
        <v>0</v>
      </c>
      <c r="DG159" s="6">
        <f ca="1">IF(Table1[[#This Row],[field of work]]="general work",Table1[[#This Row],[income]],0)</f>
        <v>0</v>
      </c>
      <c r="DJ159" s="5">
        <f ca="1">IF(Table1[[#This Row],[Value of debts]]&gt;Table1[[#This Row],[income]],1,0)</f>
        <v>1</v>
      </c>
      <c r="DK159" s="6"/>
      <c r="DL159">
        <f ca="1">IF(Table1[[#This Row],[net worth of person($)]]&gt;$DM$6,Table1[[#This Row],[age]],0)</f>
        <v>43</v>
      </c>
    </row>
    <row r="160" spans="2:116" x14ac:dyDescent="0.3">
      <c r="B160">
        <f t="shared" ca="1" si="54"/>
        <v>1</v>
      </c>
      <c r="C160" s="1" t="str">
        <f t="shared" ca="1" si="55"/>
        <v>men</v>
      </c>
      <c r="D160">
        <f t="shared" ca="1" si="56"/>
        <v>31</v>
      </c>
      <c r="E160">
        <f t="shared" ca="1" si="57"/>
        <v>4</v>
      </c>
      <c r="F160" t="str">
        <f t="shared" ca="1" si="58"/>
        <v>IT</v>
      </c>
      <c r="G160">
        <f t="shared" ca="1" si="59"/>
        <v>1</v>
      </c>
      <c r="H160" t="str">
        <f t="shared" ca="1" si="60"/>
        <v>high school</v>
      </c>
      <c r="I160">
        <f t="shared" ca="1" si="61"/>
        <v>3</v>
      </c>
      <c r="J160">
        <f t="shared" ca="1" si="53"/>
        <v>2</v>
      </c>
      <c r="K160">
        <f t="shared" ca="1" si="62"/>
        <v>41007</v>
      </c>
      <c r="L160">
        <f t="shared" ca="1" si="63"/>
        <v>12</v>
      </c>
      <c r="M160" t="str">
        <f t="shared" ca="1" si="64"/>
        <v>prince edward island</v>
      </c>
      <c r="N160">
        <f t="shared" ca="1" si="68"/>
        <v>164028</v>
      </c>
      <c r="O160">
        <f t="shared" ca="1" si="65"/>
        <v>11528.865991601602</v>
      </c>
      <c r="P160">
        <f t="shared" ca="1" si="69"/>
        <v>58360.347277576802</v>
      </c>
      <c r="Q160">
        <f t="shared" ca="1" si="66"/>
        <v>26063</v>
      </c>
      <c r="R160">
        <f t="shared" ca="1" si="70"/>
        <v>59091.091650224778</v>
      </c>
      <c r="S160">
        <f t="shared" ca="1" si="71"/>
        <v>44049.266467436777</v>
      </c>
      <c r="T160">
        <f t="shared" ca="1" si="72"/>
        <v>266437.6137450136</v>
      </c>
      <c r="U160">
        <f t="shared" ca="1" si="73"/>
        <v>96682.957641826375</v>
      </c>
      <c r="V160">
        <f t="shared" ca="1" si="74"/>
        <v>169754.65610318724</v>
      </c>
      <c r="AF160" s="5">
        <f ca="1">IF(Table1[[#This Row],[Genders]]="men",1,0)</f>
        <v>1</v>
      </c>
      <c r="AG160">
        <f ca="1">IF(Table1[[#This Row],[Genders]]="women",1,0)</f>
        <v>0</v>
      </c>
      <c r="AJ160" s="6"/>
      <c r="AL160">
        <f ca="1">IF(Table1[[#This Row],[field of work]]="teaching",1,0)</f>
        <v>0</v>
      </c>
      <c r="AM160">
        <f ca="1">IF(Table1[[#This Row],[field of work]]="health",1,0)</f>
        <v>0</v>
      </c>
      <c r="AN160">
        <f ca="1">IF(Table1[[#This Row],[field of work]]="agriculture",1,0)</f>
        <v>0</v>
      </c>
      <c r="AO160">
        <f ca="1">IF(Table1[[#This Row],[field of work]]="IT",1,0)</f>
        <v>1</v>
      </c>
      <c r="AP160">
        <f ca="1">IF(Table1[[#This Row],[field of work]]="construction",1,0)</f>
        <v>0</v>
      </c>
      <c r="AQ160">
        <f ca="1">IF(Table1[[#This Row],[field of work]]="general work",1,0)</f>
        <v>0</v>
      </c>
      <c r="AY160" s="23">
        <f ca="1">IF(Table1[[#This Row],[area]]="ontario",1,0)</f>
        <v>0</v>
      </c>
      <c r="AZ160">
        <f ca="1">IF(Table1[[#This Row],[area]]="newfounland",1,0)</f>
        <v>0</v>
      </c>
      <c r="BA160">
        <f ca="1">IF(Table1[[#This Row],[area]]="alberta",1,0)</f>
        <v>0</v>
      </c>
      <c r="BB160">
        <f ca="1">IF(Table1[[#This Row],[area]]="BC",1,0)</f>
        <v>0</v>
      </c>
      <c r="BC160">
        <f ca="1">IF(Table1[[#This Row],[area]]="yukon",1,0)</f>
        <v>0</v>
      </c>
      <c r="BD160">
        <f ca="1">IF(Table1[[#This Row],[area]]="nunavet",1,0)</f>
        <v>0</v>
      </c>
      <c r="BE160">
        <f ca="1">IF(Table1[[#This Row],[area]]="sasketchwan",1,0)</f>
        <v>0</v>
      </c>
      <c r="BF160">
        <f ca="1">IF(Table1[[#This Row],[area]]="newbruncwick",1,0)</f>
        <v>0</v>
      </c>
      <c r="BG160">
        <f ca="1">IF(Table1[[#This Row],[area]]="manitoba",1,0)</f>
        <v>0</v>
      </c>
      <c r="BH160">
        <f ca="1">IF(Table1[[#This Row],[area]]="prince edward island",1,0)</f>
        <v>1</v>
      </c>
      <c r="BI160">
        <f ca="1">IF(Table1[[#This Row],[area]]="quebec",1,0)</f>
        <v>0</v>
      </c>
      <c r="BJ160">
        <f ca="1">IF(Table1[[#This Row],[area]]="northwest tersesa",1,0)</f>
        <v>0</v>
      </c>
      <c r="BZ160" s="41">
        <f ca="1">Table1[[#This Row],[Cars Value]]/Table1[[#This Row],[no of cars]]</f>
        <v>29180.173638788401</v>
      </c>
      <c r="CB160" s="5">
        <f ca="1">IF(Table1[[#This Row],[Value of debts]]&gt;$CC$6,1,0)</f>
        <v>0</v>
      </c>
      <c r="CF160" s="6"/>
      <c r="CG160" s="43">
        <f ca="1">Table1[[#This Row],[Mortage left]]/Table1[[#This Row],[value of house]]</f>
        <v>7.0285963320906197E-2</v>
      </c>
      <c r="CH160">
        <f t="shared" ca="1" si="67"/>
        <v>1</v>
      </c>
      <c r="CO160" s="5">
        <f ca="1">IF(Table1[[#This Row],[area]]="yukon",Table1[[#This Row],[income]],0)</f>
        <v>0</v>
      </c>
      <c r="CP160">
        <f ca="1">IF(Table1[[#This Row],[area]]="ontario",Table1[[#This Row],[income]],0)</f>
        <v>0</v>
      </c>
      <c r="CQ160">
        <f ca="1">IF(Table1[[#This Row],[area]]="newfounland",Table1[[#This Row],[income]],0)</f>
        <v>0</v>
      </c>
      <c r="CR160">
        <f ca="1">IF(Table1[[#This Row],[area]]="alberta",Table1[[#This Row],[income]],0)</f>
        <v>0</v>
      </c>
      <c r="CS160">
        <f ca="1">IF(Table1[[#This Row],[area]]="nunavet",Table1[[#This Row],[income]],0)</f>
        <v>0</v>
      </c>
      <c r="CT160">
        <f ca="1">IF(Table1[[#This Row],[area]]="prince edward island",Table1[[#This Row],[income]],0)</f>
        <v>41007</v>
      </c>
      <c r="CU160">
        <f ca="1">IF(Table1[[#This Row],[area]]="northwest tersesa",Table1[[#This Row],[income]],0)</f>
        <v>0</v>
      </c>
      <c r="CV160">
        <f ca="1">IF(Table1[[#This Row],[area]]="quebec",Table1[[#This Row],[income]],0)</f>
        <v>0</v>
      </c>
      <c r="CW160">
        <f ca="1">IF(Table1[[#This Row],[area]]="manitoba",Table1[[#This Row],[income]],0)</f>
        <v>0</v>
      </c>
      <c r="CX160">
        <f ca="1">IF(Table1[[#This Row],[area]]="sasketchwan",Table1[[#This Row],[income]],0)</f>
        <v>0</v>
      </c>
      <c r="CY160">
        <f ca="1">IF(Table1[[#This Row],[area]]="BC",Table1[[#This Row],[income]],0)</f>
        <v>0</v>
      </c>
      <c r="CZ160" s="6">
        <f ca="1">IF(Table1[[#This Row],[area]]="newbruncwick",Table1[[#This Row],[income]],0)</f>
        <v>0</v>
      </c>
      <c r="DB160" s="5">
        <f ca="1">IF(Table1[[#This Row],[field of work]]="health",Table1[[#This Row],[income]],0)</f>
        <v>0</v>
      </c>
      <c r="DC160">
        <f ca="1">IF(Table1[[#This Row],[field of work]]="teaching",Table1[[#This Row],[income]],0)</f>
        <v>0</v>
      </c>
      <c r="DD160">
        <f ca="1">IF(Table1[[#This Row],[field of work]]="agriculture",Table1[[#This Row],[income]],0)</f>
        <v>0</v>
      </c>
      <c r="DE160">
        <f ca="1">IF(Table1[[#This Row],[field of work]]="IT",Table1[[#This Row],[income]],0)</f>
        <v>41007</v>
      </c>
      <c r="DF160">
        <f ca="1">IF(Table1[[#This Row],[field of work]]="construction",Table1[[#This Row],[income]],0)</f>
        <v>0</v>
      </c>
      <c r="DG160" s="6">
        <f ca="1">IF(Table1[[#This Row],[field of work]]="general work",Table1[[#This Row],[income]],0)</f>
        <v>0</v>
      </c>
      <c r="DJ160" s="5">
        <f ca="1">IF(Table1[[#This Row],[Value of debts]]&gt;Table1[[#This Row],[income]],1,0)</f>
        <v>1</v>
      </c>
      <c r="DK160" s="6"/>
      <c r="DL160">
        <f ca="1">IF(Table1[[#This Row],[net worth of person($)]]&gt;$DM$6,Table1[[#This Row],[age]],0)</f>
        <v>31</v>
      </c>
    </row>
    <row r="161" spans="2:116" x14ac:dyDescent="0.3">
      <c r="B161">
        <f t="shared" ca="1" si="54"/>
        <v>2</v>
      </c>
      <c r="C161" s="1" t="str">
        <f t="shared" ca="1" si="55"/>
        <v>women</v>
      </c>
      <c r="D161">
        <f t="shared" ca="1" si="56"/>
        <v>26</v>
      </c>
      <c r="E161">
        <f t="shared" ca="1" si="57"/>
        <v>4</v>
      </c>
      <c r="F161" t="str">
        <f t="shared" ca="1" si="58"/>
        <v>IT</v>
      </c>
      <c r="G161">
        <f t="shared" ca="1" si="59"/>
        <v>4</v>
      </c>
      <c r="H161" t="str">
        <f t="shared" ca="1" si="60"/>
        <v>technical;</v>
      </c>
      <c r="I161">
        <f t="shared" ca="1" si="61"/>
        <v>1</v>
      </c>
      <c r="J161">
        <f t="shared" ca="1" si="53"/>
        <v>3</v>
      </c>
      <c r="K161">
        <f t="shared" ca="1" si="62"/>
        <v>77221</v>
      </c>
      <c r="L161">
        <f t="shared" ca="1" si="63"/>
        <v>1</v>
      </c>
      <c r="M161" t="str">
        <f t="shared" ca="1" si="64"/>
        <v>yukon</v>
      </c>
      <c r="N161">
        <f t="shared" ca="1" si="68"/>
        <v>386105</v>
      </c>
      <c r="O161">
        <f t="shared" ca="1" si="65"/>
        <v>315515.56650156894</v>
      </c>
      <c r="P161">
        <f t="shared" ca="1" si="69"/>
        <v>106161.94615355956</v>
      </c>
      <c r="Q161">
        <f t="shared" ca="1" si="66"/>
        <v>102608</v>
      </c>
      <c r="R161">
        <f t="shared" ca="1" si="70"/>
        <v>99944.389753278665</v>
      </c>
      <c r="S161">
        <f t="shared" ca="1" si="71"/>
        <v>98926.885844107193</v>
      </c>
      <c r="T161">
        <f t="shared" ca="1" si="72"/>
        <v>591193.83199766674</v>
      </c>
      <c r="U161">
        <f t="shared" ca="1" si="73"/>
        <v>518067.95625484758</v>
      </c>
      <c r="V161">
        <f t="shared" ca="1" si="74"/>
        <v>73125.87574281916</v>
      </c>
      <c r="AF161" s="5">
        <f ca="1">IF(Table1[[#This Row],[Genders]]="men",1,0)</f>
        <v>0</v>
      </c>
      <c r="AG161">
        <f ca="1">IF(Table1[[#This Row],[Genders]]="women",1,0)</f>
        <v>1</v>
      </c>
      <c r="AJ161" s="6"/>
      <c r="AL161">
        <f ca="1">IF(Table1[[#This Row],[field of work]]="teaching",1,0)</f>
        <v>0</v>
      </c>
      <c r="AM161">
        <f ca="1">IF(Table1[[#This Row],[field of work]]="health",1,0)</f>
        <v>0</v>
      </c>
      <c r="AN161">
        <f ca="1">IF(Table1[[#This Row],[field of work]]="agriculture",1,0)</f>
        <v>0</v>
      </c>
      <c r="AO161">
        <f ca="1">IF(Table1[[#This Row],[field of work]]="IT",1,0)</f>
        <v>1</v>
      </c>
      <c r="AP161">
        <f ca="1">IF(Table1[[#This Row],[field of work]]="construction",1,0)</f>
        <v>0</v>
      </c>
      <c r="AQ161">
        <f ca="1">IF(Table1[[#This Row],[field of work]]="general work",1,0)</f>
        <v>0</v>
      </c>
      <c r="AY161" s="23">
        <f ca="1">IF(Table1[[#This Row],[area]]="ontario",1,0)</f>
        <v>0</v>
      </c>
      <c r="AZ161">
        <f ca="1">IF(Table1[[#This Row],[area]]="newfounland",1,0)</f>
        <v>0</v>
      </c>
      <c r="BA161">
        <f ca="1">IF(Table1[[#This Row],[area]]="alberta",1,0)</f>
        <v>0</v>
      </c>
      <c r="BB161">
        <f ca="1">IF(Table1[[#This Row],[area]]="BC",1,0)</f>
        <v>0</v>
      </c>
      <c r="BC161">
        <f ca="1">IF(Table1[[#This Row],[area]]="yukon",1,0)</f>
        <v>1</v>
      </c>
      <c r="BD161">
        <f ca="1">IF(Table1[[#This Row],[area]]="nunavet",1,0)</f>
        <v>0</v>
      </c>
      <c r="BE161">
        <f ca="1">IF(Table1[[#This Row],[area]]="sasketchwan",1,0)</f>
        <v>0</v>
      </c>
      <c r="BF161">
        <f ca="1">IF(Table1[[#This Row],[area]]="newbruncwick",1,0)</f>
        <v>0</v>
      </c>
      <c r="BG161">
        <f ca="1">IF(Table1[[#This Row],[area]]="manitoba",1,0)</f>
        <v>0</v>
      </c>
      <c r="BH161">
        <f ca="1">IF(Table1[[#This Row],[area]]="prince edward island",1,0)</f>
        <v>0</v>
      </c>
      <c r="BI161">
        <f ca="1">IF(Table1[[#This Row],[area]]="quebec",1,0)</f>
        <v>0</v>
      </c>
      <c r="BJ161">
        <f ca="1">IF(Table1[[#This Row],[area]]="northwest tersesa",1,0)</f>
        <v>0</v>
      </c>
      <c r="BZ161" s="41">
        <f ca="1">Table1[[#This Row],[Cars Value]]/Table1[[#This Row],[no of cars]]</f>
        <v>35387.315384519854</v>
      </c>
      <c r="CB161" s="5">
        <f ca="1">IF(Table1[[#This Row],[Value of debts]]&gt;$CC$6,1,0)</f>
        <v>1</v>
      </c>
      <c r="CF161" s="6"/>
      <c r="CG161" s="43">
        <f ca="1">Table1[[#This Row],[Mortage left]]/Table1[[#This Row],[value of house]]</f>
        <v>0.81717555199121727</v>
      </c>
      <c r="CH161">
        <f t="shared" ca="1" si="67"/>
        <v>0</v>
      </c>
      <c r="CO161" s="5">
        <f ca="1">IF(Table1[[#This Row],[area]]="yukon",Table1[[#This Row],[income]],0)</f>
        <v>77221</v>
      </c>
      <c r="CP161">
        <f ca="1">IF(Table1[[#This Row],[area]]="ontario",Table1[[#This Row],[income]],0)</f>
        <v>0</v>
      </c>
      <c r="CQ161">
        <f ca="1">IF(Table1[[#This Row],[area]]="newfounland",Table1[[#This Row],[income]],0)</f>
        <v>0</v>
      </c>
      <c r="CR161">
        <f ca="1">IF(Table1[[#This Row],[area]]="alberta",Table1[[#This Row],[income]],0)</f>
        <v>0</v>
      </c>
      <c r="CS161">
        <f ca="1">IF(Table1[[#This Row],[area]]="nunavet",Table1[[#This Row],[income]],0)</f>
        <v>0</v>
      </c>
      <c r="CT161">
        <f ca="1">IF(Table1[[#This Row],[area]]="prince edward island",Table1[[#This Row],[income]],0)</f>
        <v>0</v>
      </c>
      <c r="CU161">
        <f ca="1">IF(Table1[[#This Row],[area]]="northwest tersesa",Table1[[#This Row],[income]],0)</f>
        <v>0</v>
      </c>
      <c r="CV161">
        <f ca="1">IF(Table1[[#This Row],[area]]="quebec",Table1[[#This Row],[income]],0)</f>
        <v>0</v>
      </c>
      <c r="CW161">
        <f ca="1">IF(Table1[[#This Row],[area]]="manitoba",Table1[[#This Row],[income]],0)</f>
        <v>0</v>
      </c>
      <c r="CX161">
        <f ca="1">IF(Table1[[#This Row],[area]]="sasketchwan",Table1[[#This Row],[income]],0)</f>
        <v>0</v>
      </c>
      <c r="CY161">
        <f ca="1">IF(Table1[[#This Row],[area]]="BC",Table1[[#This Row],[income]],0)</f>
        <v>0</v>
      </c>
      <c r="CZ161" s="6">
        <f ca="1">IF(Table1[[#This Row],[area]]="newbruncwick",Table1[[#This Row],[income]],0)</f>
        <v>0</v>
      </c>
      <c r="DB161" s="5">
        <f ca="1">IF(Table1[[#This Row],[field of work]]="health",Table1[[#This Row],[income]],0)</f>
        <v>0</v>
      </c>
      <c r="DC161">
        <f ca="1">IF(Table1[[#This Row],[field of work]]="teaching",Table1[[#This Row],[income]],0)</f>
        <v>0</v>
      </c>
      <c r="DD161">
        <f ca="1">IF(Table1[[#This Row],[field of work]]="agriculture",Table1[[#This Row],[income]],0)</f>
        <v>0</v>
      </c>
      <c r="DE161">
        <f ca="1">IF(Table1[[#This Row],[field of work]]="IT",Table1[[#This Row],[income]],0)</f>
        <v>77221</v>
      </c>
      <c r="DF161">
        <f ca="1">IF(Table1[[#This Row],[field of work]]="construction",Table1[[#This Row],[income]],0)</f>
        <v>0</v>
      </c>
      <c r="DG161" s="6">
        <f ca="1">IF(Table1[[#This Row],[field of work]]="general work",Table1[[#This Row],[income]],0)</f>
        <v>0</v>
      </c>
      <c r="DJ161" s="5">
        <f ca="1">IF(Table1[[#This Row],[Value of debts]]&gt;Table1[[#This Row],[income]],1,0)</f>
        <v>1</v>
      </c>
      <c r="DK161" s="6"/>
      <c r="DL161">
        <f ca="1">IF(Table1[[#This Row],[net worth of person($)]]&gt;$DM$6,Table1[[#This Row],[age]],0)</f>
        <v>26</v>
      </c>
    </row>
    <row r="162" spans="2:116" x14ac:dyDescent="0.3">
      <c r="B162">
        <f t="shared" ca="1" si="54"/>
        <v>1</v>
      </c>
      <c r="C162" s="1" t="str">
        <f t="shared" ca="1" si="55"/>
        <v>men</v>
      </c>
      <c r="D162">
        <f t="shared" ca="1" si="56"/>
        <v>34</v>
      </c>
      <c r="E162">
        <f t="shared" ca="1" si="57"/>
        <v>1</v>
      </c>
      <c r="F162" t="str">
        <f t="shared" ca="1" si="58"/>
        <v>health</v>
      </c>
      <c r="G162">
        <f t="shared" ca="1" si="59"/>
        <v>2</v>
      </c>
      <c r="H162" t="str">
        <f t="shared" ca="1" si="60"/>
        <v>college</v>
      </c>
      <c r="I162">
        <f t="shared" ca="1" si="61"/>
        <v>4</v>
      </c>
      <c r="J162">
        <f t="shared" ca="1" si="53"/>
        <v>2</v>
      </c>
      <c r="K162">
        <f t="shared" ca="1" si="62"/>
        <v>89146</v>
      </c>
      <c r="L162">
        <f t="shared" ca="1" si="63"/>
        <v>12</v>
      </c>
      <c r="M162" t="str">
        <f t="shared" ca="1" si="64"/>
        <v>prince edward island</v>
      </c>
      <c r="N162">
        <f t="shared" ca="1" si="68"/>
        <v>267438</v>
      </c>
      <c r="O162">
        <f t="shared" ca="1" si="65"/>
        <v>189235.87006557928</v>
      </c>
      <c r="P162">
        <f t="shared" ca="1" si="69"/>
        <v>108842.27814472897</v>
      </c>
      <c r="Q162">
        <f t="shared" ca="1" si="66"/>
        <v>28237</v>
      </c>
      <c r="R162">
        <f t="shared" ca="1" si="70"/>
        <v>51294.816345122439</v>
      </c>
      <c r="S162">
        <f t="shared" ca="1" si="71"/>
        <v>34469.496890140341</v>
      </c>
      <c r="T162">
        <f t="shared" ca="1" si="72"/>
        <v>410749.77503486932</v>
      </c>
      <c r="U162">
        <f t="shared" ca="1" si="73"/>
        <v>268767.68641070172</v>
      </c>
      <c r="V162">
        <f t="shared" ca="1" si="74"/>
        <v>141982.08862416761</v>
      </c>
      <c r="AF162" s="5">
        <f ca="1">IF(Table1[[#This Row],[Genders]]="men",1,0)</f>
        <v>1</v>
      </c>
      <c r="AG162">
        <f ca="1">IF(Table1[[#This Row],[Genders]]="women",1,0)</f>
        <v>0</v>
      </c>
      <c r="AJ162" s="6"/>
      <c r="AL162">
        <f ca="1">IF(Table1[[#This Row],[field of work]]="teaching",1,0)</f>
        <v>0</v>
      </c>
      <c r="AM162">
        <f ca="1">IF(Table1[[#This Row],[field of work]]="health",1,0)</f>
        <v>1</v>
      </c>
      <c r="AN162">
        <f ca="1">IF(Table1[[#This Row],[field of work]]="agriculture",1,0)</f>
        <v>0</v>
      </c>
      <c r="AO162">
        <f ca="1">IF(Table1[[#This Row],[field of work]]="IT",1,0)</f>
        <v>0</v>
      </c>
      <c r="AP162">
        <f ca="1">IF(Table1[[#This Row],[field of work]]="construction",1,0)</f>
        <v>0</v>
      </c>
      <c r="AQ162">
        <f ca="1">IF(Table1[[#This Row],[field of work]]="general work",1,0)</f>
        <v>0</v>
      </c>
      <c r="AY162" s="23">
        <f ca="1">IF(Table1[[#This Row],[area]]="ontario",1,0)</f>
        <v>0</v>
      </c>
      <c r="AZ162">
        <f ca="1">IF(Table1[[#This Row],[area]]="newfounland",1,0)</f>
        <v>0</v>
      </c>
      <c r="BA162">
        <f ca="1">IF(Table1[[#This Row],[area]]="alberta",1,0)</f>
        <v>0</v>
      </c>
      <c r="BB162">
        <f ca="1">IF(Table1[[#This Row],[area]]="BC",1,0)</f>
        <v>0</v>
      </c>
      <c r="BC162">
        <f ca="1">IF(Table1[[#This Row],[area]]="yukon",1,0)</f>
        <v>0</v>
      </c>
      <c r="BD162">
        <f ca="1">IF(Table1[[#This Row],[area]]="nunavet",1,0)</f>
        <v>0</v>
      </c>
      <c r="BE162">
        <f ca="1">IF(Table1[[#This Row],[area]]="sasketchwan",1,0)</f>
        <v>0</v>
      </c>
      <c r="BF162">
        <f ca="1">IF(Table1[[#This Row],[area]]="newbruncwick",1,0)</f>
        <v>0</v>
      </c>
      <c r="BG162">
        <f ca="1">IF(Table1[[#This Row],[area]]="manitoba",1,0)</f>
        <v>0</v>
      </c>
      <c r="BH162">
        <f ca="1">IF(Table1[[#This Row],[area]]="prince edward island",1,0)</f>
        <v>1</v>
      </c>
      <c r="BI162">
        <f ca="1">IF(Table1[[#This Row],[area]]="quebec",1,0)</f>
        <v>0</v>
      </c>
      <c r="BJ162">
        <f ca="1">IF(Table1[[#This Row],[area]]="northwest tersesa",1,0)</f>
        <v>0</v>
      </c>
      <c r="BZ162" s="41">
        <f ca="1">Table1[[#This Row],[Cars Value]]/Table1[[#This Row],[no of cars]]</f>
        <v>54421.139072364487</v>
      </c>
      <c r="CB162" s="5">
        <f ca="1">IF(Table1[[#This Row],[Value of debts]]&gt;$CC$6,1,0)</f>
        <v>1</v>
      </c>
      <c r="CF162" s="6"/>
      <c r="CG162" s="43">
        <f ca="1">Table1[[#This Row],[Mortage left]]/Table1[[#This Row],[value of house]]</f>
        <v>0.7075878149910606</v>
      </c>
      <c r="CH162">
        <f t="shared" ca="1" si="67"/>
        <v>0</v>
      </c>
      <c r="CO162" s="5">
        <f ca="1">IF(Table1[[#This Row],[area]]="yukon",Table1[[#This Row],[income]],0)</f>
        <v>0</v>
      </c>
      <c r="CP162">
        <f ca="1">IF(Table1[[#This Row],[area]]="ontario",Table1[[#This Row],[income]],0)</f>
        <v>0</v>
      </c>
      <c r="CQ162">
        <f ca="1">IF(Table1[[#This Row],[area]]="newfounland",Table1[[#This Row],[income]],0)</f>
        <v>0</v>
      </c>
      <c r="CR162">
        <f ca="1">IF(Table1[[#This Row],[area]]="alberta",Table1[[#This Row],[income]],0)</f>
        <v>0</v>
      </c>
      <c r="CS162">
        <f ca="1">IF(Table1[[#This Row],[area]]="nunavet",Table1[[#This Row],[income]],0)</f>
        <v>0</v>
      </c>
      <c r="CT162">
        <f ca="1">IF(Table1[[#This Row],[area]]="prince edward island",Table1[[#This Row],[income]],0)</f>
        <v>89146</v>
      </c>
      <c r="CU162">
        <f ca="1">IF(Table1[[#This Row],[area]]="northwest tersesa",Table1[[#This Row],[income]],0)</f>
        <v>0</v>
      </c>
      <c r="CV162">
        <f ca="1">IF(Table1[[#This Row],[area]]="quebec",Table1[[#This Row],[income]],0)</f>
        <v>0</v>
      </c>
      <c r="CW162">
        <f ca="1">IF(Table1[[#This Row],[area]]="manitoba",Table1[[#This Row],[income]],0)</f>
        <v>0</v>
      </c>
      <c r="CX162">
        <f ca="1">IF(Table1[[#This Row],[area]]="sasketchwan",Table1[[#This Row],[income]],0)</f>
        <v>0</v>
      </c>
      <c r="CY162">
        <f ca="1">IF(Table1[[#This Row],[area]]="BC",Table1[[#This Row],[income]],0)</f>
        <v>0</v>
      </c>
      <c r="CZ162" s="6">
        <f ca="1">IF(Table1[[#This Row],[area]]="newbruncwick",Table1[[#This Row],[income]],0)</f>
        <v>0</v>
      </c>
      <c r="DB162" s="5">
        <f ca="1">IF(Table1[[#This Row],[field of work]]="health",Table1[[#This Row],[income]],0)</f>
        <v>89146</v>
      </c>
      <c r="DC162">
        <f ca="1">IF(Table1[[#This Row],[field of work]]="teaching",Table1[[#This Row],[income]],0)</f>
        <v>0</v>
      </c>
      <c r="DD162">
        <f ca="1">IF(Table1[[#This Row],[field of work]]="agriculture",Table1[[#This Row],[income]],0)</f>
        <v>0</v>
      </c>
      <c r="DE162">
        <f ca="1">IF(Table1[[#This Row],[field of work]]="IT",Table1[[#This Row],[income]],0)</f>
        <v>0</v>
      </c>
      <c r="DF162">
        <f ca="1">IF(Table1[[#This Row],[field of work]]="construction",Table1[[#This Row],[income]],0)</f>
        <v>0</v>
      </c>
      <c r="DG162" s="6">
        <f ca="1">IF(Table1[[#This Row],[field of work]]="general work",Table1[[#This Row],[income]],0)</f>
        <v>0</v>
      </c>
      <c r="DJ162" s="5">
        <f ca="1">IF(Table1[[#This Row],[Value of debts]]&gt;Table1[[#This Row],[income]],1,0)</f>
        <v>1</v>
      </c>
      <c r="DK162" s="6"/>
      <c r="DL162">
        <f ca="1">IF(Table1[[#This Row],[net worth of person($)]]&gt;$DM$6,Table1[[#This Row],[age]],0)</f>
        <v>34</v>
      </c>
    </row>
    <row r="163" spans="2:116" x14ac:dyDescent="0.3">
      <c r="B163">
        <f t="shared" ca="1" si="54"/>
        <v>1</v>
      </c>
      <c r="C163" s="1" t="str">
        <f t="shared" ca="1" si="55"/>
        <v>men</v>
      </c>
      <c r="D163">
        <f t="shared" ca="1" si="56"/>
        <v>38</v>
      </c>
      <c r="E163">
        <f t="shared" ca="1" si="57"/>
        <v>5</v>
      </c>
      <c r="F163" t="str">
        <f t="shared" ca="1" si="58"/>
        <v>general work</v>
      </c>
      <c r="G163">
        <f t="shared" ca="1" si="59"/>
        <v>4</v>
      </c>
      <c r="H163" t="str">
        <f t="shared" ca="1" si="60"/>
        <v>technical;</v>
      </c>
      <c r="I163">
        <f t="shared" ca="1" si="61"/>
        <v>2</v>
      </c>
      <c r="J163">
        <f t="shared" ca="1" si="53"/>
        <v>1</v>
      </c>
      <c r="K163">
        <f t="shared" ca="1" si="62"/>
        <v>88017</v>
      </c>
      <c r="L163">
        <f t="shared" ca="1" si="63"/>
        <v>9</v>
      </c>
      <c r="M163" t="str">
        <f t="shared" ca="1" si="64"/>
        <v>quebec</v>
      </c>
      <c r="N163">
        <f t="shared" ca="1" si="68"/>
        <v>264051</v>
      </c>
      <c r="O163">
        <f t="shared" ca="1" si="65"/>
        <v>218833.3986769568</v>
      </c>
      <c r="P163">
        <f t="shared" ca="1" si="69"/>
        <v>41229.999577992021</v>
      </c>
      <c r="Q163">
        <f t="shared" ca="1" si="66"/>
        <v>32451</v>
      </c>
      <c r="R163">
        <f t="shared" ca="1" si="70"/>
        <v>76297.405888997688</v>
      </c>
      <c r="S163">
        <f t="shared" ca="1" si="71"/>
        <v>9632.6497950730627</v>
      </c>
      <c r="T163">
        <f t="shared" ca="1" si="72"/>
        <v>314913.6493730651</v>
      </c>
      <c r="U163">
        <f t="shared" ca="1" si="73"/>
        <v>327581.80456595449</v>
      </c>
      <c r="V163">
        <f t="shared" ca="1" si="74"/>
        <v>-12668.15519288939</v>
      </c>
      <c r="AF163" s="5">
        <f ca="1">IF(Table1[[#This Row],[Genders]]="men",1,0)</f>
        <v>1</v>
      </c>
      <c r="AG163">
        <f ca="1">IF(Table1[[#This Row],[Genders]]="women",1,0)</f>
        <v>0</v>
      </c>
      <c r="AJ163" s="6"/>
      <c r="AL163">
        <f ca="1">IF(Table1[[#This Row],[field of work]]="teaching",1,0)</f>
        <v>0</v>
      </c>
      <c r="AM163">
        <f ca="1">IF(Table1[[#This Row],[field of work]]="health",1,0)</f>
        <v>0</v>
      </c>
      <c r="AN163">
        <f ca="1">IF(Table1[[#This Row],[field of work]]="agriculture",1,0)</f>
        <v>0</v>
      </c>
      <c r="AO163">
        <f ca="1">IF(Table1[[#This Row],[field of work]]="IT",1,0)</f>
        <v>0</v>
      </c>
      <c r="AP163">
        <f ca="1">IF(Table1[[#This Row],[field of work]]="construction",1,0)</f>
        <v>0</v>
      </c>
      <c r="AQ163">
        <f ca="1">IF(Table1[[#This Row],[field of work]]="general work",1,0)</f>
        <v>1</v>
      </c>
      <c r="AY163" s="23">
        <f ca="1">IF(Table1[[#This Row],[area]]="ontario",1,0)</f>
        <v>0</v>
      </c>
      <c r="AZ163">
        <f ca="1">IF(Table1[[#This Row],[area]]="newfounland",1,0)</f>
        <v>0</v>
      </c>
      <c r="BA163">
        <f ca="1">IF(Table1[[#This Row],[area]]="alberta",1,0)</f>
        <v>0</v>
      </c>
      <c r="BB163">
        <f ca="1">IF(Table1[[#This Row],[area]]="BC",1,0)</f>
        <v>0</v>
      </c>
      <c r="BC163">
        <f ca="1">IF(Table1[[#This Row],[area]]="yukon",1,0)</f>
        <v>0</v>
      </c>
      <c r="BD163">
        <f ca="1">IF(Table1[[#This Row],[area]]="nunavet",1,0)</f>
        <v>0</v>
      </c>
      <c r="BE163">
        <f ca="1">IF(Table1[[#This Row],[area]]="sasketchwan",1,0)</f>
        <v>0</v>
      </c>
      <c r="BF163">
        <f ca="1">IF(Table1[[#This Row],[area]]="newbruncwick",1,0)</f>
        <v>0</v>
      </c>
      <c r="BG163">
        <f ca="1">IF(Table1[[#This Row],[area]]="manitoba",1,0)</f>
        <v>0</v>
      </c>
      <c r="BH163">
        <f ca="1">IF(Table1[[#This Row],[area]]="prince edward island",1,0)</f>
        <v>0</v>
      </c>
      <c r="BI163">
        <f ca="1">IF(Table1[[#This Row],[area]]="quebec",1,0)</f>
        <v>1</v>
      </c>
      <c r="BJ163">
        <f ca="1">IF(Table1[[#This Row],[area]]="northwest tersesa",1,0)</f>
        <v>0</v>
      </c>
      <c r="BZ163" s="41">
        <f ca="1">Table1[[#This Row],[Cars Value]]/Table1[[#This Row],[no of cars]]</f>
        <v>41229.999577992021</v>
      </c>
      <c r="CB163" s="5">
        <f ca="1">IF(Table1[[#This Row],[Value of debts]]&gt;$CC$6,1,0)</f>
        <v>1</v>
      </c>
      <c r="CF163" s="6"/>
      <c r="CG163" s="43">
        <f ca="1">Table1[[#This Row],[Mortage left]]/Table1[[#This Row],[value of house]]</f>
        <v>0.82875428866755585</v>
      </c>
      <c r="CH163">
        <f t="shared" ca="1" si="67"/>
        <v>0</v>
      </c>
      <c r="CO163" s="5">
        <f ca="1">IF(Table1[[#This Row],[area]]="yukon",Table1[[#This Row],[income]],0)</f>
        <v>0</v>
      </c>
      <c r="CP163">
        <f ca="1">IF(Table1[[#This Row],[area]]="ontario",Table1[[#This Row],[income]],0)</f>
        <v>0</v>
      </c>
      <c r="CQ163">
        <f ca="1">IF(Table1[[#This Row],[area]]="newfounland",Table1[[#This Row],[income]],0)</f>
        <v>0</v>
      </c>
      <c r="CR163">
        <f ca="1">IF(Table1[[#This Row],[area]]="alberta",Table1[[#This Row],[income]],0)</f>
        <v>0</v>
      </c>
      <c r="CS163">
        <f ca="1">IF(Table1[[#This Row],[area]]="nunavet",Table1[[#This Row],[income]],0)</f>
        <v>0</v>
      </c>
      <c r="CT163">
        <f ca="1">IF(Table1[[#This Row],[area]]="prince edward island",Table1[[#This Row],[income]],0)</f>
        <v>0</v>
      </c>
      <c r="CU163">
        <f ca="1">IF(Table1[[#This Row],[area]]="northwest tersesa",Table1[[#This Row],[income]],0)</f>
        <v>0</v>
      </c>
      <c r="CV163">
        <f ca="1">IF(Table1[[#This Row],[area]]="quebec",Table1[[#This Row],[income]],0)</f>
        <v>88017</v>
      </c>
      <c r="CW163">
        <f ca="1">IF(Table1[[#This Row],[area]]="manitoba",Table1[[#This Row],[income]],0)</f>
        <v>0</v>
      </c>
      <c r="CX163">
        <f ca="1">IF(Table1[[#This Row],[area]]="sasketchwan",Table1[[#This Row],[income]],0)</f>
        <v>0</v>
      </c>
      <c r="CY163">
        <f ca="1">IF(Table1[[#This Row],[area]]="BC",Table1[[#This Row],[income]],0)</f>
        <v>0</v>
      </c>
      <c r="CZ163" s="6">
        <f ca="1">IF(Table1[[#This Row],[area]]="newbruncwick",Table1[[#This Row],[income]],0)</f>
        <v>0</v>
      </c>
      <c r="DB163" s="5">
        <f ca="1">IF(Table1[[#This Row],[field of work]]="health",Table1[[#This Row],[income]],0)</f>
        <v>0</v>
      </c>
      <c r="DC163">
        <f ca="1">IF(Table1[[#This Row],[field of work]]="teaching",Table1[[#This Row],[income]],0)</f>
        <v>0</v>
      </c>
      <c r="DD163">
        <f ca="1">IF(Table1[[#This Row],[field of work]]="agriculture",Table1[[#This Row],[income]],0)</f>
        <v>0</v>
      </c>
      <c r="DE163">
        <f ca="1">IF(Table1[[#This Row],[field of work]]="IT",Table1[[#This Row],[income]],0)</f>
        <v>0</v>
      </c>
      <c r="DF163">
        <f ca="1">IF(Table1[[#This Row],[field of work]]="construction",Table1[[#This Row],[income]],0)</f>
        <v>0</v>
      </c>
      <c r="DG163" s="6">
        <f ca="1">IF(Table1[[#This Row],[field of work]]="general work",Table1[[#This Row],[income]],0)</f>
        <v>88017</v>
      </c>
      <c r="DJ163" s="5">
        <f ca="1">IF(Table1[[#This Row],[Value of debts]]&gt;Table1[[#This Row],[income]],1,0)</f>
        <v>1</v>
      </c>
      <c r="DK163" s="6"/>
      <c r="DL163">
        <f ca="1">IF(Table1[[#This Row],[net worth of person($)]]&gt;$DM$6,Table1[[#This Row],[age]],0)</f>
        <v>0</v>
      </c>
    </row>
    <row r="164" spans="2:116" x14ac:dyDescent="0.3">
      <c r="B164">
        <f t="shared" ca="1" si="54"/>
        <v>2</v>
      </c>
      <c r="C164" s="1" t="str">
        <f t="shared" ca="1" si="55"/>
        <v>women</v>
      </c>
      <c r="D164">
        <f t="shared" ca="1" si="56"/>
        <v>29</v>
      </c>
      <c r="E164">
        <f t="shared" ca="1" si="57"/>
        <v>6</v>
      </c>
      <c r="F164" t="str">
        <f t="shared" ca="1" si="58"/>
        <v>agriculture</v>
      </c>
      <c r="G164">
        <f t="shared" ca="1" si="59"/>
        <v>1</v>
      </c>
      <c r="H164" t="str">
        <f t="shared" ca="1" si="60"/>
        <v>high school</v>
      </c>
      <c r="I164">
        <f t="shared" ca="1" si="61"/>
        <v>3</v>
      </c>
      <c r="J164">
        <f t="shared" ca="1" si="53"/>
        <v>1</v>
      </c>
      <c r="K164">
        <f t="shared" ca="1" si="62"/>
        <v>26090</v>
      </c>
      <c r="L164">
        <f t="shared" ca="1" si="63"/>
        <v>2</v>
      </c>
      <c r="M164" t="str">
        <f t="shared" ca="1" si="64"/>
        <v>BC</v>
      </c>
      <c r="N164">
        <f t="shared" ca="1" si="68"/>
        <v>130450</v>
      </c>
      <c r="O164">
        <f t="shared" ca="1" si="65"/>
        <v>32644.378844377286</v>
      </c>
      <c r="P164">
        <f t="shared" ca="1" si="69"/>
        <v>11412.936607946638</v>
      </c>
      <c r="Q164">
        <f t="shared" ca="1" si="66"/>
        <v>6706</v>
      </c>
      <c r="R164">
        <f t="shared" ca="1" si="70"/>
        <v>31788.314150231763</v>
      </c>
      <c r="S164">
        <f t="shared" ca="1" si="71"/>
        <v>10532.234728861005</v>
      </c>
      <c r="T164">
        <f t="shared" ca="1" si="72"/>
        <v>152395.17133680766</v>
      </c>
      <c r="U164">
        <f t="shared" ca="1" si="73"/>
        <v>71138.692994609053</v>
      </c>
      <c r="V164">
        <f t="shared" ca="1" si="74"/>
        <v>81256.478342198607</v>
      </c>
      <c r="AF164" s="5">
        <f ca="1">IF(Table1[[#This Row],[Genders]]="men",1,0)</f>
        <v>0</v>
      </c>
      <c r="AG164">
        <f ca="1">IF(Table1[[#This Row],[Genders]]="women",1,0)</f>
        <v>1</v>
      </c>
      <c r="AJ164" s="6"/>
      <c r="AL164">
        <f ca="1">IF(Table1[[#This Row],[field of work]]="teaching",1,0)</f>
        <v>0</v>
      </c>
      <c r="AM164">
        <f ca="1">IF(Table1[[#This Row],[field of work]]="health",1,0)</f>
        <v>0</v>
      </c>
      <c r="AN164">
        <f ca="1">IF(Table1[[#This Row],[field of work]]="agriculture",1,0)</f>
        <v>1</v>
      </c>
      <c r="AO164">
        <f ca="1">IF(Table1[[#This Row],[field of work]]="IT",1,0)</f>
        <v>0</v>
      </c>
      <c r="AP164">
        <f ca="1">IF(Table1[[#This Row],[field of work]]="construction",1,0)</f>
        <v>0</v>
      </c>
      <c r="AQ164">
        <f ca="1">IF(Table1[[#This Row],[field of work]]="general work",1,0)</f>
        <v>0</v>
      </c>
      <c r="AY164" s="23">
        <f ca="1">IF(Table1[[#This Row],[area]]="ontario",1,0)</f>
        <v>0</v>
      </c>
      <c r="AZ164">
        <f ca="1">IF(Table1[[#This Row],[area]]="newfounland",1,0)</f>
        <v>0</v>
      </c>
      <c r="BA164">
        <f ca="1">IF(Table1[[#This Row],[area]]="alberta",1,0)</f>
        <v>0</v>
      </c>
      <c r="BB164">
        <f ca="1">IF(Table1[[#This Row],[area]]="BC",1,0)</f>
        <v>1</v>
      </c>
      <c r="BC164">
        <f ca="1">IF(Table1[[#This Row],[area]]="yukon",1,0)</f>
        <v>0</v>
      </c>
      <c r="BD164">
        <f ca="1">IF(Table1[[#This Row],[area]]="nunavet",1,0)</f>
        <v>0</v>
      </c>
      <c r="BE164">
        <f ca="1">IF(Table1[[#This Row],[area]]="sasketchwan",1,0)</f>
        <v>0</v>
      </c>
      <c r="BF164">
        <f ca="1">IF(Table1[[#This Row],[area]]="newbruncwick",1,0)</f>
        <v>0</v>
      </c>
      <c r="BG164">
        <f ca="1">IF(Table1[[#This Row],[area]]="manitoba",1,0)</f>
        <v>0</v>
      </c>
      <c r="BH164">
        <f ca="1">IF(Table1[[#This Row],[area]]="prince edward island",1,0)</f>
        <v>0</v>
      </c>
      <c r="BI164">
        <f ca="1">IF(Table1[[#This Row],[area]]="quebec",1,0)</f>
        <v>0</v>
      </c>
      <c r="BJ164">
        <f ca="1">IF(Table1[[#This Row],[area]]="northwest tersesa",1,0)</f>
        <v>0</v>
      </c>
      <c r="BZ164" s="41">
        <f ca="1">Table1[[#This Row],[Cars Value]]/Table1[[#This Row],[no of cars]]</f>
        <v>11412.936607946638</v>
      </c>
      <c r="CB164" s="5">
        <f ca="1">IF(Table1[[#This Row],[Value of debts]]&gt;$CC$6,1,0)</f>
        <v>0</v>
      </c>
      <c r="CF164" s="6"/>
      <c r="CG164" s="43">
        <f ca="1">Table1[[#This Row],[Mortage left]]/Table1[[#This Row],[value of house]]</f>
        <v>0.25024437596303017</v>
      </c>
      <c r="CH164">
        <f t="shared" ca="1" si="67"/>
        <v>0</v>
      </c>
      <c r="CO164" s="5">
        <f ca="1">IF(Table1[[#This Row],[area]]="yukon",Table1[[#This Row],[income]],0)</f>
        <v>0</v>
      </c>
      <c r="CP164">
        <f ca="1">IF(Table1[[#This Row],[area]]="ontario",Table1[[#This Row],[income]],0)</f>
        <v>0</v>
      </c>
      <c r="CQ164">
        <f ca="1">IF(Table1[[#This Row],[area]]="newfounland",Table1[[#This Row],[income]],0)</f>
        <v>0</v>
      </c>
      <c r="CR164">
        <f ca="1">IF(Table1[[#This Row],[area]]="alberta",Table1[[#This Row],[income]],0)</f>
        <v>0</v>
      </c>
      <c r="CS164">
        <f ca="1">IF(Table1[[#This Row],[area]]="nunavet",Table1[[#This Row],[income]],0)</f>
        <v>0</v>
      </c>
      <c r="CT164">
        <f ca="1">IF(Table1[[#This Row],[area]]="prince edward island",Table1[[#This Row],[income]],0)</f>
        <v>0</v>
      </c>
      <c r="CU164">
        <f ca="1">IF(Table1[[#This Row],[area]]="northwest tersesa",Table1[[#This Row],[income]],0)</f>
        <v>0</v>
      </c>
      <c r="CV164">
        <f ca="1">IF(Table1[[#This Row],[area]]="quebec",Table1[[#This Row],[income]],0)</f>
        <v>0</v>
      </c>
      <c r="CW164">
        <f ca="1">IF(Table1[[#This Row],[area]]="manitoba",Table1[[#This Row],[income]],0)</f>
        <v>0</v>
      </c>
      <c r="CX164">
        <f ca="1">IF(Table1[[#This Row],[area]]="sasketchwan",Table1[[#This Row],[income]],0)</f>
        <v>0</v>
      </c>
      <c r="CY164">
        <f ca="1">IF(Table1[[#This Row],[area]]="BC",Table1[[#This Row],[income]],0)</f>
        <v>26090</v>
      </c>
      <c r="CZ164" s="6">
        <f ca="1">IF(Table1[[#This Row],[area]]="newbruncwick",Table1[[#This Row],[income]],0)</f>
        <v>0</v>
      </c>
      <c r="DB164" s="5">
        <f ca="1">IF(Table1[[#This Row],[field of work]]="health",Table1[[#This Row],[income]],0)</f>
        <v>0</v>
      </c>
      <c r="DC164">
        <f ca="1">IF(Table1[[#This Row],[field of work]]="teaching",Table1[[#This Row],[income]],0)</f>
        <v>0</v>
      </c>
      <c r="DD164">
        <f ca="1">IF(Table1[[#This Row],[field of work]]="agriculture",Table1[[#This Row],[income]],0)</f>
        <v>26090</v>
      </c>
      <c r="DE164">
        <f ca="1">IF(Table1[[#This Row],[field of work]]="IT",Table1[[#This Row],[income]],0)</f>
        <v>0</v>
      </c>
      <c r="DF164">
        <f ca="1">IF(Table1[[#This Row],[field of work]]="construction",Table1[[#This Row],[income]],0)</f>
        <v>0</v>
      </c>
      <c r="DG164" s="6">
        <f ca="1">IF(Table1[[#This Row],[field of work]]="general work",Table1[[#This Row],[income]],0)</f>
        <v>0</v>
      </c>
      <c r="DJ164" s="5">
        <f ca="1">IF(Table1[[#This Row],[Value of debts]]&gt;Table1[[#This Row],[income]],1,0)</f>
        <v>1</v>
      </c>
      <c r="DK164" s="6"/>
      <c r="DL164">
        <f ca="1">IF(Table1[[#This Row],[net worth of person($)]]&gt;$DM$6,Table1[[#This Row],[age]],0)</f>
        <v>29</v>
      </c>
    </row>
    <row r="165" spans="2:116" x14ac:dyDescent="0.3">
      <c r="B165">
        <f t="shared" ca="1" si="54"/>
        <v>2</v>
      </c>
      <c r="C165" s="1" t="str">
        <f t="shared" ca="1" si="55"/>
        <v>women</v>
      </c>
      <c r="D165">
        <f t="shared" ca="1" si="56"/>
        <v>28</v>
      </c>
      <c r="E165">
        <f t="shared" ca="1" si="57"/>
        <v>1</v>
      </c>
      <c r="F165" t="str">
        <f t="shared" ca="1" si="58"/>
        <v>health</v>
      </c>
      <c r="G165">
        <f t="shared" ca="1" si="59"/>
        <v>2</v>
      </c>
      <c r="H165" t="str">
        <f t="shared" ca="1" si="60"/>
        <v>college</v>
      </c>
      <c r="I165">
        <f t="shared" ca="1" si="61"/>
        <v>2</v>
      </c>
      <c r="J165">
        <f t="shared" ca="1" si="53"/>
        <v>1</v>
      </c>
      <c r="K165">
        <f t="shared" ca="1" si="62"/>
        <v>56601</v>
      </c>
      <c r="L165">
        <f t="shared" ca="1" si="63"/>
        <v>11</v>
      </c>
      <c r="M165" t="str">
        <f t="shared" ca="1" si="64"/>
        <v>newbruncwick</v>
      </c>
      <c r="N165">
        <f t="shared" ca="1" si="68"/>
        <v>226404</v>
      </c>
      <c r="O165">
        <f t="shared" ca="1" si="65"/>
        <v>405.57816656877168</v>
      </c>
      <c r="P165">
        <f t="shared" ca="1" si="69"/>
        <v>21696.957180106117</v>
      </c>
      <c r="Q165">
        <f t="shared" ca="1" si="66"/>
        <v>8000</v>
      </c>
      <c r="R165">
        <f t="shared" ca="1" si="70"/>
        <v>43059.926055545024</v>
      </c>
      <c r="S165">
        <f t="shared" ca="1" si="71"/>
        <v>39795.219349496307</v>
      </c>
      <c r="T165">
        <f t="shared" ca="1" si="72"/>
        <v>287896.17652960244</v>
      </c>
      <c r="U165">
        <f t="shared" ca="1" si="73"/>
        <v>51465.504222113792</v>
      </c>
      <c r="V165">
        <f t="shared" ca="1" si="74"/>
        <v>236430.67230748865</v>
      </c>
      <c r="AF165" s="5">
        <f ca="1">IF(Table1[[#This Row],[Genders]]="men",1,0)</f>
        <v>0</v>
      </c>
      <c r="AG165">
        <f ca="1">IF(Table1[[#This Row],[Genders]]="women",1,0)</f>
        <v>1</v>
      </c>
      <c r="AJ165" s="6"/>
      <c r="AL165">
        <f ca="1">IF(Table1[[#This Row],[field of work]]="teaching",1,0)</f>
        <v>0</v>
      </c>
      <c r="AM165">
        <f ca="1">IF(Table1[[#This Row],[field of work]]="health",1,0)</f>
        <v>1</v>
      </c>
      <c r="AN165">
        <f ca="1">IF(Table1[[#This Row],[field of work]]="agriculture",1,0)</f>
        <v>0</v>
      </c>
      <c r="AO165">
        <f ca="1">IF(Table1[[#This Row],[field of work]]="IT",1,0)</f>
        <v>0</v>
      </c>
      <c r="AP165">
        <f ca="1">IF(Table1[[#This Row],[field of work]]="construction",1,0)</f>
        <v>0</v>
      </c>
      <c r="AQ165">
        <f ca="1">IF(Table1[[#This Row],[field of work]]="general work",1,0)</f>
        <v>0</v>
      </c>
      <c r="AY165" s="23">
        <f ca="1">IF(Table1[[#This Row],[area]]="ontario",1,0)</f>
        <v>0</v>
      </c>
      <c r="AZ165">
        <f ca="1">IF(Table1[[#This Row],[area]]="newfounland",1,0)</f>
        <v>0</v>
      </c>
      <c r="BA165">
        <f ca="1">IF(Table1[[#This Row],[area]]="alberta",1,0)</f>
        <v>0</v>
      </c>
      <c r="BB165">
        <f ca="1">IF(Table1[[#This Row],[area]]="BC",1,0)</f>
        <v>0</v>
      </c>
      <c r="BC165">
        <f ca="1">IF(Table1[[#This Row],[area]]="yukon",1,0)</f>
        <v>0</v>
      </c>
      <c r="BD165">
        <f ca="1">IF(Table1[[#This Row],[area]]="nunavet",1,0)</f>
        <v>0</v>
      </c>
      <c r="BE165">
        <f ca="1">IF(Table1[[#This Row],[area]]="sasketchwan",1,0)</f>
        <v>0</v>
      </c>
      <c r="BF165">
        <f ca="1">IF(Table1[[#This Row],[area]]="newbruncwick",1,0)</f>
        <v>1</v>
      </c>
      <c r="BG165">
        <f ca="1">IF(Table1[[#This Row],[area]]="manitoba",1,0)</f>
        <v>0</v>
      </c>
      <c r="BH165">
        <f ca="1">IF(Table1[[#This Row],[area]]="prince edward island",1,0)</f>
        <v>0</v>
      </c>
      <c r="BI165">
        <f ca="1">IF(Table1[[#This Row],[area]]="quebec",1,0)</f>
        <v>0</v>
      </c>
      <c r="BJ165">
        <f ca="1">IF(Table1[[#This Row],[area]]="northwest tersesa",1,0)</f>
        <v>0</v>
      </c>
      <c r="BZ165" s="41">
        <f ca="1">Table1[[#This Row],[Cars Value]]/Table1[[#This Row],[no of cars]]</f>
        <v>21696.957180106117</v>
      </c>
      <c r="CB165" s="5">
        <f ca="1">IF(Table1[[#This Row],[Value of debts]]&gt;$CC$6,1,0)</f>
        <v>0</v>
      </c>
      <c r="CF165" s="6"/>
      <c r="CG165" s="43">
        <f ca="1">Table1[[#This Row],[Mortage left]]/Table1[[#This Row],[value of house]]</f>
        <v>1.7913913471880871E-3</v>
      </c>
      <c r="CH165">
        <f t="shared" ca="1" si="67"/>
        <v>1</v>
      </c>
      <c r="CO165" s="5">
        <f ca="1">IF(Table1[[#This Row],[area]]="yukon",Table1[[#This Row],[income]],0)</f>
        <v>0</v>
      </c>
      <c r="CP165">
        <f ca="1">IF(Table1[[#This Row],[area]]="ontario",Table1[[#This Row],[income]],0)</f>
        <v>0</v>
      </c>
      <c r="CQ165">
        <f ca="1">IF(Table1[[#This Row],[area]]="newfounland",Table1[[#This Row],[income]],0)</f>
        <v>0</v>
      </c>
      <c r="CR165">
        <f ca="1">IF(Table1[[#This Row],[area]]="alberta",Table1[[#This Row],[income]],0)</f>
        <v>0</v>
      </c>
      <c r="CS165">
        <f ca="1">IF(Table1[[#This Row],[area]]="nunavet",Table1[[#This Row],[income]],0)</f>
        <v>0</v>
      </c>
      <c r="CT165">
        <f ca="1">IF(Table1[[#This Row],[area]]="prince edward island",Table1[[#This Row],[income]],0)</f>
        <v>0</v>
      </c>
      <c r="CU165">
        <f ca="1">IF(Table1[[#This Row],[area]]="northwest tersesa",Table1[[#This Row],[income]],0)</f>
        <v>0</v>
      </c>
      <c r="CV165">
        <f ca="1">IF(Table1[[#This Row],[area]]="quebec",Table1[[#This Row],[income]],0)</f>
        <v>0</v>
      </c>
      <c r="CW165">
        <f ca="1">IF(Table1[[#This Row],[area]]="manitoba",Table1[[#This Row],[income]],0)</f>
        <v>0</v>
      </c>
      <c r="CX165">
        <f ca="1">IF(Table1[[#This Row],[area]]="sasketchwan",Table1[[#This Row],[income]],0)</f>
        <v>0</v>
      </c>
      <c r="CY165">
        <f ca="1">IF(Table1[[#This Row],[area]]="BC",Table1[[#This Row],[income]],0)</f>
        <v>0</v>
      </c>
      <c r="CZ165" s="6">
        <f ca="1">IF(Table1[[#This Row],[area]]="newbruncwick",Table1[[#This Row],[income]],0)</f>
        <v>56601</v>
      </c>
      <c r="DB165" s="5">
        <f ca="1">IF(Table1[[#This Row],[field of work]]="health",Table1[[#This Row],[income]],0)</f>
        <v>56601</v>
      </c>
      <c r="DC165">
        <f ca="1">IF(Table1[[#This Row],[field of work]]="teaching",Table1[[#This Row],[income]],0)</f>
        <v>0</v>
      </c>
      <c r="DD165">
        <f ca="1">IF(Table1[[#This Row],[field of work]]="agriculture",Table1[[#This Row],[income]],0)</f>
        <v>0</v>
      </c>
      <c r="DE165">
        <f ca="1">IF(Table1[[#This Row],[field of work]]="IT",Table1[[#This Row],[income]],0)</f>
        <v>0</v>
      </c>
      <c r="DF165">
        <f ca="1">IF(Table1[[#This Row],[field of work]]="construction",Table1[[#This Row],[income]],0)</f>
        <v>0</v>
      </c>
      <c r="DG165" s="6">
        <f ca="1">IF(Table1[[#This Row],[field of work]]="general work",Table1[[#This Row],[income]],0)</f>
        <v>0</v>
      </c>
      <c r="DJ165" s="5">
        <f ca="1">IF(Table1[[#This Row],[Value of debts]]&gt;Table1[[#This Row],[income]],1,0)</f>
        <v>0</v>
      </c>
      <c r="DK165" s="6"/>
      <c r="DL165">
        <f ca="1">IF(Table1[[#This Row],[net worth of person($)]]&gt;$DM$6,Table1[[#This Row],[age]],0)</f>
        <v>28</v>
      </c>
    </row>
    <row r="166" spans="2:116" x14ac:dyDescent="0.3">
      <c r="B166">
        <f t="shared" ca="1" si="54"/>
        <v>1</v>
      </c>
      <c r="C166" s="1" t="str">
        <f t="shared" ca="1" si="55"/>
        <v>men</v>
      </c>
      <c r="D166">
        <f t="shared" ca="1" si="56"/>
        <v>25</v>
      </c>
      <c r="E166">
        <f t="shared" ca="1" si="57"/>
        <v>6</v>
      </c>
      <c r="F166" t="str">
        <f t="shared" ca="1" si="58"/>
        <v>agriculture</v>
      </c>
      <c r="G166">
        <f t="shared" ca="1" si="59"/>
        <v>3</v>
      </c>
      <c r="H166" t="str">
        <f t="shared" ca="1" si="60"/>
        <v>university</v>
      </c>
      <c r="I166">
        <f t="shared" ca="1" si="61"/>
        <v>3</v>
      </c>
      <c r="J166">
        <f t="shared" ca="1" si="53"/>
        <v>2</v>
      </c>
      <c r="K166">
        <f t="shared" ca="1" si="62"/>
        <v>62781</v>
      </c>
      <c r="L166">
        <f t="shared" ca="1" si="63"/>
        <v>3</v>
      </c>
      <c r="M166" t="str">
        <f t="shared" ca="1" si="64"/>
        <v>northwest tersesa</v>
      </c>
      <c r="N166">
        <f t="shared" ca="1" si="68"/>
        <v>376686</v>
      </c>
      <c r="O166">
        <f t="shared" ca="1" si="65"/>
        <v>66876.680505458557</v>
      </c>
      <c r="P166">
        <f t="shared" ca="1" si="69"/>
        <v>100562.29984719172</v>
      </c>
      <c r="Q166">
        <f t="shared" ca="1" si="66"/>
        <v>38849</v>
      </c>
      <c r="R166">
        <f t="shared" ca="1" si="70"/>
        <v>108164.31371370783</v>
      </c>
      <c r="S166">
        <f t="shared" ca="1" si="71"/>
        <v>26877.372673248978</v>
      </c>
      <c r="T166">
        <f t="shared" ca="1" si="72"/>
        <v>504125.67252044071</v>
      </c>
      <c r="U166">
        <f t="shared" ca="1" si="73"/>
        <v>213889.9942191664</v>
      </c>
      <c r="V166">
        <f t="shared" ca="1" si="74"/>
        <v>290235.67830127431</v>
      </c>
      <c r="AF166" s="5">
        <f ca="1">IF(Table1[[#This Row],[Genders]]="men",1,0)</f>
        <v>1</v>
      </c>
      <c r="AG166">
        <f ca="1">IF(Table1[[#This Row],[Genders]]="women",1,0)</f>
        <v>0</v>
      </c>
      <c r="AJ166" s="6"/>
      <c r="AL166">
        <f ca="1">IF(Table1[[#This Row],[field of work]]="teaching",1,0)</f>
        <v>0</v>
      </c>
      <c r="AM166">
        <f ca="1">IF(Table1[[#This Row],[field of work]]="health",1,0)</f>
        <v>0</v>
      </c>
      <c r="AN166">
        <f ca="1">IF(Table1[[#This Row],[field of work]]="agriculture",1,0)</f>
        <v>1</v>
      </c>
      <c r="AO166">
        <f ca="1">IF(Table1[[#This Row],[field of work]]="IT",1,0)</f>
        <v>0</v>
      </c>
      <c r="AP166">
        <f ca="1">IF(Table1[[#This Row],[field of work]]="construction",1,0)</f>
        <v>0</v>
      </c>
      <c r="AQ166">
        <f ca="1">IF(Table1[[#This Row],[field of work]]="general work",1,0)</f>
        <v>0</v>
      </c>
      <c r="AY166" s="23">
        <f ca="1">IF(Table1[[#This Row],[area]]="ontario",1,0)</f>
        <v>0</v>
      </c>
      <c r="AZ166">
        <f ca="1">IF(Table1[[#This Row],[area]]="newfounland",1,0)</f>
        <v>0</v>
      </c>
      <c r="BA166">
        <f ca="1">IF(Table1[[#This Row],[area]]="alberta",1,0)</f>
        <v>0</v>
      </c>
      <c r="BB166">
        <f ca="1">IF(Table1[[#This Row],[area]]="BC",1,0)</f>
        <v>0</v>
      </c>
      <c r="BC166">
        <f ca="1">IF(Table1[[#This Row],[area]]="yukon",1,0)</f>
        <v>0</v>
      </c>
      <c r="BD166">
        <f ca="1">IF(Table1[[#This Row],[area]]="nunavet",1,0)</f>
        <v>0</v>
      </c>
      <c r="BE166">
        <f ca="1">IF(Table1[[#This Row],[area]]="sasketchwan",1,0)</f>
        <v>0</v>
      </c>
      <c r="BF166">
        <f ca="1">IF(Table1[[#This Row],[area]]="newbruncwick",1,0)</f>
        <v>0</v>
      </c>
      <c r="BG166">
        <f ca="1">IF(Table1[[#This Row],[area]]="manitoba",1,0)</f>
        <v>0</v>
      </c>
      <c r="BH166">
        <f ca="1">IF(Table1[[#This Row],[area]]="prince edward island",1,0)</f>
        <v>0</v>
      </c>
      <c r="BI166">
        <f ca="1">IF(Table1[[#This Row],[area]]="quebec",1,0)</f>
        <v>0</v>
      </c>
      <c r="BJ166">
        <f ca="1">IF(Table1[[#This Row],[area]]="northwest tersesa",1,0)</f>
        <v>1</v>
      </c>
      <c r="BZ166" s="41">
        <f ca="1">Table1[[#This Row],[Cars Value]]/Table1[[#This Row],[no of cars]]</f>
        <v>50281.149923595862</v>
      </c>
      <c r="CB166" s="5">
        <f ca="1">IF(Table1[[#This Row],[Value of debts]]&gt;$CC$6,1,0)</f>
        <v>1</v>
      </c>
      <c r="CF166" s="6"/>
      <c r="CG166" s="43">
        <f ca="1">Table1[[#This Row],[Mortage left]]/Table1[[#This Row],[value of house]]</f>
        <v>0.17753959665466346</v>
      </c>
      <c r="CH166">
        <f t="shared" ca="1" si="67"/>
        <v>1</v>
      </c>
      <c r="CO166" s="5">
        <f ca="1">IF(Table1[[#This Row],[area]]="yukon",Table1[[#This Row],[income]],0)</f>
        <v>0</v>
      </c>
      <c r="CP166">
        <f ca="1">IF(Table1[[#This Row],[area]]="ontario",Table1[[#This Row],[income]],0)</f>
        <v>0</v>
      </c>
      <c r="CQ166">
        <f ca="1">IF(Table1[[#This Row],[area]]="newfounland",Table1[[#This Row],[income]],0)</f>
        <v>0</v>
      </c>
      <c r="CR166">
        <f ca="1">IF(Table1[[#This Row],[area]]="alberta",Table1[[#This Row],[income]],0)</f>
        <v>0</v>
      </c>
      <c r="CS166">
        <f ca="1">IF(Table1[[#This Row],[area]]="nunavet",Table1[[#This Row],[income]],0)</f>
        <v>0</v>
      </c>
      <c r="CT166">
        <f ca="1">IF(Table1[[#This Row],[area]]="prince edward island",Table1[[#This Row],[income]],0)</f>
        <v>0</v>
      </c>
      <c r="CU166">
        <f ca="1">IF(Table1[[#This Row],[area]]="northwest tersesa",Table1[[#This Row],[income]],0)</f>
        <v>62781</v>
      </c>
      <c r="CV166">
        <f ca="1">IF(Table1[[#This Row],[area]]="quebec",Table1[[#This Row],[income]],0)</f>
        <v>0</v>
      </c>
      <c r="CW166">
        <f ca="1">IF(Table1[[#This Row],[area]]="manitoba",Table1[[#This Row],[income]],0)</f>
        <v>0</v>
      </c>
      <c r="CX166">
        <f ca="1">IF(Table1[[#This Row],[area]]="sasketchwan",Table1[[#This Row],[income]],0)</f>
        <v>0</v>
      </c>
      <c r="CY166">
        <f ca="1">IF(Table1[[#This Row],[area]]="BC",Table1[[#This Row],[income]],0)</f>
        <v>0</v>
      </c>
      <c r="CZ166" s="6">
        <f ca="1">IF(Table1[[#This Row],[area]]="newbruncwick",Table1[[#This Row],[income]],0)</f>
        <v>0</v>
      </c>
      <c r="DB166" s="5">
        <f ca="1">IF(Table1[[#This Row],[field of work]]="health",Table1[[#This Row],[income]],0)</f>
        <v>0</v>
      </c>
      <c r="DC166">
        <f ca="1">IF(Table1[[#This Row],[field of work]]="teaching",Table1[[#This Row],[income]],0)</f>
        <v>0</v>
      </c>
      <c r="DD166">
        <f ca="1">IF(Table1[[#This Row],[field of work]]="agriculture",Table1[[#This Row],[income]],0)</f>
        <v>62781</v>
      </c>
      <c r="DE166">
        <f ca="1">IF(Table1[[#This Row],[field of work]]="IT",Table1[[#This Row],[income]],0)</f>
        <v>0</v>
      </c>
      <c r="DF166">
        <f ca="1">IF(Table1[[#This Row],[field of work]]="construction",Table1[[#This Row],[income]],0)</f>
        <v>0</v>
      </c>
      <c r="DG166" s="6">
        <f ca="1">IF(Table1[[#This Row],[field of work]]="general work",Table1[[#This Row],[income]],0)</f>
        <v>0</v>
      </c>
      <c r="DJ166" s="5">
        <f ca="1">IF(Table1[[#This Row],[Value of debts]]&gt;Table1[[#This Row],[income]],1,0)</f>
        <v>1</v>
      </c>
      <c r="DK166" s="6"/>
      <c r="DL166">
        <f ca="1">IF(Table1[[#This Row],[net worth of person($)]]&gt;$DM$6,Table1[[#This Row],[age]],0)</f>
        <v>25</v>
      </c>
    </row>
    <row r="167" spans="2:116" x14ac:dyDescent="0.3">
      <c r="B167">
        <f t="shared" ca="1" si="54"/>
        <v>1</v>
      </c>
      <c r="C167" s="1" t="str">
        <f t="shared" ca="1" si="55"/>
        <v>men</v>
      </c>
      <c r="D167">
        <f t="shared" ca="1" si="56"/>
        <v>44</v>
      </c>
      <c r="E167">
        <f t="shared" ca="1" si="57"/>
        <v>4</v>
      </c>
      <c r="F167" t="str">
        <f t="shared" ca="1" si="58"/>
        <v>IT</v>
      </c>
      <c r="G167">
        <f t="shared" ca="1" si="59"/>
        <v>4</v>
      </c>
      <c r="H167" t="str">
        <f t="shared" ca="1" si="60"/>
        <v>technical;</v>
      </c>
      <c r="I167">
        <f t="shared" ca="1" si="61"/>
        <v>4</v>
      </c>
      <c r="J167">
        <f t="shared" ca="1" si="53"/>
        <v>3</v>
      </c>
      <c r="K167">
        <f t="shared" ca="1" si="62"/>
        <v>38472</v>
      </c>
      <c r="L167">
        <f t="shared" ca="1" si="63"/>
        <v>12</v>
      </c>
      <c r="M167" t="str">
        <f t="shared" ca="1" si="64"/>
        <v>prince edward island</v>
      </c>
      <c r="N167">
        <f t="shared" ca="1" si="68"/>
        <v>230832</v>
      </c>
      <c r="O167">
        <f t="shared" ca="1" si="65"/>
        <v>156531.42881833934</v>
      </c>
      <c r="P167">
        <f t="shared" ca="1" si="69"/>
        <v>111059.3472521221</v>
      </c>
      <c r="Q167">
        <f t="shared" ca="1" si="66"/>
        <v>48972</v>
      </c>
      <c r="R167">
        <f t="shared" ca="1" si="70"/>
        <v>62319.103752778123</v>
      </c>
      <c r="S167">
        <f t="shared" ca="1" si="71"/>
        <v>38579.200612204033</v>
      </c>
      <c r="T167">
        <f t="shared" ca="1" si="72"/>
        <v>380470.54786432616</v>
      </c>
      <c r="U167">
        <f t="shared" ca="1" si="73"/>
        <v>267822.53257111745</v>
      </c>
      <c r="V167">
        <f t="shared" ca="1" si="74"/>
        <v>112648.01529320871</v>
      </c>
      <c r="AF167" s="5">
        <f ca="1">IF(Table1[[#This Row],[Genders]]="men",1,0)</f>
        <v>1</v>
      </c>
      <c r="AG167">
        <f ca="1">IF(Table1[[#This Row],[Genders]]="women",1,0)</f>
        <v>0</v>
      </c>
      <c r="AJ167" s="6"/>
      <c r="AL167">
        <f ca="1">IF(Table1[[#This Row],[field of work]]="teaching",1,0)</f>
        <v>0</v>
      </c>
      <c r="AM167">
        <f ca="1">IF(Table1[[#This Row],[field of work]]="health",1,0)</f>
        <v>0</v>
      </c>
      <c r="AN167">
        <f ca="1">IF(Table1[[#This Row],[field of work]]="agriculture",1,0)</f>
        <v>0</v>
      </c>
      <c r="AO167">
        <f ca="1">IF(Table1[[#This Row],[field of work]]="IT",1,0)</f>
        <v>1</v>
      </c>
      <c r="AP167">
        <f ca="1">IF(Table1[[#This Row],[field of work]]="construction",1,0)</f>
        <v>0</v>
      </c>
      <c r="AQ167">
        <f ca="1">IF(Table1[[#This Row],[field of work]]="general work",1,0)</f>
        <v>0</v>
      </c>
      <c r="AY167" s="23">
        <f ca="1">IF(Table1[[#This Row],[area]]="ontario",1,0)</f>
        <v>0</v>
      </c>
      <c r="AZ167">
        <f ca="1">IF(Table1[[#This Row],[area]]="newfounland",1,0)</f>
        <v>0</v>
      </c>
      <c r="BA167">
        <f ca="1">IF(Table1[[#This Row],[area]]="alberta",1,0)</f>
        <v>0</v>
      </c>
      <c r="BB167">
        <f ca="1">IF(Table1[[#This Row],[area]]="BC",1,0)</f>
        <v>0</v>
      </c>
      <c r="BC167">
        <f ca="1">IF(Table1[[#This Row],[area]]="yukon",1,0)</f>
        <v>0</v>
      </c>
      <c r="BD167">
        <f ca="1">IF(Table1[[#This Row],[area]]="nunavet",1,0)</f>
        <v>0</v>
      </c>
      <c r="BE167">
        <f ca="1">IF(Table1[[#This Row],[area]]="sasketchwan",1,0)</f>
        <v>0</v>
      </c>
      <c r="BF167">
        <f ca="1">IF(Table1[[#This Row],[area]]="newbruncwick",1,0)</f>
        <v>0</v>
      </c>
      <c r="BG167">
        <f ca="1">IF(Table1[[#This Row],[area]]="manitoba",1,0)</f>
        <v>0</v>
      </c>
      <c r="BH167">
        <f ca="1">IF(Table1[[#This Row],[area]]="prince edward island",1,0)</f>
        <v>1</v>
      </c>
      <c r="BI167">
        <f ca="1">IF(Table1[[#This Row],[area]]="quebec",1,0)</f>
        <v>0</v>
      </c>
      <c r="BJ167">
        <f ca="1">IF(Table1[[#This Row],[area]]="northwest tersesa",1,0)</f>
        <v>0</v>
      </c>
      <c r="BZ167" s="41">
        <f ca="1">Table1[[#This Row],[Cars Value]]/Table1[[#This Row],[no of cars]]</f>
        <v>37019.78241737403</v>
      </c>
      <c r="CB167" s="5">
        <f ca="1">IF(Table1[[#This Row],[Value of debts]]&gt;$CC$6,1,0)</f>
        <v>1</v>
      </c>
      <c r="CF167" s="6"/>
      <c r="CG167" s="43">
        <f ca="1">Table1[[#This Row],[Mortage left]]/Table1[[#This Row],[value of house]]</f>
        <v>0.67811841000528239</v>
      </c>
      <c r="CH167">
        <f t="shared" ca="1" si="67"/>
        <v>0</v>
      </c>
      <c r="CO167" s="5">
        <f ca="1">IF(Table1[[#This Row],[area]]="yukon",Table1[[#This Row],[income]],0)</f>
        <v>0</v>
      </c>
      <c r="CP167">
        <f ca="1">IF(Table1[[#This Row],[area]]="ontario",Table1[[#This Row],[income]],0)</f>
        <v>0</v>
      </c>
      <c r="CQ167">
        <f ca="1">IF(Table1[[#This Row],[area]]="newfounland",Table1[[#This Row],[income]],0)</f>
        <v>0</v>
      </c>
      <c r="CR167">
        <f ca="1">IF(Table1[[#This Row],[area]]="alberta",Table1[[#This Row],[income]],0)</f>
        <v>0</v>
      </c>
      <c r="CS167">
        <f ca="1">IF(Table1[[#This Row],[area]]="nunavet",Table1[[#This Row],[income]],0)</f>
        <v>0</v>
      </c>
      <c r="CT167">
        <f ca="1">IF(Table1[[#This Row],[area]]="prince edward island",Table1[[#This Row],[income]],0)</f>
        <v>38472</v>
      </c>
      <c r="CU167">
        <f ca="1">IF(Table1[[#This Row],[area]]="northwest tersesa",Table1[[#This Row],[income]],0)</f>
        <v>0</v>
      </c>
      <c r="CV167">
        <f ca="1">IF(Table1[[#This Row],[area]]="quebec",Table1[[#This Row],[income]],0)</f>
        <v>0</v>
      </c>
      <c r="CW167">
        <f ca="1">IF(Table1[[#This Row],[area]]="manitoba",Table1[[#This Row],[income]],0)</f>
        <v>0</v>
      </c>
      <c r="CX167">
        <f ca="1">IF(Table1[[#This Row],[area]]="sasketchwan",Table1[[#This Row],[income]],0)</f>
        <v>0</v>
      </c>
      <c r="CY167">
        <f ca="1">IF(Table1[[#This Row],[area]]="BC",Table1[[#This Row],[income]],0)</f>
        <v>0</v>
      </c>
      <c r="CZ167" s="6">
        <f ca="1">IF(Table1[[#This Row],[area]]="newbruncwick",Table1[[#This Row],[income]],0)</f>
        <v>0</v>
      </c>
      <c r="DB167" s="5">
        <f ca="1">IF(Table1[[#This Row],[field of work]]="health",Table1[[#This Row],[income]],0)</f>
        <v>0</v>
      </c>
      <c r="DC167">
        <f ca="1">IF(Table1[[#This Row],[field of work]]="teaching",Table1[[#This Row],[income]],0)</f>
        <v>0</v>
      </c>
      <c r="DD167">
        <f ca="1">IF(Table1[[#This Row],[field of work]]="agriculture",Table1[[#This Row],[income]],0)</f>
        <v>0</v>
      </c>
      <c r="DE167">
        <f ca="1">IF(Table1[[#This Row],[field of work]]="IT",Table1[[#This Row],[income]],0)</f>
        <v>38472</v>
      </c>
      <c r="DF167">
        <f ca="1">IF(Table1[[#This Row],[field of work]]="construction",Table1[[#This Row],[income]],0)</f>
        <v>0</v>
      </c>
      <c r="DG167" s="6">
        <f ca="1">IF(Table1[[#This Row],[field of work]]="general work",Table1[[#This Row],[income]],0)</f>
        <v>0</v>
      </c>
      <c r="DJ167" s="5">
        <f ca="1">IF(Table1[[#This Row],[Value of debts]]&gt;Table1[[#This Row],[income]],1,0)</f>
        <v>1</v>
      </c>
      <c r="DK167" s="6"/>
      <c r="DL167">
        <f ca="1">IF(Table1[[#This Row],[net worth of person($)]]&gt;$DM$6,Table1[[#This Row],[age]],0)</f>
        <v>44</v>
      </c>
    </row>
    <row r="168" spans="2:116" x14ac:dyDescent="0.3">
      <c r="B168">
        <f t="shared" ca="1" si="54"/>
        <v>2</v>
      </c>
      <c r="C168" s="1" t="str">
        <f t="shared" ca="1" si="55"/>
        <v>women</v>
      </c>
      <c r="D168">
        <f t="shared" ca="1" si="56"/>
        <v>29</v>
      </c>
      <c r="E168">
        <f t="shared" ca="1" si="57"/>
        <v>2</v>
      </c>
      <c r="F168" t="str">
        <f t="shared" ca="1" si="58"/>
        <v>construction</v>
      </c>
      <c r="G168">
        <f t="shared" ca="1" si="59"/>
        <v>4</v>
      </c>
      <c r="H168" t="str">
        <f t="shared" ca="1" si="60"/>
        <v>technical;</v>
      </c>
      <c r="I168">
        <f t="shared" ca="1" si="61"/>
        <v>2</v>
      </c>
      <c r="J168">
        <f t="shared" ca="1" si="53"/>
        <v>1</v>
      </c>
      <c r="K168">
        <f t="shared" ca="1" si="62"/>
        <v>56092</v>
      </c>
      <c r="L168">
        <f t="shared" ca="1" si="63"/>
        <v>10</v>
      </c>
      <c r="M168" t="str">
        <f t="shared" ca="1" si="64"/>
        <v>newfounland</v>
      </c>
      <c r="N168">
        <f t="shared" ca="1" si="68"/>
        <v>224368</v>
      </c>
      <c r="O168">
        <f t="shared" ca="1" si="65"/>
        <v>109232.98778001475</v>
      </c>
      <c r="P168">
        <f t="shared" ca="1" si="69"/>
        <v>30284.306041748208</v>
      </c>
      <c r="Q168">
        <f t="shared" ca="1" si="66"/>
        <v>19318</v>
      </c>
      <c r="R168">
        <f t="shared" ca="1" si="70"/>
        <v>97746.22745664361</v>
      </c>
      <c r="S168">
        <f t="shared" ca="1" si="71"/>
        <v>35849.454580054939</v>
      </c>
      <c r="T168">
        <f t="shared" ca="1" si="72"/>
        <v>290501.76062180311</v>
      </c>
      <c r="U168">
        <f t="shared" ca="1" si="73"/>
        <v>226297.21523665835</v>
      </c>
      <c r="V168">
        <f t="shared" ca="1" si="74"/>
        <v>64204.545385144767</v>
      </c>
      <c r="AF168" s="5">
        <f ca="1">IF(Table1[[#This Row],[Genders]]="men",1,0)</f>
        <v>0</v>
      </c>
      <c r="AG168">
        <f ca="1">IF(Table1[[#This Row],[Genders]]="women",1,0)</f>
        <v>1</v>
      </c>
      <c r="AJ168" s="6"/>
      <c r="AL168">
        <f ca="1">IF(Table1[[#This Row],[field of work]]="teaching",1,0)</f>
        <v>0</v>
      </c>
      <c r="AM168">
        <f ca="1">IF(Table1[[#This Row],[field of work]]="health",1,0)</f>
        <v>0</v>
      </c>
      <c r="AN168">
        <f ca="1">IF(Table1[[#This Row],[field of work]]="agriculture",1,0)</f>
        <v>0</v>
      </c>
      <c r="AO168">
        <f ca="1">IF(Table1[[#This Row],[field of work]]="IT",1,0)</f>
        <v>0</v>
      </c>
      <c r="AP168">
        <f ca="1">IF(Table1[[#This Row],[field of work]]="construction",1,0)</f>
        <v>1</v>
      </c>
      <c r="AQ168">
        <f ca="1">IF(Table1[[#This Row],[field of work]]="general work",1,0)</f>
        <v>0</v>
      </c>
      <c r="AY168" s="23">
        <f ca="1">IF(Table1[[#This Row],[area]]="ontario",1,0)</f>
        <v>0</v>
      </c>
      <c r="AZ168">
        <f ca="1">IF(Table1[[#This Row],[area]]="newfounland",1,0)</f>
        <v>1</v>
      </c>
      <c r="BA168">
        <f ca="1">IF(Table1[[#This Row],[area]]="alberta",1,0)</f>
        <v>0</v>
      </c>
      <c r="BB168">
        <f ca="1">IF(Table1[[#This Row],[area]]="BC",1,0)</f>
        <v>0</v>
      </c>
      <c r="BC168">
        <f ca="1">IF(Table1[[#This Row],[area]]="yukon",1,0)</f>
        <v>0</v>
      </c>
      <c r="BD168">
        <f ca="1">IF(Table1[[#This Row],[area]]="nunavet",1,0)</f>
        <v>0</v>
      </c>
      <c r="BE168">
        <f ca="1">IF(Table1[[#This Row],[area]]="sasketchwan",1,0)</f>
        <v>0</v>
      </c>
      <c r="BF168">
        <f ca="1">IF(Table1[[#This Row],[area]]="newbruncwick",1,0)</f>
        <v>0</v>
      </c>
      <c r="BG168">
        <f ca="1">IF(Table1[[#This Row],[area]]="manitoba",1,0)</f>
        <v>0</v>
      </c>
      <c r="BH168">
        <f ca="1">IF(Table1[[#This Row],[area]]="prince edward island",1,0)</f>
        <v>0</v>
      </c>
      <c r="BI168">
        <f ca="1">IF(Table1[[#This Row],[area]]="quebec",1,0)</f>
        <v>0</v>
      </c>
      <c r="BJ168">
        <f ca="1">IF(Table1[[#This Row],[area]]="northwest tersesa",1,0)</f>
        <v>0</v>
      </c>
      <c r="BZ168" s="41">
        <f ca="1">Table1[[#This Row],[Cars Value]]/Table1[[#This Row],[no of cars]]</f>
        <v>30284.306041748208</v>
      </c>
      <c r="CB168" s="5">
        <f ca="1">IF(Table1[[#This Row],[Value of debts]]&gt;$CC$6,1,0)</f>
        <v>1</v>
      </c>
      <c r="CF168" s="6"/>
      <c r="CG168" s="43">
        <f ca="1">Table1[[#This Row],[Mortage left]]/Table1[[#This Row],[value of house]]</f>
        <v>0.48684744607080666</v>
      </c>
      <c r="CH168">
        <f t="shared" ca="1" si="67"/>
        <v>0</v>
      </c>
      <c r="CO168" s="5">
        <f ca="1">IF(Table1[[#This Row],[area]]="yukon",Table1[[#This Row],[income]],0)</f>
        <v>0</v>
      </c>
      <c r="CP168">
        <f ca="1">IF(Table1[[#This Row],[area]]="ontario",Table1[[#This Row],[income]],0)</f>
        <v>0</v>
      </c>
      <c r="CQ168">
        <f ca="1">IF(Table1[[#This Row],[area]]="newfounland",Table1[[#This Row],[income]],0)</f>
        <v>56092</v>
      </c>
      <c r="CR168">
        <f ca="1">IF(Table1[[#This Row],[area]]="alberta",Table1[[#This Row],[income]],0)</f>
        <v>0</v>
      </c>
      <c r="CS168">
        <f ca="1">IF(Table1[[#This Row],[area]]="nunavet",Table1[[#This Row],[income]],0)</f>
        <v>0</v>
      </c>
      <c r="CT168">
        <f ca="1">IF(Table1[[#This Row],[area]]="prince edward island",Table1[[#This Row],[income]],0)</f>
        <v>0</v>
      </c>
      <c r="CU168">
        <f ca="1">IF(Table1[[#This Row],[area]]="northwest tersesa",Table1[[#This Row],[income]],0)</f>
        <v>0</v>
      </c>
      <c r="CV168">
        <f ca="1">IF(Table1[[#This Row],[area]]="quebec",Table1[[#This Row],[income]],0)</f>
        <v>0</v>
      </c>
      <c r="CW168">
        <f ca="1">IF(Table1[[#This Row],[area]]="manitoba",Table1[[#This Row],[income]],0)</f>
        <v>0</v>
      </c>
      <c r="CX168">
        <f ca="1">IF(Table1[[#This Row],[area]]="sasketchwan",Table1[[#This Row],[income]],0)</f>
        <v>0</v>
      </c>
      <c r="CY168">
        <f ca="1">IF(Table1[[#This Row],[area]]="BC",Table1[[#This Row],[income]],0)</f>
        <v>0</v>
      </c>
      <c r="CZ168" s="6">
        <f ca="1">IF(Table1[[#This Row],[area]]="newbruncwick",Table1[[#This Row],[income]],0)</f>
        <v>0</v>
      </c>
      <c r="DB168" s="5">
        <f ca="1">IF(Table1[[#This Row],[field of work]]="health",Table1[[#This Row],[income]],0)</f>
        <v>0</v>
      </c>
      <c r="DC168">
        <f ca="1">IF(Table1[[#This Row],[field of work]]="teaching",Table1[[#This Row],[income]],0)</f>
        <v>0</v>
      </c>
      <c r="DD168">
        <f ca="1">IF(Table1[[#This Row],[field of work]]="agriculture",Table1[[#This Row],[income]],0)</f>
        <v>0</v>
      </c>
      <c r="DE168">
        <f ca="1">IF(Table1[[#This Row],[field of work]]="IT",Table1[[#This Row],[income]],0)</f>
        <v>0</v>
      </c>
      <c r="DF168">
        <f ca="1">IF(Table1[[#This Row],[field of work]]="construction",Table1[[#This Row],[income]],0)</f>
        <v>56092</v>
      </c>
      <c r="DG168" s="6">
        <f ca="1">IF(Table1[[#This Row],[field of work]]="general work",Table1[[#This Row],[income]],0)</f>
        <v>0</v>
      </c>
      <c r="DJ168" s="5">
        <f ca="1">IF(Table1[[#This Row],[Value of debts]]&gt;Table1[[#This Row],[income]],1,0)</f>
        <v>1</v>
      </c>
      <c r="DK168" s="6"/>
      <c r="DL168">
        <f ca="1">IF(Table1[[#This Row],[net worth of person($)]]&gt;$DM$6,Table1[[#This Row],[age]],0)</f>
        <v>29</v>
      </c>
    </row>
    <row r="169" spans="2:116" x14ac:dyDescent="0.3">
      <c r="B169">
        <f t="shared" ca="1" si="54"/>
        <v>1</v>
      </c>
      <c r="C169" s="1" t="str">
        <f t="shared" ca="1" si="55"/>
        <v>men</v>
      </c>
      <c r="D169">
        <f t="shared" ca="1" si="56"/>
        <v>35</v>
      </c>
      <c r="E169">
        <f t="shared" ca="1" si="57"/>
        <v>4</v>
      </c>
      <c r="F169" t="str">
        <f t="shared" ca="1" si="58"/>
        <v>IT</v>
      </c>
      <c r="G169">
        <f t="shared" ca="1" si="59"/>
        <v>5</v>
      </c>
      <c r="H169" t="str">
        <f t="shared" ca="1" si="60"/>
        <v>other</v>
      </c>
      <c r="I169">
        <f t="shared" ca="1" si="61"/>
        <v>3</v>
      </c>
      <c r="J169">
        <f t="shared" ca="1" si="53"/>
        <v>3</v>
      </c>
      <c r="K169">
        <f t="shared" ca="1" si="62"/>
        <v>57356</v>
      </c>
      <c r="L169">
        <f t="shared" ca="1" si="63"/>
        <v>5</v>
      </c>
      <c r="M169" t="str">
        <f t="shared" ca="1" si="64"/>
        <v>nunavet</v>
      </c>
      <c r="N169">
        <f t="shared" ca="1" si="68"/>
        <v>286780</v>
      </c>
      <c r="O169">
        <f t="shared" ca="1" si="65"/>
        <v>174290.48837334631</v>
      </c>
      <c r="P169">
        <f t="shared" ca="1" si="69"/>
        <v>158311.62914590276</v>
      </c>
      <c r="Q169">
        <f t="shared" ca="1" si="66"/>
        <v>154392</v>
      </c>
      <c r="R169">
        <f t="shared" ca="1" si="70"/>
        <v>34690.335897981568</v>
      </c>
      <c r="S169">
        <f t="shared" ca="1" si="71"/>
        <v>15240.926226821632</v>
      </c>
      <c r="T169">
        <f t="shared" ca="1" si="72"/>
        <v>460332.55537272437</v>
      </c>
      <c r="U169">
        <f t="shared" ca="1" si="73"/>
        <v>363372.82427132787</v>
      </c>
      <c r="V169">
        <f t="shared" ca="1" si="74"/>
        <v>96959.731101396494</v>
      </c>
      <c r="AF169" s="5">
        <f ca="1">IF(Table1[[#This Row],[Genders]]="men",1,0)</f>
        <v>1</v>
      </c>
      <c r="AG169">
        <f ca="1">IF(Table1[[#This Row],[Genders]]="women",1,0)</f>
        <v>0</v>
      </c>
      <c r="AJ169" s="6"/>
      <c r="AL169">
        <f ca="1">IF(Table1[[#This Row],[field of work]]="teaching",1,0)</f>
        <v>0</v>
      </c>
      <c r="AM169">
        <f ca="1">IF(Table1[[#This Row],[field of work]]="health",1,0)</f>
        <v>0</v>
      </c>
      <c r="AN169">
        <f ca="1">IF(Table1[[#This Row],[field of work]]="agriculture",1,0)</f>
        <v>0</v>
      </c>
      <c r="AO169">
        <f ca="1">IF(Table1[[#This Row],[field of work]]="IT",1,0)</f>
        <v>1</v>
      </c>
      <c r="AP169">
        <f ca="1">IF(Table1[[#This Row],[field of work]]="construction",1,0)</f>
        <v>0</v>
      </c>
      <c r="AQ169">
        <f ca="1">IF(Table1[[#This Row],[field of work]]="general work",1,0)</f>
        <v>0</v>
      </c>
      <c r="AY169" s="23">
        <f ca="1">IF(Table1[[#This Row],[area]]="ontario",1,0)</f>
        <v>0</v>
      </c>
      <c r="AZ169">
        <f ca="1">IF(Table1[[#This Row],[area]]="newfounland",1,0)</f>
        <v>0</v>
      </c>
      <c r="BA169">
        <f ca="1">IF(Table1[[#This Row],[area]]="alberta",1,0)</f>
        <v>0</v>
      </c>
      <c r="BB169">
        <f ca="1">IF(Table1[[#This Row],[area]]="BC",1,0)</f>
        <v>0</v>
      </c>
      <c r="BC169">
        <f ca="1">IF(Table1[[#This Row],[area]]="yukon",1,0)</f>
        <v>0</v>
      </c>
      <c r="BD169">
        <f ca="1">IF(Table1[[#This Row],[area]]="nunavet",1,0)</f>
        <v>1</v>
      </c>
      <c r="BE169">
        <f ca="1">IF(Table1[[#This Row],[area]]="sasketchwan",1,0)</f>
        <v>0</v>
      </c>
      <c r="BF169">
        <f ca="1">IF(Table1[[#This Row],[area]]="newbruncwick",1,0)</f>
        <v>0</v>
      </c>
      <c r="BG169">
        <f ca="1">IF(Table1[[#This Row],[area]]="manitoba",1,0)</f>
        <v>0</v>
      </c>
      <c r="BH169">
        <f ca="1">IF(Table1[[#This Row],[area]]="prince edward island",1,0)</f>
        <v>0</v>
      </c>
      <c r="BI169">
        <f ca="1">IF(Table1[[#This Row],[area]]="quebec",1,0)</f>
        <v>0</v>
      </c>
      <c r="BJ169">
        <f ca="1">IF(Table1[[#This Row],[area]]="northwest tersesa",1,0)</f>
        <v>0</v>
      </c>
      <c r="BZ169" s="41">
        <f ca="1">Table1[[#This Row],[Cars Value]]/Table1[[#This Row],[no of cars]]</f>
        <v>52770.543048634252</v>
      </c>
      <c r="CB169" s="5">
        <f ca="1">IF(Table1[[#This Row],[Value of debts]]&gt;$CC$6,1,0)</f>
        <v>1</v>
      </c>
      <c r="CF169" s="6"/>
      <c r="CG169" s="43">
        <f ca="1">Table1[[#This Row],[Mortage left]]/Table1[[#This Row],[value of house]]</f>
        <v>0.60774980254322586</v>
      </c>
      <c r="CH169">
        <f t="shared" ca="1" si="67"/>
        <v>0</v>
      </c>
      <c r="CO169" s="5">
        <f ca="1">IF(Table1[[#This Row],[area]]="yukon",Table1[[#This Row],[income]],0)</f>
        <v>0</v>
      </c>
      <c r="CP169">
        <f ca="1">IF(Table1[[#This Row],[area]]="ontario",Table1[[#This Row],[income]],0)</f>
        <v>0</v>
      </c>
      <c r="CQ169">
        <f ca="1">IF(Table1[[#This Row],[area]]="newfounland",Table1[[#This Row],[income]],0)</f>
        <v>0</v>
      </c>
      <c r="CR169">
        <f ca="1">IF(Table1[[#This Row],[area]]="alberta",Table1[[#This Row],[income]],0)</f>
        <v>0</v>
      </c>
      <c r="CS169">
        <f ca="1">IF(Table1[[#This Row],[area]]="nunavet",Table1[[#This Row],[income]],0)</f>
        <v>57356</v>
      </c>
      <c r="CT169">
        <f ca="1">IF(Table1[[#This Row],[area]]="prince edward island",Table1[[#This Row],[income]],0)</f>
        <v>0</v>
      </c>
      <c r="CU169">
        <f ca="1">IF(Table1[[#This Row],[area]]="northwest tersesa",Table1[[#This Row],[income]],0)</f>
        <v>0</v>
      </c>
      <c r="CV169">
        <f ca="1">IF(Table1[[#This Row],[area]]="quebec",Table1[[#This Row],[income]],0)</f>
        <v>0</v>
      </c>
      <c r="CW169">
        <f ca="1">IF(Table1[[#This Row],[area]]="manitoba",Table1[[#This Row],[income]],0)</f>
        <v>0</v>
      </c>
      <c r="CX169">
        <f ca="1">IF(Table1[[#This Row],[area]]="sasketchwan",Table1[[#This Row],[income]],0)</f>
        <v>0</v>
      </c>
      <c r="CY169">
        <f ca="1">IF(Table1[[#This Row],[area]]="BC",Table1[[#This Row],[income]],0)</f>
        <v>0</v>
      </c>
      <c r="CZ169" s="6">
        <f ca="1">IF(Table1[[#This Row],[area]]="newbruncwick",Table1[[#This Row],[income]],0)</f>
        <v>0</v>
      </c>
      <c r="DB169" s="5">
        <f ca="1">IF(Table1[[#This Row],[field of work]]="health",Table1[[#This Row],[income]],0)</f>
        <v>0</v>
      </c>
      <c r="DC169">
        <f ca="1">IF(Table1[[#This Row],[field of work]]="teaching",Table1[[#This Row],[income]],0)</f>
        <v>0</v>
      </c>
      <c r="DD169">
        <f ca="1">IF(Table1[[#This Row],[field of work]]="agriculture",Table1[[#This Row],[income]],0)</f>
        <v>0</v>
      </c>
      <c r="DE169">
        <f ca="1">IF(Table1[[#This Row],[field of work]]="IT",Table1[[#This Row],[income]],0)</f>
        <v>57356</v>
      </c>
      <c r="DF169">
        <f ca="1">IF(Table1[[#This Row],[field of work]]="construction",Table1[[#This Row],[income]],0)</f>
        <v>0</v>
      </c>
      <c r="DG169" s="6">
        <f ca="1">IF(Table1[[#This Row],[field of work]]="general work",Table1[[#This Row],[income]],0)</f>
        <v>0</v>
      </c>
      <c r="DJ169" s="5">
        <f ca="1">IF(Table1[[#This Row],[Value of debts]]&gt;Table1[[#This Row],[income]],1,0)</f>
        <v>1</v>
      </c>
      <c r="DK169" s="6"/>
      <c r="DL169">
        <f ca="1">IF(Table1[[#This Row],[net worth of person($)]]&gt;$DM$6,Table1[[#This Row],[age]],0)</f>
        <v>35</v>
      </c>
    </row>
    <row r="170" spans="2:116" x14ac:dyDescent="0.3">
      <c r="B170">
        <f t="shared" ca="1" si="54"/>
        <v>2</v>
      </c>
      <c r="C170" s="1" t="str">
        <f t="shared" ca="1" si="55"/>
        <v>women</v>
      </c>
      <c r="D170">
        <f t="shared" ca="1" si="56"/>
        <v>45</v>
      </c>
      <c r="E170">
        <f t="shared" ca="1" si="57"/>
        <v>2</v>
      </c>
      <c r="F170" t="str">
        <f t="shared" ca="1" si="58"/>
        <v>construction</v>
      </c>
      <c r="G170">
        <f t="shared" ca="1" si="59"/>
        <v>1</v>
      </c>
      <c r="H170" t="str">
        <f t="shared" ca="1" si="60"/>
        <v>high school</v>
      </c>
      <c r="I170">
        <f t="shared" ca="1" si="61"/>
        <v>0</v>
      </c>
      <c r="J170">
        <f t="shared" ca="1" si="53"/>
        <v>2</v>
      </c>
      <c r="K170">
        <f t="shared" ca="1" si="62"/>
        <v>82411</v>
      </c>
      <c r="L170">
        <f t="shared" ca="1" si="63"/>
        <v>4</v>
      </c>
      <c r="M170" t="str">
        <f t="shared" ca="1" si="64"/>
        <v>alberta</v>
      </c>
      <c r="N170">
        <f t="shared" ca="1" si="68"/>
        <v>247233</v>
      </c>
      <c r="O170">
        <f t="shared" ca="1" si="65"/>
        <v>148276.33680780849</v>
      </c>
      <c r="P170">
        <f t="shared" ca="1" si="69"/>
        <v>145511.41924765959</v>
      </c>
      <c r="Q170">
        <f t="shared" ca="1" si="66"/>
        <v>20108</v>
      </c>
      <c r="R170">
        <f t="shared" ca="1" si="70"/>
        <v>60904.455510149797</v>
      </c>
      <c r="S170">
        <f t="shared" ca="1" si="71"/>
        <v>30231.567781447258</v>
      </c>
      <c r="T170">
        <f t="shared" ca="1" si="72"/>
        <v>422975.98702910688</v>
      </c>
      <c r="U170">
        <f t="shared" ca="1" si="73"/>
        <v>229288.79231795829</v>
      </c>
      <c r="V170">
        <f t="shared" ca="1" si="74"/>
        <v>193687.19471114859</v>
      </c>
      <c r="AF170" s="5">
        <f ca="1">IF(Table1[[#This Row],[Genders]]="men",1,0)</f>
        <v>0</v>
      </c>
      <c r="AG170">
        <f ca="1">IF(Table1[[#This Row],[Genders]]="women",1,0)</f>
        <v>1</v>
      </c>
      <c r="AJ170" s="6"/>
      <c r="AL170">
        <f ca="1">IF(Table1[[#This Row],[field of work]]="teaching",1,0)</f>
        <v>0</v>
      </c>
      <c r="AM170">
        <f ca="1">IF(Table1[[#This Row],[field of work]]="health",1,0)</f>
        <v>0</v>
      </c>
      <c r="AN170">
        <f ca="1">IF(Table1[[#This Row],[field of work]]="agriculture",1,0)</f>
        <v>0</v>
      </c>
      <c r="AO170">
        <f ca="1">IF(Table1[[#This Row],[field of work]]="IT",1,0)</f>
        <v>0</v>
      </c>
      <c r="AP170">
        <f ca="1">IF(Table1[[#This Row],[field of work]]="construction",1,0)</f>
        <v>1</v>
      </c>
      <c r="AQ170">
        <f ca="1">IF(Table1[[#This Row],[field of work]]="general work",1,0)</f>
        <v>0</v>
      </c>
      <c r="AY170" s="23">
        <f ca="1">IF(Table1[[#This Row],[area]]="ontario",1,0)</f>
        <v>0</v>
      </c>
      <c r="AZ170">
        <f ca="1">IF(Table1[[#This Row],[area]]="newfounland",1,0)</f>
        <v>0</v>
      </c>
      <c r="BA170">
        <f ca="1">IF(Table1[[#This Row],[area]]="alberta",1,0)</f>
        <v>1</v>
      </c>
      <c r="BB170">
        <f ca="1">IF(Table1[[#This Row],[area]]="BC",1,0)</f>
        <v>0</v>
      </c>
      <c r="BC170">
        <f ca="1">IF(Table1[[#This Row],[area]]="yukon",1,0)</f>
        <v>0</v>
      </c>
      <c r="BD170">
        <f ca="1">IF(Table1[[#This Row],[area]]="nunavet",1,0)</f>
        <v>0</v>
      </c>
      <c r="BE170">
        <f ca="1">IF(Table1[[#This Row],[area]]="sasketchwan",1,0)</f>
        <v>0</v>
      </c>
      <c r="BF170">
        <f ca="1">IF(Table1[[#This Row],[area]]="newbruncwick",1,0)</f>
        <v>0</v>
      </c>
      <c r="BG170">
        <f ca="1">IF(Table1[[#This Row],[area]]="manitoba",1,0)</f>
        <v>0</v>
      </c>
      <c r="BH170">
        <f ca="1">IF(Table1[[#This Row],[area]]="prince edward island",1,0)</f>
        <v>0</v>
      </c>
      <c r="BI170">
        <f ca="1">IF(Table1[[#This Row],[area]]="quebec",1,0)</f>
        <v>0</v>
      </c>
      <c r="BJ170">
        <f ca="1">IF(Table1[[#This Row],[area]]="northwest tersesa",1,0)</f>
        <v>0</v>
      </c>
      <c r="BZ170" s="41">
        <f ca="1">Table1[[#This Row],[Cars Value]]/Table1[[#This Row],[no of cars]]</f>
        <v>72755.709623829796</v>
      </c>
      <c r="CB170" s="5">
        <f ca="1">IF(Table1[[#This Row],[Value of debts]]&gt;$CC$6,1,0)</f>
        <v>1</v>
      </c>
      <c r="CF170" s="6"/>
      <c r="CG170" s="43">
        <f ca="1">Table1[[#This Row],[Mortage left]]/Table1[[#This Row],[value of house]]</f>
        <v>0.59974330614363169</v>
      </c>
      <c r="CH170">
        <f t="shared" ca="1" si="67"/>
        <v>0</v>
      </c>
      <c r="CO170" s="5">
        <f ca="1">IF(Table1[[#This Row],[area]]="yukon",Table1[[#This Row],[income]],0)</f>
        <v>0</v>
      </c>
      <c r="CP170">
        <f ca="1">IF(Table1[[#This Row],[area]]="ontario",Table1[[#This Row],[income]],0)</f>
        <v>0</v>
      </c>
      <c r="CQ170">
        <f ca="1">IF(Table1[[#This Row],[area]]="newfounland",Table1[[#This Row],[income]],0)</f>
        <v>0</v>
      </c>
      <c r="CR170">
        <f ca="1">IF(Table1[[#This Row],[area]]="alberta",Table1[[#This Row],[income]],0)</f>
        <v>82411</v>
      </c>
      <c r="CS170">
        <f ca="1">IF(Table1[[#This Row],[area]]="nunavet",Table1[[#This Row],[income]],0)</f>
        <v>0</v>
      </c>
      <c r="CT170">
        <f ca="1">IF(Table1[[#This Row],[area]]="prince edward island",Table1[[#This Row],[income]],0)</f>
        <v>0</v>
      </c>
      <c r="CU170">
        <f ca="1">IF(Table1[[#This Row],[area]]="northwest tersesa",Table1[[#This Row],[income]],0)</f>
        <v>0</v>
      </c>
      <c r="CV170">
        <f ca="1">IF(Table1[[#This Row],[area]]="quebec",Table1[[#This Row],[income]],0)</f>
        <v>0</v>
      </c>
      <c r="CW170">
        <f ca="1">IF(Table1[[#This Row],[area]]="manitoba",Table1[[#This Row],[income]],0)</f>
        <v>0</v>
      </c>
      <c r="CX170">
        <f ca="1">IF(Table1[[#This Row],[area]]="sasketchwan",Table1[[#This Row],[income]],0)</f>
        <v>0</v>
      </c>
      <c r="CY170">
        <f ca="1">IF(Table1[[#This Row],[area]]="BC",Table1[[#This Row],[income]],0)</f>
        <v>0</v>
      </c>
      <c r="CZ170" s="6">
        <f ca="1">IF(Table1[[#This Row],[area]]="newbruncwick",Table1[[#This Row],[income]],0)</f>
        <v>0</v>
      </c>
      <c r="DB170" s="5">
        <f ca="1">IF(Table1[[#This Row],[field of work]]="health",Table1[[#This Row],[income]],0)</f>
        <v>0</v>
      </c>
      <c r="DC170">
        <f ca="1">IF(Table1[[#This Row],[field of work]]="teaching",Table1[[#This Row],[income]],0)</f>
        <v>0</v>
      </c>
      <c r="DD170">
        <f ca="1">IF(Table1[[#This Row],[field of work]]="agriculture",Table1[[#This Row],[income]],0)</f>
        <v>0</v>
      </c>
      <c r="DE170">
        <f ca="1">IF(Table1[[#This Row],[field of work]]="IT",Table1[[#This Row],[income]],0)</f>
        <v>0</v>
      </c>
      <c r="DF170">
        <f ca="1">IF(Table1[[#This Row],[field of work]]="construction",Table1[[#This Row],[income]],0)</f>
        <v>82411</v>
      </c>
      <c r="DG170" s="6">
        <f ca="1">IF(Table1[[#This Row],[field of work]]="general work",Table1[[#This Row],[income]],0)</f>
        <v>0</v>
      </c>
      <c r="DJ170" s="5">
        <f ca="1">IF(Table1[[#This Row],[Value of debts]]&gt;Table1[[#This Row],[income]],1,0)</f>
        <v>1</v>
      </c>
      <c r="DK170" s="6"/>
      <c r="DL170">
        <f ca="1">IF(Table1[[#This Row],[net worth of person($)]]&gt;$DM$6,Table1[[#This Row],[age]],0)</f>
        <v>45</v>
      </c>
    </row>
    <row r="171" spans="2:116" x14ac:dyDescent="0.3">
      <c r="B171">
        <f t="shared" ca="1" si="54"/>
        <v>1</v>
      </c>
      <c r="C171" s="1" t="str">
        <f t="shared" ca="1" si="55"/>
        <v>men</v>
      </c>
      <c r="D171">
        <f t="shared" ca="1" si="56"/>
        <v>32</v>
      </c>
      <c r="E171">
        <f t="shared" ca="1" si="57"/>
        <v>6</v>
      </c>
      <c r="F171" t="str">
        <f t="shared" ca="1" si="58"/>
        <v>agriculture</v>
      </c>
      <c r="G171">
        <f t="shared" ca="1" si="59"/>
        <v>2</v>
      </c>
      <c r="H171" t="str">
        <f t="shared" ca="1" si="60"/>
        <v>college</v>
      </c>
      <c r="I171">
        <f t="shared" ca="1" si="61"/>
        <v>0</v>
      </c>
      <c r="J171">
        <f t="shared" ca="1" si="53"/>
        <v>3</v>
      </c>
      <c r="K171">
        <f t="shared" ca="1" si="62"/>
        <v>53130</v>
      </c>
      <c r="L171">
        <f t="shared" ca="1" si="63"/>
        <v>1</v>
      </c>
      <c r="M171" t="str">
        <f t="shared" ca="1" si="64"/>
        <v>yukon</v>
      </c>
      <c r="N171">
        <f t="shared" ca="1" si="68"/>
        <v>318780</v>
      </c>
      <c r="O171">
        <f t="shared" ca="1" si="65"/>
        <v>110013.1900260823</v>
      </c>
      <c r="P171">
        <f t="shared" ca="1" si="69"/>
        <v>4490.2514470855131</v>
      </c>
      <c r="Q171">
        <f t="shared" ca="1" si="66"/>
        <v>164</v>
      </c>
      <c r="R171">
        <f t="shared" ca="1" si="70"/>
        <v>15799.327505659578</v>
      </c>
      <c r="S171">
        <f t="shared" ca="1" si="71"/>
        <v>40556.236937100584</v>
      </c>
      <c r="T171">
        <f t="shared" ca="1" si="72"/>
        <v>363826.48838418612</v>
      </c>
      <c r="U171">
        <f t="shared" ca="1" si="73"/>
        <v>125976.51753174188</v>
      </c>
      <c r="V171">
        <f t="shared" ca="1" si="74"/>
        <v>237849.97085244424</v>
      </c>
      <c r="AF171" s="5">
        <f ca="1">IF(Table1[[#This Row],[Genders]]="men",1,0)</f>
        <v>1</v>
      </c>
      <c r="AG171">
        <f ca="1">IF(Table1[[#This Row],[Genders]]="women",1,0)</f>
        <v>0</v>
      </c>
      <c r="AJ171" s="6"/>
      <c r="AL171">
        <f ca="1">IF(Table1[[#This Row],[field of work]]="teaching",1,0)</f>
        <v>0</v>
      </c>
      <c r="AM171">
        <f ca="1">IF(Table1[[#This Row],[field of work]]="health",1,0)</f>
        <v>0</v>
      </c>
      <c r="AN171">
        <f ca="1">IF(Table1[[#This Row],[field of work]]="agriculture",1,0)</f>
        <v>1</v>
      </c>
      <c r="AO171">
        <f ca="1">IF(Table1[[#This Row],[field of work]]="IT",1,0)</f>
        <v>0</v>
      </c>
      <c r="AP171">
        <f ca="1">IF(Table1[[#This Row],[field of work]]="construction",1,0)</f>
        <v>0</v>
      </c>
      <c r="AQ171">
        <f ca="1">IF(Table1[[#This Row],[field of work]]="general work",1,0)</f>
        <v>0</v>
      </c>
      <c r="AY171" s="23">
        <f ca="1">IF(Table1[[#This Row],[area]]="ontario",1,0)</f>
        <v>0</v>
      </c>
      <c r="AZ171">
        <f ca="1">IF(Table1[[#This Row],[area]]="newfounland",1,0)</f>
        <v>0</v>
      </c>
      <c r="BA171">
        <f ca="1">IF(Table1[[#This Row],[area]]="alberta",1,0)</f>
        <v>0</v>
      </c>
      <c r="BB171">
        <f ca="1">IF(Table1[[#This Row],[area]]="BC",1,0)</f>
        <v>0</v>
      </c>
      <c r="BC171">
        <f ca="1">IF(Table1[[#This Row],[area]]="yukon",1,0)</f>
        <v>1</v>
      </c>
      <c r="BD171">
        <f ca="1">IF(Table1[[#This Row],[area]]="nunavet",1,0)</f>
        <v>0</v>
      </c>
      <c r="BE171">
        <f ca="1">IF(Table1[[#This Row],[area]]="sasketchwan",1,0)</f>
        <v>0</v>
      </c>
      <c r="BF171">
        <f ca="1">IF(Table1[[#This Row],[area]]="newbruncwick",1,0)</f>
        <v>0</v>
      </c>
      <c r="BG171">
        <f ca="1">IF(Table1[[#This Row],[area]]="manitoba",1,0)</f>
        <v>0</v>
      </c>
      <c r="BH171">
        <f ca="1">IF(Table1[[#This Row],[area]]="prince edward island",1,0)</f>
        <v>0</v>
      </c>
      <c r="BI171">
        <f ca="1">IF(Table1[[#This Row],[area]]="quebec",1,0)</f>
        <v>0</v>
      </c>
      <c r="BJ171">
        <f ca="1">IF(Table1[[#This Row],[area]]="northwest tersesa",1,0)</f>
        <v>0</v>
      </c>
      <c r="BZ171" s="41">
        <f ca="1">Table1[[#This Row],[Cars Value]]/Table1[[#This Row],[no of cars]]</f>
        <v>1496.7504823618376</v>
      </c>
      <c r="CB171" s="5">
        <f ca="1">IF(Table1[[#This Row],[Value of debts]]&gt;$CC$6,1,0)</f>
        <v>1</v>
      </c>
      <c r="CF171" s="6"/>
      <c r="CG171" s="43">
        <f ca="1">Table1[[#This Row],[Mortage left]]/Table1[[#This Row],[value of house]]</f>
        <v>0.34510693903658418</v>
      </c>
      <c r="CH171">
        <f t="shared" ca="1" si="67"/>
        <v>0</v>
      </c>
      <c r="CO171" s="5">
        <f ca="1">IF(Table1[[#This Row],[area]]="yukon",Table1[[#This Row],[income]],0)</f>
        <v>53130</v>
      </c>
      <c r="CP171">
        <f ca="1">IF(Table1[[#This Row],[area]]="ontario",Table1[[#This Row],[income]],0)</f>
        <v>0</v>
      </c>
      <c r="CQ171">
        <f ca="1">IF(Table1[[#This Row],[area]]="newfounland",Table1[[#This Row],[income]],0)</f>
        <v>0</v>
      </c>
      <c r="CR171">
        <f ca="1">IF(Table1[[#This Row],[area]]="alberta",Table1[[#This Row],[income]],0)</f>
        <v>0</v>
      </c>
      <c r="CS171">
        <f ca="1">IF(Table1[[#This Row],[area]]="nunavet",Table1[[#This Row],[income]],0)</f>
        <v>0</v>
      </c>
      <c r="CT171">
        <f ca="1">IF(Table1[[#This Row],[area]]="prince edward island",Table1[[#This Row],[income]],0)</f>
        <v>0</v>
      </c>
      <c r="CU171">
        <f ca="1">IF(Table1[[#This Row],[area]]="northwest tersesa",Table1[[#This Row],[income]],0)</f>
        <v>0</v>
      </c>
      <c r="CV171">
        <f ca="1">IF(Table1[[#This Row],[area]]="quebec",Table1[[#This Row],[income]],0)</f>
        <v>0</v>
      </c>
      <c r="CW171">
        <f ca="1">IF(Table1[[#This Row],[area]]="manitoba",Table1[[#This Row],[income]],0)</f>
        <v>0</v>
      </c>
      <c r="CX171">
        <f ca="1">IF(Table1[[#This Row],[area]]="sasketchwan",Table1[[#This Row],[income]],0)</f>
        <v>0</v>
      </c>
      <c r="CY171">
        <f ca="1">IF(Table1[[#This Row],[area]]="BC",Table1[[#This Row],[income]],0)</f>
        <v>0</v>
      </c>
      <c r="CZ171" s="6">
        <f ca="1">IF(Table1[[#This Row],[area]]="newbruncwick",Table1[[#This Row],[income]],0)</f>
        <v>0</v>
      </c>
      <c r="DB171" s="5">
        <f ca="1">IF(Table1[[#This Row],[field of work]]="health",Table1[[#This Row],[income]],0)</f>
        <v>0</v>
      </c>
      <c r="DC171">
        <f ca="1">IF(Table1[[#This Row],[field of work]]="teaching",Table1[[#This Row],[income]],0)</f>
        <v>0</v>
      </c>
      <c r="DD171">
        <f ca="1">IF(Table1[[#This Row],[field of work]]="agriculture",Table1[[#This Row],[income]],0)</f>
        <v>53130</v>
      </c>
      <c r="DE171">
        <f ca="1">IF(Table1[[#This Row],[field of work]]="IT",Table1[[#This Row],[income]],0)</f>
        <v>0</v>
      </c>
      <c r="DF171">
        <f ca="1">IF(Table1[[#This Row],[field of work]]="construction",Table1[[#This Row],[income]],0)</f>
        <v>0</v>
      </c>
      <c r="DG171" s="6">
        <f ca="1">IF(Table1[[#This Row],[field of work]]="general work",Table1[[#This Row],[income]],0)</f>
        <v>0</v>
      </c>
      <c r="DJ171" s="5">
        <f ca="1">IF(Table1[[#This Row],[Value of debts]]&gt;Table1[[#This Row],[income]],1,0)</f>
        <v>1</v>
      </c>
      <c r="DK171" s="6"/>
      <c r="DL171">
        <f ca="1">IF(Table1[[#This Row],[net worth of person($)]]&gt;$DM$6,Table1[[#This Row],[age]],0)</f>
        <v>32</v>
      </c>
    </row>
    <row r="172" spans="2:116" x14ac:dyDescent="0.3">
      <c r="B172">
        <f t="shared" ca="1" si="54"/>
        <v>1</v>
      </c>
      <c r="C172" s="1" t="str">
        <f t="shared" ca="1" si="55"/>
        <v>men</v>
      </c>
      <c r="D172">
        <f t="shared" ca="1" si="56"/>
        <v>36</v>
      </c>
      <c r="E172">
        <f t="shared" ca="1" si="57"/>
        <v>3</v>
      </c>
      <c r="F172" t="str">
        <f t="shared" ca="1" si="58"/>
        <v>teaching</v>
      </c>
      <c r="G172">
        <f t="shared" ca="1" si="59"/>
        <v>2</v>
      </c>
      <c r="H172" t="str">
        <f t="shared" ca="1" si="60"/>
        <v>college</v>
      </c>
      <c r="I172">
        <f t="shared" ca="1" si="61"/>
        <v>1</v>
      </c>
      <c r="J172">
        <f t="shared" ca="1" si="53"/>
        <v>2</v>
      </c>
      <c r="K172">
        <f t="shared" ca="1" si="62"/>
        <v>38410</v>
      </c>
      <c r="L172">
        <f t="shared" ca="1" si="63"/>
        <v>6</v>
      </c>
      <c r="M172" t="str">
        <f t="shared" ca="1" si="64"/>
        <v>sasketchwan</v>
      </c>
      <c r="N172">
        <f t="shared" ca="1" si="68"/>
        <v>115230</v>
      </c>
      <c r="O172">
        <f t="shared" ca="1" si="65"/>
        <v>89286.168983920026</v>
      </c>
      <c r="P172">
        <f t="shared" ca="1" si="69"/>
        <v>63296.463351937862</v>
      </c>
      <c r="Q172">
        <f t="shared" ca="1" si="66"/>
        <v>38168</v>
      </c>
      <c r="R172">
        <f t="shared" ca="1" si="70"/>
        <v>10300.442488946181</v>
      </c>
      <c r="S172">
        <f t="shared" ca="1" si="71"/>
        <v>9159.348804984329</v>
      </c>
      <c r="T172">
        <f t="shared" ca="1" si="72"/>
        <v>187685.81215692218</v>
      </c>
      <c r="U172">
        <f t="shared" ca="1" si="73"/>
        <v>137754.61147286621</v>
      </c>
      <c r="V172">
        <f t="shared" ca="1" si="74"/>
        <v>49931.200684055977</v>
      </c>
      <c r="AF172" s="5">
        <f ca="1">IF(Table1[[#This Row],[Genders]]="men",1,0)</f>
        <v>1</v>
      </c>
      <c r="AG172">
        <f ca="1">IF(Table1[[#This Row],[Genders]]="women",1,0)</f>
        <v>0</v>
      </c>
      <c r="AJ172" s="6"/>
      <c r="AL172">
        <f ca="1">IF(Table1[[#This Row],[field of work]]="teaching",1,0)</f>
        <v>1</v>
      </c>
      <c r="AM172">
        <f ca="1">IF(Table1[[#This Row],[field of work]]="health",1,0)</f>
        <v>0</v>
      </c>
      <c r="AN172">
        <f ca="1">IF(Table1[[#This Row],[field of work]]="agriculture",1,0)</f>
        <v>0</v>
      </c>
      <c r="AO172">
        <f ca="1">IF(Table1[[#This Row],[field of work]]="IT",1,0)</f>
        <v>0</v>
      </c>
      <c r="AP172">
        <f ca="1">IF(Table1[[#This Row],[field of work]]="construction",1,0)</f>
        <v>0</v>
      </c>
      <c r="AQ172">
        <f ca="1">IF(Table1[[#This Row],[field of work]]="general work",1,0)</f>
        <v>0</v>
      </c>
      <c r="AY172" s="23">
        <f ca="1">IF(Table1[[#This Row],[area]]="ontario",1,0)</f>
        <v>0</v>
      </c>
      <c r="AZ172">
        <f ca="1">IF(Table1[[#This Row],[area]]="newfounland",1,0)</f>
        <v>0</v>
      </c>
      <c r="BA172">
        <f ca="1">IF(Table1[[#This Row],[area]]="alberta",1,0)</f>
        <v>0</v>
      </c>
      <c r="BB172">
        <f ca="1">IF(Table1[[#This Row],[area]]="BC",1,0)</f>
        <v>0</v>
      </c>
      <c r="BC172">
        <f ca="1">IF(Table1[[#This Row],[area]]="yukon",1,0)</f>
        <v>0</v>
      </c>
      <c r="BD172">
        <f ca="1">IF(Table1[[#This Row],[area]]="nunavet",1,0)</f>
        <v>0</v>
      </c>
      <c r="BE172">
        <f ca="1">IF(Table1[[#This Row],[area]]="sasketchwan",1,0)</f>
        <v>1</v>
      </c>
      <c r="BF172">
        <f ca="1">IF(Table1[[#This Row],[area]]="newbruncwick",1,0)</f>
        <v>0</v>
      </c>
      <c r="BG172">
        <f ca="1">IF(Table1[[#This Row],[area]]="manitoba",1,0)</f>
        <v>0</v>
      </c>
      <c r="BH172">
        <f ca="1">IF(Table1[[#This Row],[area]]="prince edward island",1,0)</f>
        <v>0</v>
      </c>
      <c r="BI172">
        <f ca="1">IF(Table1[[#This Row],[area]]="quebec",1,0)</f>
        <v>0</v>
      </c>
      <c r="BJ172">
        <f ca="1">IF(Table1[[#This Row],[area]]="northwest tersesa",1,0)</f>
        <v>0</v>
      </c>
      <c r="BZ172" s="41">
        <f ca="1">Table1[[#This Row],[Cars Value]]/Table1[[#This Row],[no of cars]]</f>
        <v>31648.231675968931</v>
      </c>
      <c r="CB172" s="5">
        <f ca="1">IF(Table1[[#This Row],[Value of debts]]&gt;$CC$6,1,0)</f>
        <v>1</v>
      </c>
      <c r="CF172" s="6"/>
      <c r="CG172" s="43">
        <f ca="1">Table1[[#This Row],[Mortage left]]/Table1[[#This Row],[value of house]]</f>
        <v>0.77485176589360427</v>
      </c>
      <c r="CH172">
        <f t="shared" ca="1" si="67"/>
        <v>0</v>
      </c>
      <c r="CO172" s="5">
        <f ca="1">IF(Table1[[#This Row],[area]]="yukon",Table1[[#This Row],[income]],0)</f>
        <v>0</v>
      </c>
      <c r="CP172">
        <f ca="1">IF(Table1[[#This Row],[area]]="ontario",Table1[[#This Row],[income]],0)</f>
        <v>0</v>
      </c>
      <c r="CQ172">
        <f ca="1">IF(Table1[[#This Row],[area]]="newfounland",Table1[[#This Row],[income]],0)</f>
        <v>0</v>
      </c>
      <c r="CR172">
        <f ca="1">IF(Table1[[#This Row],[area]]="alberta",Table1[[#This Row],[income]],0)</f>
        <v>0</v>
      </c>
      <c r="CS172">
        <f ca="1">IF(Table1[[#This Row],[area]]="nunavet",Table1[[#This Row],[income]],0)</f>
        <v>0</v>
      </c>
      <c r="CT172">
        <f ca="1">IF(Table1[[#This Row],[area]]="prince edward island",Table1[[#This Row],[income]],0)</f>
        <v>0</v>
      </c>
      <c r="CU172">
        <f ca="1">IF(Table1[[#This Row],[area]]="northwest tersesa",Table1[[#This Row],[income]],0)</f>
        <v>0</v>
      </c>
      <c r="CV172">
        <f ca="1">IF(Table1[[#This Row],[area]]="quebec",Table1[[#This Row],[income]],0)</f>
        <v>0</v>
      </c>
      <c r="CW172">
        <f ca="1">IF(Table1[[#This Row],[area]]="manitoba",Table1[[#This Row],[income]],0)</f>
        <v>0</v>
      </c>
      <c r="CX172">
        <f ca="1">IF(Table1[[#This Row],[area]]="sasketchwan",Table1[[#This Row],[income]],0)</f>
        <v>38410</v>
      </c>
      <c r="CY172">
        <f ca="1">IF(Table1[[#This Row],[area]]="BC",Table1[[#This Row],[income]],0)</f>
        <v>0</v>
      </c>
      <c r="CZ172" s="6">
        <f ca="1">IF(Table1[[#This Row],[area]]="newbruncwick",Table1[[#This Row],[income]],0)</f>
        <v>0</v>
      </c>
      <c r="DB172" s="5">
        <f ca="1">IF(Table1[[#This Row],[field of work]]="health",Table1[[#This Row],[income]],0)</f>
        <v>0</v>
      </c>
      <c r="DC172">
        <f ca="1">IF(Table1[[#This Row],[field of work]]="teaching",Table1[[#This Row],[income]],0)</f>
        <v>38410</v>
      </c>
      <c r="DD172">
        <f ca="1">IF(Table1[[#This Row],[field of work]]="agriculture",Table1[[#This Row],[income]],0)</f>
        <v>0</v>
      </c>
      <c r="DE172">
        <f ca="1">IF(Table1[[#This Row],[field of work]]="IT",Table1[[#This Row],[income]],0)</f>
        <v>0</v>
      </c>
      <c r="DF172">
        <f ca="1">IF(Table1[[#This Row],[field of work]]="construction",Table1[[#This Row],[income]],0)</f>
        <v>0</v>
      </c>
      <c r="DG172" s="6">
        <f ca="1">IF(Table1[[#This Row],[field of work]]="general work",Table1[[#This Row],[income]],0)</f>
        <v>0</v>
      </c>
      <c r="DJ172" s="5">
        <f ca="1">IF(Table1[[#This Row],[Value of debts]]&gt;Table1[[#This Row],[income]],1,0)</f>
        <v>1</v>
      </c>
      <c r="DK172" s="6"/>
      <c r="DL172">
        <f ca="1">IF(Table1[[#This Row],[net worth of person($)]]&gt;$DM$6,Table1[[#This Row],[age]],0)</f>
        <v>0</v>
      </c>
    </row>
    <row r="173" spans="2:116" x14ac:dyDescent="0.3">
      <c r="B173">
        <f t="shared" ca="1" si="54"/>
        <v>1</v>
      </c>
      <c r="C173" s="1" t="str">
        <f t="shared" ca="1" si="55"/>
        <v>men</v>
      </c>
      <c r="D173">
        <f t="shared" ca="1" si="56"/>
        <v>37</v>
      </c>
      <c r="E173">
        <f t="shared" ca="1" si="57"/>
        <v>3</v>
      </c>
      <c r="F173" t="str">
        <f t="shared" ca="1" si="58"/>
        <v>teaching</v>
      </c>
      <c r="G173">
        <f t="shared" ca="1" si="59"/>
        <v>4</v>
      </c>
      <c r="H173" t="str">
        <f t="shared" ca="1" si="60"/>
        <v>technical;</v>
      </c>
      <c r="I173">
        <f t="shared" ca="1" si="61"/>
        <v>3</v>
      </c>
      <c r="J173">
        <f t="shared" ca="1" si="53"/>
        <v>1</v>
      </c>
      <c r="K173">
        <f t="shared" ca="1" si="62"/>
        <v>62493</v>
      </c>
      <c r="L173">
        <f t="shared" ca="1" si="63"/>
        <v>8</v>
      </c>
      <c r="M173" t="str">
        <f t="shared" ca="1" si="64"/>
        <v>ontario</v>
      </c>
      <c r="N173">
        <f t="shared" ca="1" si="68"/>
        <v>249972</v>
      </c>
      <c r="O173">
        <f t="shared" ca="1" si="65"/>
        <v>38481.961622873634</v>
      </c>
      <c r="P173">
        <f t="shared" ca="1" si="69"/>
        <v>35132.005760949804</v>
      </c>
      <c r="Q173">
        <f t="shared" ca="1" si="66"/>
        <v>14026</v>
      </c>
      <c r="R173">
        <f t="shared" ca="1" si="70"/>
        <v>24498.033672885005</v>
      </c>
      <c r="S173">
        <f t="shared" ca="1" si="71"/>
        <v>71954.206452138751</v>
      </c>
      <c r="T173">
        <f t="shared" ca="1" si="72"/>
        <v>357058.21221308853</v>
      </c>
      <c r="U173">
        <f t="shared" ca="1" si="73"/>
        <v>77005.995295758636</v>
      </c>
      <c r="V173">
        <f t="shared" ca="1" si="74"/>
        <v>280052.21691732988</v>
      </c>
      <c r="AF173" s="5">
        <f ca="1">IF(Table1[[#This Row],[Genders]]="men",1,0)</f>
        <v>1</v>
      </c>
      <c r="AG173">
        <f ca="1">IF(Table1[[#This Row],[Genders]]="women",1,0)</f>
        <v>0</v>
      </c>
      <c r="AJ173" s="6"/>
      <c r="AL173">
        <f ca="1">IF(Table1[[#This Row],[field of work]]="teaching",1,0)</f>
        <v>1</v>
      </c>
      <c r="AM173">
        <f ca="1">IF(Table1[[#This Row],[field of work]]="health",1,0)</f>
        <v>0</v>
      </c>
      <c r="AN173">
        <f ca="1">IF(Table1[[#This Row],[field of work]]="agriculture",1,0)</f>
        <v>0</v>
      </c>
      <c r="AO173">
        <f ca="1">IF(Table1[[#This Row],[field of work]]="IT",1,0)</f>
        <v>0</v>
      </c>
      <c r="AP173">
        <f ca="1">IF(Table1[[#This Row],[field of work]]="construction",1,0)</f>
        <v>0</v>
      </c>
      <c r="AQ173">
        <f ca="1">IF(Table1[[#This Row],[field of work]]="general work",1,0)</f>
        <v>0</v>
      </c>
      <c r="AY173" s="23">
        <f ca="1">IF(Table1[[#This Row],[area]]="ontario",1,0)</f>
        <v>1</v>
      </c>
      <c r="AZ173">
        <f ca="1">IF(Table1[[#This Row],[area]]="newfounland",1,0)</f>
        <v>0</v>
      </c>
      <c r="BA173">
        <f ca="1">IF(Table1[[#This Row],[area]]="alberta",1,0)</f>
        <v>0</v>
      </c>
      <c r="BB173">
        <f ca="1">IF(Table1[[#This Row],[area]]="BC",1,0)</f>
        <v>0</v>
      </c>
      <c r="BC173">
        <f ca="1">IF(Table1[[#This Row],[area]]="yukon",1,0)</f>
        <v>0</v>
      </c>
      <c r="BD173">
        <f ca="1">IF(Table1[[#This Row],[area]]="nunavet",1,0)</f>
        <v>0</v>
      </c>
      <c r="BE173">
        <f ca="1">IF(Table1[[#This Row],[area]]="sasketchwan",1,0)</f>
        <v>0</v>
      </c>
      <c r="BF173">
        <f ca="1">IF(Table1[[#This Row],[area]]="newbruncwick",1,0)</f>
        <v>0</v>
      </c>
      <c r="BG173">
        <f ca="1">IF(Table1[[#This Row],[area]]="manitoba",1,0)</f>
        <v>0</v>
      </c>
      <c r="BH173">
        <f ca="1">IF(Table1[[#This Row],[area]]="prince edward island",1,0)</f>
        <v>0</v>
      </c>
      <c r="BI173">
        <f ca="1">IF(Table1[[#This Row],[area]]="quebec",1,0)</f>
        <v>0</v>
      </c>
      <c r="BJ173">
        <f ca="1">IF(Table1[[#This Row],[area]]="northwest tersesa",1,0)</f>
        <v>0</v>
      </c>
      <c r="BZ173" s="41">
        <f ca="1">Table1[[#This Row],[Cars Value]]/Table1[[#This Row],[no of cars]]</f>
        <v>35132.005760949804</v>
      </c>
      <c r="CB173" s="5">
        <f ca="1">IF(Table1[[#This Row],[Value of debts]]&gt;$CC$6,1,0)</f>
        <v>0</v>
      </c>
      <c r="CF173" s="6"/>
      <c r="CG173" s="43">
        <f ca="1">Table1[[#This Row],[Mortage left]]/Table1[[#This Row],[value of house]]</f>
        <v>0.15394508834138876</v>
      </c>
      <c r="CH173">
        <f t="shared" ca="1" si="67"/>
        <v>1</v>
      </c>
      <c r="CO173" s="5">
        <f ca="1">IF(Table1[[#This Row],[area]]="yukon",Table1[[#This Row],[income]],0)</f>
        <v>0</v>
      </c>
      <c r="CP173">
        <f ca="1">IF(Table1[[#This Row],[area]]="ontario",Table1[[#This Row],[income]],0)</f>
        <v>62493</v>
      </c>
      <c r="CQ173">
        <f ca="1">IF(Table1[[#This Row],[area]]="newfounland",Table1[[#This Row],[income]],0)</f>
        <v>0</v>
      </c>
      <c r="CR173">
        <f ca="1">IF(Table1[[#This Row],[area]]="alberta",Table1[[#This Row],[income]],0)</f>
        <v>0</v>
      </c>
      <c r="CS173">
        <f ca="1">IF(Table1[[#This Row],[area]]="nunavet",Table1[[#This Row],[income]],0)</f>
        <v>0</v>
      </c>
      <c r="CT173">
        <f ca="1">IF(Table1[[#This Row],[area]]="prince edward island",Table1[[#This Row],[income]],0)</f>
        <v>0</v>
      </c>
      <c r="CU173">
        <f ca="1">IF(Table1[[#This Row],[area]]="northwest tersesa",Table1[[#This Row],[income]],0)</f>
        <v>0</v>
      </c>
      <c r="CV173">
        <f ca="1">IF(Table1[[#This Row],[area]]="quebec",Table1[[#This Row],[income]],0)</f>
        <v>0</v>
      </c>
      <c r="CW173">
        <f ca="1">IF(Table1[[#This Row],[area]]="manitoba",Table1[[#This Row],[income]],0)</f>
        <v>0</v>
      </c>
      <c r="CX173">
        <f ca="1">IF(Table1[[#This Row],[area]]="sasketchwan",Table1[[#This Row],[income]],0)</f>
        <v>0</v>
      </c>
      <c r="CY173">
        <f ca="1">IF(Table1[[#This Row],[area]]="BC",Table1[[#This Row],[income]],0)</f>
        <v>0</v>
      </c>
      <c r="CZ173" s="6">
        <f ca="1">IF(Table1[[#This Row],[area]]="newbruncwick",Table1[[#This Row],[income]],0)</f>
        <v>0</v>
      </c>
      <c r="DB173" s="5">
        <f ca="1">IF(Table1[[#This Row],[field of work]]="health",Table1[[#This Row],[income]],0)</f>
        <v>0</v>
      </c>
      <c r="DC173">
        <f ca="1">IF(Table1[[#This Row],[field of work]]="teaching",Table1[[#This Row],[income]],0)</f>
        <v>62493</v>
      </c>
      <c r="DD173">
        <f ca="1">IF(Table1[[#This Row],[field of work]]="agriculture",Table1[[#This Row],[income]],0)</f>
        <v>0</v>
      </c>
      <c r="DE173">
        <f ca="1">IF(Table1[[#This Row],[field of work]]="IT",Table1[[#This Row],[income]],0)</f>
        <v>0</v>
      </c>
      <c r="DF173">
        <f ca="1">IF(Table1[[#This Row],[field of work]]="construction",Table1[[#This Row],[income]],0)</f>
        <v>0</v>
      </c>
      <c r="DG173" s="6">
        <f ca="1">IF(Table1[[#This Row],[field of work]]="general work",Table1[[#This Row],[income]],0)</f>
        <v>0</v>
      </c>
      <c r="DJ173" s="5">
        <f ca="1">IF(Table1[[#This Row],[Value of debts]]&gt;Table1[[#This Row],[income]],1,0)</f>
        <v>1</v>
      </c>
      <c r="DK173" s="6"/>
      <c r="DL173">
        <f ca="1">IF(Table1[[#This Row],[net worth of person($)]]&gt;$DM$6,Table1[[#This Row],[age]],0)</f>
        <v>37</v>
      </c>
    </row>
    <row r="174" spans="2:116" x14ac:dyDescent="0.3">
      <c r="B174">
        <f t="shared" ca="1" si="54"/>
        <v>2</v>
      </c>
      <c r="C174" s="1" t="str">
        <f t="shared" ca="1" si="55"/>
        <v>women</v>
      </c>
      <c r="D174">
        <f t="shared" ca="1" si="56"/>
        <v>36</v>
      </c>
      <c r="E174">
        <f t="shared" ca="1" si="57"/>
        <v>2</v>
      </c>
      <c r="F174" t="str">
        <f t="shared" ca="1" si="58"/>
        <v>construction</v>
      </c>
      <c r="G174">
        <f t="shared" ca="1" si="59"/>
        <v>3</v>
      </c>
      <c r="H174" t="str">
        <f t="shared" ca="1" si="60"/>
        <v>university</v>
      </c>
      <c r="I174">
        <f t="shared" ca="1" si="61"/>
        <v>4</v>
      </c>
      <c r="J174">
        <f t="shared" ca="1" si="53"/>
        <v>1</v>
      </c>
      <c r="K174">
        <f t="shared" ca="1" si="62"/>
        <v>63765</v>
      </c>
      <c r="L174">
        <f t="shared" ca="1" si="63"/>
        <v>12</v>
      </c>
      <c r="M174" t="str">
        <f t="shared" ca="1" si="64"/>
        <v>prince edward island</v>
      </c>
      <c r="N174">
        <f t="shared" ca="1" si="68"/>
        <v>318825</v>
      </c>
      <c r="O174">
        <f t="shared" ca="1" si="65"/>
        <v>219939.67698157765</v>
      </c>
      <c r="P174">
        <f t="shared" ca="1" si="69"/>
        <v>53059.619203769529</v>
      </c>
      <c r="Q174">
        <f t="shared" ca="1" si="66"/>
        <v>27572</v>
      </c>
      <c r="R174">
        <f t="shared" ca="1" si="70"/>
        <v>66760.801131609725</v>
      </c>
      <c r="S174">
        <f t="shared" ca="1" si="71"/>
        <v>40700.160470378803</v>
      </c>
      <c r="T174">
        <f t="shared" ca="1" si="72"/>
        <v>412584.77967414836</v>
      </c>
      <c r="U174">
        <f t="shared" ca="1" si="73"/>
        <v>314272.47811318736</v>
      </c>
      <c r="V174">
        <f t="shared" ca="1" si="74"/>
        <v>98312.301560961001</v>
      </c>
      <c r="AF174" s="5">
        <f ca="1">IF(Table1[[#This Row],[Genders]]="men",1,0)</f>
        <v>0</v>
      </c>
      <c r="AG174">
        <f ca="1">IF(Table1[[#This Row],[Genders]]="women",1,0)</f>
        <v>1</v>
      </c>
      <c r="AJ174" s="6"/>
      <c r="AL174">
        <f ca="1">IF(Table1[[#This Row],[field of work]]="teaching",1,0)</f>
        <v>0</v>
      </c>
      <c r="AM174">
        <f ca="1">IF(Table1[[#This Row],[field of work]]="health",1,0)</f>
        <v>0</v>
      </c>
      <c r="AN174">
        <f ca="1">IF(Table1[[#This Row],[field of work]]="agriculture",1,0)</f>
        <v>0</v>
      </c>
      <c r="AO174">
        <f ca="1">IF(Table1[[#This Row],[field of work]]="IT",1,0)</f>
        <v>0</v>
      </c>
      <c r="AP174">
        <f ca="1">IF(Table1[[#This Row],[field of work]]="construction",1,0)</f>
        <v>1</v>
      </c>
      <c r="AQ174">
        <f ca="1">IF(Table1[[#This Row],[field of work]]="general work",1,0)</f>
        <v>0</v>
      </c>
      <c r="AY174" s="23">
        <f ca="1">IF(Table1[[#This Row],[area]]="ontario",1,0)</f>
        <v>0</v>
      </c>
      <c r="AZ174">
        <f ca="1">IF(Table1[[#This Row],[area]]="newfounland",1,0)</f>
        <v>0</v>
      </c>
      <c r="BA174">
        <f ca="1">IF(Table1[[#This Row],[area]]="alberta",1,0)</f>
        <v>0</v>
      </c>
      <c r="BB174">
        <f ca="1">IF(Table1[[#This Row],[area]]="BC",1,0)</f>
        <v>0</v>
      </c>
      <c r="BC174">
        <f ca="1">IF(Table1[[#This Row],[area]]="yukon",1,0)</f>
        <v>0</v>
      </c>
      <c r="BD174">
        <f ca="1">IF(Table1[[#This Row],[area]]="nunavet",1,0)</f>
        <v>0</v>
      </c>
      <c r="BE174">
        <f ca="1">IF(Table1[[#This Row],[area]]="sasketchwan",1,0)</f>
        <v>0</v>
      </c>
      <c r="BF174">
        <f ca="1">IF(Table1[[#This Row],[area]]="newbruncwick",1,0)</f>
        <v>0</v>
      </c>
      <c r="BG174">
        <f ca="1">IF(Table1[[#This Row],[area]]="manitoba",1,0)</f>
        <v>0</v>
      </c>
      <c r="BH174">
        <f ca="1">IF(Table1[[#This Row],[area]]="prince edward island",1,0)</f>
        <v>1</v>
      </c>
      <c r="BI174">
        <f ca="1">IF(Table1[[#This Row],[area]]="quebec",1,0)</f>
        <v>0</v>
      </c>
      <c r="BJ174">
        <f ca="1">IF(Table1[[#This Row],[area]]="northwest tersesa",1,0)</f>
        <v>0</v>
      </c>
      <c r="BZ174" s="41">
        <f ca="1">Table1[[#This Row],[Cars Value]]/Table1[[#This Row],[no of cars]]</f>
        <v>53059.619203769529</v>
      </c>
      <c r="CB174" s="5">
        <f ca="1">IF(Table1[[#This Row],[Value of debts]]&gt;$CC$6,1,0)</f>
        <v>1</v>
      </c>
      <c r="CF174" s="6"/>
      <c r="CG174" s="43">
        <f ca="1">Table1[[#This Row],[Mortage left]]/Table1[[#This Row],[value of house]]</f>
        <v>0.68984451339003416</v>
      </c>
      <c r="CH174">
        <f t="shared" ca="1" si="67"/>
        <v>0</v>
      </c>
      <c r="CO174" s="5">
        <f ca="1">IF(Table1[[#This Row],[area]]="yukon",Table1[[#This Row],[income]],0)</f>
        <v>0</v>
      </c>
      <c r="CP174">
        <f ca="1">IF(Table1[[#This Row],[area]]="ontario",Table1[[#This Row],[income]],0)</f>
        <v>0</v>
      </c>
      <c r="CQ174">
        <f ca="1">IF(Table1[[#This Row],[area]]="newfounland",Table1[[#This Row],[income]],0)</f>
        <v>0</v>
      </c>
      <c r="CR174">
        <f ca="1">IF(Table1[[#This Row],[area]]="alberta",Table1[[#This Row],[income]],0)</f>
        <v>0</v>
      </c>
      <c r="CS174">
        <f ca="1">IF(Table1[[#This Row],[area]]="nunavet",Table1[[#This Row],[income]],0)</f>
        <v>0</v>
      </c>
      <c r="CT174">
        <f ca="1">IF(Table1[[#This Row],[area]]="prince edward island",Table1[[#This Row],[income]],0)</f>
        <v>63765</v>
      </c>
      <c r="CU174">
        <f ca="1">IF(Table1[[#This Row],[area]]="northwest tersesa",Table1[[#This Row],[income]],0)</f>
        <v>0</v>
      </c>
      <c r="CV174">
        <f ca="1">IF(Table1[[#This Row],[area]]="quebec",Table1[[#This Row],[income]],0)</f>
        <v>0</v>
      </c>
      <c r="CW174">
        <f ca="1">IF(Table1[[#This Row],[area]]="manitoba",Table1[[#This Row],[income]],0)</f>
        <v>0</v>
      </c>
      <c r="CX174">
        <f ca="1">IF(Table1[[#This Row],[area]]="sasketchwan",Table1[[#This Row],[income]],0)</f>
        <v>0</v>
      </c>
      <c r="CY174">
        <f ca="1">IF(Table1[[#This Row],[area]]="BC",Table1[[#This Row],[income]],0)</f>
        <v>0</v>
      </c>
      <c r="CZ174" s="6">
        <f ca="1">IF(Table1[[#This Row],[area]]="newbruncwick",Table1[[#This Row],[income]],0)</f>
        <v>0</v>
      </c>
      <c r="DB174" s="5">
        <f ca="1">IF(Table1[[#This Row],[field of work]]="health",Table1[[#This Row],[income]],0)</f>
        <v>0</v>
      </c>
      <c r="DC174">
        <f ca="1">IF(Table1[[#This Row],[field of work]]="teaching",Table1[[#This Row],[income]],0)</f>
        <v>0</v>
      </c>
      <c r="DD174">
        <f ca="1">IF(Table1[[#This Row],[field of work]]="agriculture",Table1[[#This Row],[income]],0)</f>
        <v>0</v>
      </c>
      <c r="DE174">
        <f ca="1">IF(Table1[[#This Row],[field of work]]="IT",Table1[[#This Row],[income]],0)</f>
        <v>0</v>
      </c>
      <c r="DF174">
        <f ca="1">IF(Table1[[#This Row],[field of work]]="construction",Table1[[#This Row],[income]],0)</f>
        <v>63765</v>
      </c>
      <c r="DG174" s="6">
        <f ca="1">IF(Table1[[#This Row],[field of work]]="general work",Table1[[#This Row],[income]],0)</f>
        <v>0</v>
      </c>
      <c r="DJ174" s="5">
        <f ca="1">IF(Table1[[#This Row],[Value of debts]]&gt;Table1[[#This Row],[income]],1,0)</f>
        <v>1</v>
      </c>
      <c r="DK174" s="6"/>
      <c r="DL174">
        <f ca="1">IF(Table1[[#This Row],[net worth of person($)]]&gt;$DM$6,Table1[[#This Row],[age]],0)</f>
        <v>36</v>
      </c>
    </row>
    <row r="175" spans="2:116" x14ac:dyDescent="0.3">
      <c r="B175">
        <f t="shared" ca="1" si="54"/>
        <v>2</v>
      </c>
      <c r="C175" s="1" t="str">
        <f t="shared" ca="1" si="55"/>
        <v>women</v>
      </c>
      <c r="D175">
        <f t="shared" ca="1" si="56"/>
        <v>44</v>
      </c>
      <c r="E175">
        <f t="shared" ca="1" si="57"/>
        <v>1</v>
      </c>
      <c r="F175" t="str">
        <f t="shared" ca="1" si="58"/>
        <v>health</v>
      </c>
      <c r="G175">
        <f t="shared" ca="1" si="59"/>
        <v>4</v>
      </c>
      <c r="H175" t="str">
        <f t="shared" ca="1" si="60"/>
        <v>technical;</v>
      </c>
      <c r="I175">
        <f t="shared" ca="1" si="61"/>
        <v>1</v>
      </c>
      <c r="J175">
        <f t="shared" ca="1" si="53"/>
        <v>2</v>
      </c>
      <c r="K175">
        <f t="shared" ca="1" si="62"/>
        <v>70596</v>
      </c>
      <c r="L175">
        <f t="shared" ca="1" si="63"/>
        <v>3</v>
      </c>
      <c r="M175" t="str">
        <f t="shared" ca="1" si="64"/>
        <v>northwest tersesa</v>
      </c>
      <c r="N175">
        <f t="shared" ca="1" si="68"/>
        <v>423576</v>
      </c>
      <c r="O175">
        <f t="shared" ca="1" si="65"/>
        <v>46199.524756467916</v>
      </c>
      <c r="P175">
        <f t="shared" ca="1" si="69"/>
        <v>48236.220164338025</v>
      </c>
      <c r="Q175">
        <f t="shared" ca="1" si="66"/>
        <v>31711</v>
      </c>
      <c r="R175">
        <f t="shared" ca="1" si="70"/>
        <v>139076.35573131172</v>
      </c>
      <c r="S175">
        <f t="shared" ca="1" si="71"/>
        <v>88980.993181183076</v>
      </c>
      <c r="T175">
        <f t="shared" ca="1" si="72"/>
        <v>560793.21334552113</v>
      </c>
      <c r="U175">
        <f t="shared" ca="1" si="73"/>
        <v>216986.88048777962</v>
      </c>
      <c r="V175">
        <f t="shared" ca="1" si="74"/>
        <v>343806.33285774151</v>
      </c>
      <c r="AF175" s="5">
        <f ca="1">IF(Table1[[#This Row],[Genders]]="men",1,0)</f>
        <v>0</v>
      </c>
      <c r="AG175">
        <f ca="1">IF(Table1[[#This Row],[Genders]]="women",1,0)</f>
        <v>1</v>
      </c>
      <c r="AJ175" s="6"/>
      <c r="AL175">
        <f ca="1">IF(Table1[[#This Row],[field of work]]="teaching",1,0)</f>
        <v>0</v>
      </c>
      <c r="AM175">
        <f ca="1">IF(Table1[[#This Row],[field of work]]="health",1,0)</f>
        <v>1</v>
      </c>
      <c r="AN175">
        <f ca="1">IF(Table1[[#This Row],[field of work]]="agriculture",1,0)</f>
        <v>0</v>
      </c>
      <c r="AO175">
        <f ca="1">IF(Table1[[#This Row],[field of work]]="IT",1,0)</f>
        <v>0</v>
      </c>
      <c r="AP175">
        <f ca="1">IF(Table1[[#This Row],[field of work]]="construction",1,0)</f>
        <v>0</v>
      </c>
      <c r="AQ175">
        <f ca="1">IF(Table1[[#This Row],[field of work]]="general work",1,0)</f>
        <v>0</v>
      </c>
      <c r="AY175" s="23">
        <f ca="1">IF(Table1[[#This Row],[area]]="ontario",1,0)</f>
        <v>0</v>
      </c>
      <c r="AZ175">
        <f ca="1">IF(Table1[[#This Row],[area]]="newfounland",1,0)</f>
        <v>0</v>
      </c>
      <c r="BA175">
        <f ca="1">IF(Table1[[#This Row],[area]]="alberta",1,0)</f>
        <v>0</v>
      </c>
      <c r="BB175">
        <f ca="1">IF(Table1[[#This Row],[area]]="BC",1,0)</f>
        <v>0</v>
      </c>
      <c r="BC175">
        <f ca="1">IF(Table1[[#This Row],[area]]="yukon",1,0)</f>
        <v>0</v>
      </c>
      <c r="BD175">
        <f ca="1">IF(Table1[[#This Row],[area]]="nunavet",1,0)</f>
        <v>0</v>
      </c>
      <c r="BE175">
        <f ca="1">IF(Table1[[#This Row],[area]]="sasketchwan",1,0)</f>
        <v>0</v>
      </c>
      <c r="BF175">
        <f ca="1">IF(Table1[[#This Row],[area]]="newbruncwick",1,0)</f>
        <v>0</v>
      </c>
      <c r="BG175">
        <f ca="1">IF(Table1[[#This Row],[area]]="manitoba",1,0)</f>
        <v>0</v>
      </c>
      <c r="BH175">
        <f ca="1">IF(Table1[[#This Row],[area]]="prince edward island",1,0)</f>
        <v>0</v>
      </c>
      <c r="BI175">
        <f ca="1">IF(Table1[[#This Row],[area]]="quebec",1,0)</f>
        <v>0</v>
      </c>
      <c r="BJ175">
        <f ca="1">IF(Table1[[#This Row],[area]]="northwest tersesa",1,0)</f>
        <v>1</v>
      </c>
      <c r="BZ175" s="41">
        <f ca="1">Table1[[#This Row],[Cars Value]]/Table1[[#This Row],[no of cars]]</f>
        <v>24118.110082169012</v>
      </c>
      <c r="CB175" s="5">
        <f ca="1">IF(Table1[[#This Row],[Value of debts]]&gt;$CC$6,1,0)</f>
        <v>1</v>
      </c>
      <c r="CF175" s="6"/>
      <c r="CG175" s="43">
        <f ca="1">Table1[[#This Row],[Mortage left]]/Table1[[#This Row],[value of house]]</f>
        <v>0.10907021350706347</v>
      </c>
      <c r="CH175">
        <f t="shared" ca="1" si="67"/>
        <v>1</v>
      </c>
      <c r="CO175" s="5">
        <f ca="1">IF(Table1[[#This Row],[area]]="yukon",Table1[[#This Row],[income]],0)</f>
        <v>0</v>
      </c>
      <c r="CP175">
        <f ca="1">IF(Table1[[#This Row],[area]]="ontario",Table1[[#This Row],[income]],0)</f>
        <v>0</v>
      </c>
      <c r="CQ175">
        <f ca="1">IF(Table1[[#This Row],[area]]="newfounland",Table1[[#This Row],[income]],0)</f>
        <v>0</v>
      </c>
      <c r="CR175">
        <f ca="1">IF(Table1[[#This Row],[area]]="alberta",Table1[[#This Row],[income]],0)</f>
        <v>0</v>
      </c>
      <c r="CS175">
        <f ca="1">IF(Table1[[#This Row],[area]]="nunavet",Table1[[#This Row],[income]],0)</f>
        <v>0</v>
      </c>
      <c r="CT175">
        <f ca="1">IF(Table1[[#This Row],[area]]="prince edward island",Table1[[#This Row],[income]],0)</f>
        <v>0</v>
      </c>
      <c r="CU175">
        <f ca="1">IF(Table1[[#This Row],[area]]="northwest tersesa",Table1[[#This Row],[income]],0)</f>
        <v>70596</v>
      </c>
      <c r="CV175">
        <f ca="1">IF(Table1[[#This Row],[area]]="quebec",Table1[[#This Row],[income]],0)</f>
        <v>0</v>
      </c>
      <c r="CW175">
        <f ca="1">IF(Table1[[#This Row],[area]]="manitoba",Table1[[#This Row],[income]],0)</f>
        <v>0</v>
      </c>
      <c r="CX175">
        <f ca="1">IF(Table1[[#This Row],[area]]="sasketchwan",Table1[[#This Row],[income]],0)</f>
        <v>0</v>
      </c>
      <c r="CY175">
        <f ca="1">IF(Table1[[#This Row],[area]]="BC",Table1[[#This Row],[income]],0)</f>
        <v>0</v>
      </c>
      <c r="CZ175" s="6">
        <f ca="1">IF(Table1[[#This Row],[area]]="newbruncwick",Table1[[#This Row],[income]],0)</f>
        <v>0</v>
      </c>
      <c r="DB175" s="5">
        <f ca="1">IF(Table1[[#This Row],[field of work]]="health",Table1[[#This Row],[income]],0)</f>
        <v>70596</v>
      </c>
      <c r="DC175">
        <f ca="1">IF(Table1[[#This Row],[field of work]]="teaching",Table1[[#This Row],[income]],0)</f>
        <v>0</v>
      </c>
      <c r="DD175">
        <f ca="1">IF(Table1[[#This Row],[field of work]]="agriculture",Table1[[#This Row],[income]],0)</f>
        <v>0</v>
      </c>
      <c r="DE175">
        <f ca="1">IF(Table1[[#This Row],[field of work]]="IT",Table1[[#This Row],[income]],0)</f>
        <v>0</v>
      </c>
      <c r="DF175">
        <f ca="1">IF(Table1[[#This Row],[field of work]]="construction",Table1[[#This Row],[income]],0)</f>
        <v>0</v>
      </c>
      <c r="DG175" s="6">
        <f ca="1">IF(Table1[[#This Row],[field of work]]="general work",Table1[[#This Row],[income]],0)</f>
        <v>0</v>
      </c>
      <c r="DJ175" s="5">
        <f ca="1">IF(Table1[[#This Row],[Value of debts]]&gt;Table1[[#This Row],[income]],1,0)</f>
        <v>1</v>
      </c>
      <c r="DK175" s="6"/>
      <c r="DL175">
        <f ca="1">IF(Table1[[#This Row],[net worth of person($)]]&gt;$DM$6,Table1[[#This Row],[age]],0)</f>
        <v>44</v>
      </c>
    </row>
    <row r="176" spans="2:116" x14ac:dyDescent="0.3">
      <c r="B176">
        <f t="shared" ca="1" si="54"/>
        <v>1</v>
      </c>
      <c r="C176" s="1" t="str">
        <f t="shared" ca="1" si="55"/>
        <v>men</v>
      </c>
      <c r="D176">
        <f t="shared" ca="1" si="56"/>
        <v>30</v>
      </c>
      <c r="E176">
        <f t="shared" ca="1" si="57"/>
        <v>2</v>
      </c>
      <c r="F176" t="str">
        <f t="shared" ca="1" si="58"/>
        <v>construction</v>
      </c>
      <c r="G176">
        <f t="shared" ca="1" si="59"/>
        <v>2</v>
      </c>
      <c r="H176" t="str">
        <f t="shared" ca="1" si="60"/>
        <v>college</v>
      </c>
      <c r="I176">
        <f t="shared" ca="1" si="61"/>
        <v>2</v>
      </c>
      <c r="J176">
        <f t="shared" ca="1" si="53"/>
        <v>3</v>
      </c>
      <c r="K176">
        <f t="shared" ca="1" si="62"/>
        <v>79810</v>
      </c>
      <c r="L176">
        <f t="shared" ca="1" si="63"/>
        <v>6</v>
      </c>
      <c r="M176" t="str">
        <f t="shared" ca="1" si="64"/>
        <v>sasketchwan</v>
      </c>
      <c r="N176">
        <f t="shared" ca="1" si="68"/>
        <v>319240</v>
      </c>
      <c r="O176">
        <f t="shared" ca="1" si="65"/>
        <v>209954.67905576725</v>
      </c>
      <c r="P176">
        <f t="shared" ca="1" si="69"/>
        <v>185850.72513102484</v>
      </c>
      <c r="Q176">
        <f t="shared" ca="1" si="66"/>
        <v>146764</v>
      </c>
      <c r="R176">
        <f t="shared" ca="1" si="70"/>
        <v>8431.9038771259893</v>
      </c>
      <c r="S176">
        <f t="shared" ca="1" si="71"/>
        <v>20798.89292984589</v>
      </c>
      <c r="T176">
        <f t="shared" ca="1" si="72"/>
        <v>525889.61806087068</v>
      </c>
      <c r="U176">
        <f t="shared" ca="1" si="73"/>
        <v>365150.58293289325</v>
      </c>
      <c r="V176">
        <f t="shared" ca="1" si="74"/>
        <v>160739.03512797743</v>
      </c>
      <c r="AF176" s="5">
        <f ca="1">IF(Table1[[#This Row],[Genders]]="men",1,0)</f>
        <v>1</v>
      </c>
      <c r="AG176">
        <f ca="1">IF(Table1[[#This Row],[Genders]]="women",1,0)</f>
        <v>0</v>
      </c>
      <c r="AJ176" s="6"/>
      <c r="AL176">
        <f ca="1">IF(Table1[[#This Row],[field of work]]="teaching",1,0)</f>
        <v>0</v>
      </c>
      <c r="AM176">
        <f ca="1">IF(Table1[[#This Row],[field of work]]="health",1,0)</f>
        <v>0</v>
      </c>
      <c r="AN176">
        <f ca="1">IF(Table1[[#This Row],[field of work]]="agriculture",1,0)</f>
        <v>0</v>
      </c>
      <c r="AO176">
        <f ca="1">IF(Table1[[#This Row],[field of work]]="IT",1,0)</f>
        <v>0</v>
      </c>
      <c r="AP176">
        <f ca="1">IF(Table1[[#This Row],[field of work]]="construction",1,0)</f>
        <v>1</v>
      </c>
      <c r="AQ176">
        <f ca="1">IF(Table1[[#This Row],[field of work]]="general work",1,0)</f>
        <v>0</v>
      </c>
      <c r="AY176" s="23">
        <f ca="1">IF(Table1[[#This Row],[area]]="ontario",1,0)</f>
        <v>0</v>
      </c>
      <c r="AZ176">
        <f ca="1">IF(Table1[[#This Row],[area]]="newfounland",1,0)</f>
        <v>0</v>
      </c>
      <c r="BA176">
        <f ca="1">IF(Table1[[#This Row],[area]]="alberta",1,0)</f>
        <v>0</v>
      </c>
      <c r="BB176">
        <f ca="1">IF(Table1[[#This Row],[area]]="BC",1,0)</f>
        <v>0</v>
      </c>
      <c r="BC176">
        <f ca="1">IF(Table1[[#This Row],[area]]="yukon",1,0)</f>
        <v>0</v>
      </c>
      <c r="BD176">
        <f ca="1">IF(Table1[[#This Row],[area]]="nunavet",1,0)</f>
        <v>0</v>
      </c>
      <c r="BE176">
        <f ca="1">IF(Table1[[#This Row],[area]]="sasketchwan",1,0)</f>
        <v>1</v>
      </c>
      <c r="BF176">
        <f ca="1">IF(Table1[[#This Row],[area]]="newbruncwick",1,0)</f>
        <v>0</v>
      </c>
      <c r="BG176">
        <f ca="1">IF(Table1[[#This Row],[area]]="manitoba",1,0)</f>
        <v>0</v>
      </c>
      <c r="BH176">
        <f ca="1">IF(Table1[[#This Row],[area]]="prince edward island",1,0)</f>
        <v>0</v>
      </c>
      <c r="BI176">
        <f ca="1">IF(Table1[[#This Row],[area]]="quebec",1,0)</f>
        <v>0</v>
      </c>
      <c r="BJ176">
        <f ca="1">IF(Table1[[#This Row],[area]]="northwest tersesa",1,0)</f>
        <v>0</v>
      </c>
      <c r="BZ176" s="41">
        <f ca="1">Table1[[#This Row],[Cars Value]]/Table1[[#This Row],[no of cars]]</f>
        <v>61950.241710341616</v>
      </c>
      <c r="CB176" s="5">
        <f ca="1">IF(Table1[[#This Row],[Value of debts]]&gt;$CC$6,1,0)</f>
        <v>1</v>
      </c>
      <c r="CF176" s="6"/>
      <c r="CG176" s="43">
        <f ca="1">Table1[[#This Row],[Mortage left]]/Table1[[#This Row],[value of house]]</f>
        <v>0.65767033910464623</v>
      </c>
      <c r="CH176">
        <f t="shared" ca="1" si="67"/>
        <v>0</v>
      </c>
      <c r="CO176" s="5">
        <f ca="1">IF(Table1[[#This Row],[area]]="yukon",Table1[[#This Row],[income]],0)</f>
        <v>0</v>
      </c>
      <c r="CP176">
        <f ca="1">IF(Table1[[#This Row],[area]]="ontario",Table1[[#This Row],[income]],0)</f>
        <v>0</v>
      </c>
      <c r="CQ176">
        <f ca="1">IF(Table1[[#This Row],[area]]="newfounland",Table1[[#This Row],[income]],0)</f>
        <v>0</v>
      </c>
      <c r="CR176">
        <f ca="1">IF(Table1[[#This Row],[area]]="alberta",Table1[[#This Row],[income]],0)</f>
        <v>0</v>
      </c>
      <c r="CS176">
        <f ca="1">IF(Table1[[#This Row],[area]]="nunavet",Table1[[#This Row],[income]],0)</f>
        <v>0</v>
      </c>
      <c r="CT176">
        <f ca="1">IF(Table1[[#This Row],[area]]="prince edward island",Table1[[#This Row],[income]],0)</f>
        <v>0</v>
      </c>
      <c r="CU176">
        <f ca="1">IF(Table1[[#This Row],[area]]="northwest tersesa",Table1[[#This Row],[income]],0)</f>
        <v>0</v>
      </c>
      <c r="CV176">
        <f ca="1">IF(Table1[[#This Row],[area]]="quebec",Table1[[#This Row],[income]],0)</f>
        <v>0</v>
      </c>
      <c r="CW176">
        <f ca="1">IF(Table1[[#This Row],[area]]="manitoba",Table1[[#This Row],[income]],0)</f>
        <v>0</v>
      </c>
      <c r="CX176">
        <f ca="1">IF(Table1[[#This Row],[area]]="sasketchwan",Table1[[#This Row],[income]],0)</f>
        <v>79810</v>
      </c>
      <c r="CY176">
        <f ca="1">IF(Table1[[#This Row],[area]]="BC",Table1[[#This Row],[income]],0)</f>
        <v>0</v>
      </c>
      <c r="CZ176" s="6">
        <f ca="1">IF(Table1[[#This Row],[area]]="newbruncwick",Table1[[#This Row],[income]],0)</f>
        <v>0</v>
      </c>
      <c r="DB176" s="5">
        <f ca="1">IF(Table1[[#This Row],[field of work]]="health",Table1[[#This Row],[income]],0)</f>
        <v>0</v>
      </c>
      <c r="DC176">
        <f ca="1">IF(Table1[[#This Row],[field of work]]="teaching",Table1[[#This Row],[income]],0)</f>
        <v>0</v>
      </c>
      <c r="DD176">
        <f ca="1">IF(Table1[[#This Row],[field of work]]="agriculture",Table1[[#This Row],[income]],0)</f>
        <v>0</v>
      </c>
      <c r="DE176">
        <f ca="1">IF(Table1[[#This Row],[field of work]]="IT",Table1[[#This Row],[income]],0)</f>
        <v>0</v>
      </c>
      <c r="DF176">
        <f ca="1">IF(Table1[[#This Row],[field of work]]="construction",Table1[[#This Row],[income]],0)</f>
        <v>79810</v>
      </c>
      <c r="DG176" s="6">
        <f ca="1">IF(Table1[[#This Row],[field of work]]="general work",Table1[[#This Row],[income]],0)</f>
        <v>0</v>
      </c>
      <c r="DJ176" s="5">
        <f ca="1">IF(Table1[[#This Row],[Value of debts]]&gt;Table1[[#This Row],[income]],1,0)</f>
        <v>1</v>
      </c>
      <c r="DK176" s="6"/>
      <c r="DL176">
        <f ca="1">IF(Table1[[#This Row],[net worth of person($)]]&gt;$DM$6,Table1[[#This Row],[age]],0)</f>
        <v>30</v>
      </c>
    </row>
    <row r="177" spans="2:116" x14ac:dyDescent="0.3">
      <c r="B177">
        <f t="shared" ca="1" si="54"/>
        <v>2</v>
      </c>
      <c r="C177" s="1" t="str">
        <f t="shared" ca="1" si="55"/>
        <v>women</v>
      </c>
      <c r="D177">
        <f t="shared" ca="1" si="56"/>
        <v>35</v>
      </c>
      <c r="E177">
        <f t="shared" ca="1" si="57"/>
        <v>3</v>
      </c>
      <c r="F177" t="str">
        <f t="shared" ca="1" si="58"/>
        <v>teaching</v>
      </c>
      <c r="G177">
        <f t="shared" ca="1" si="59"/>
        <v>4</v>
      </c>
      <c r="H177" t="str">
        <f t="shared" ca="1" si="60"/>
        <v>technical;</v>
      </c>
      <c r="I177">
        <f t="shared" ca="1" si="61"/>
        <v>3</v>
      </c>
      <c r="J177">
        <f t="shared" ca="1" si="53"/>
        <v>3</v>
      </c>
      <c r="K177">
        <f t="shared" ca="1" si="62"/>
        <v>50198</v>
      </c>
      <c r="L177">
        <f t="shared" ca="1" si="63"/>
        <v>10</v>
      </c>
      <c r="M177" t="str">
        <f t="shared" ca="1" si="64"/>
        <v>newfounland</v>
      </c>
      <c r="N177">
        <f t="shared" ca="1" si="68"/>
        <v>301188</v>
      </c>
      <c r="O177">
        <f t="shared" ca="1" si="65"/>
        <v>202450.06401511081</v>
      </c>
      <c r="P177">
        <f t="shared" ca="1" si="69"/>
        <v>61907.916694193518</v>
      </c>
      <c r="Q177">
        <f t="shared" ca="1" si="66"/>
        <v>24849</v>
      </c>
      <c r="R177">
        <f t="shared" ca="1" si="70"/>
        <v>96040.702321397242</v>
      </c>
      <c r="S177">
        <f t="shared" ca="1" si="71"/>
        <v>59919.029821520133</v>
      </c>
      <c r="T177">
        <f t="shared" ca="1" si="72"/>
        <v>423014.94651571364</v>
      </c>
      <c r="U177">
        <f t="shared" ca="1" si="73"/>
        <v>323339.76633650804</v>
      </c>
      <c r="V177">
        <f t="shared" ca="1" si="74"/>
        <v>99675.180179205607</v>
      </c>
      <c r="AF177" s="5">
        <f ca="1">IF(Table1[[#This Row],[Genders]]="men",1,0)</f>
        <v>0</v>
      </c>
      <c r="AG177">
        <f ca="1">IF(Table1[[#This Row],[Genders]]="women",1,0)</f>
        <v>1</v>
      </c>
      <c r="AJ177" s="6"/>
      <c r="AL177">
        <f ca="1">IF(Table1[[#This Row],[field of work]]="teaching",1,0)</f>
        <v>1</v>
      </c>
      <c r="AM177">
        <f ca="1">IF(Table1[[#This Row],[field of work]]="health",1,0)</f>
        <v>0</v>
      </c>
      <c r="AN177">
        <f ca="1">IF(Table1[[#This Row],[field of work]]="agriculture",1,0)</f>
        <v>0</v>
      </c>
      <c r="AO177">
        <f ca="1">IF(Table1[[#This Row],[field of work]]="IT",1,0)</f>
        <v>0</v>
      </c>
      <c r="AP177">
        <f ca="1">IF(Table1[[#This Row],[field of work]]="construction",1,0)</f>
        <v>0</v>
      </c>
      <c r="AQ177">
        <f ca="1">IF(Table1[[#This Row],[field of work]]="general work",1,0)</f>
        <v>0</v>
      </c>
      <c r="AY177" s="23">
        <f ca="1">IF(Table1[[#This Row],[area]]="ontario",1,0)</f>
        <v>0</v>
      </c>
      <c r="AZ177">
        <f ca="1">IF(Table1[[#This Row],[area]]="newfounland",1,0)</f>
        <v>1</v>
      </c>
      <c r="BA177">
        <f ca="1">IF(Table1[[#This Row],[area]]="alberta",1,0)</f>
        <v>0</v>
      </c>
      <c r="BB177">
        <f ca="1">IF(Table1[[#This Row],[area]]="BC",1,0)</f>
        <v>0</v>
      </c>
      <c r="BC177">
        <f ca="1">IF(Table1[[#This Row],[area]]="yukon",1,0)</f>
        <v>0</v>
      </c>
      <c r="BD177">
        <f ca="1">IF(Table1[[#This Row],[area]]="nunavet",1,0)</f>
        <v>0</v>
      </c>
      <c r="BE177">
        <f ca="1">IF(Table1[[#This Row],[area]]="sasketchwan",1,0)</f>
        <v>0</v>
      </c>
      <c r="BF177">
        <f ca="1">IF(Table1[[#This Row],[area]]="newbruncwick",1,0)</f>
        <v>0</v>
      </c>
      <c r="BG177">
        <f ca="1">IF(Table1[[#This Row],[area]]="manitoba",1,0)</f>
        <v>0</v>
      </c>
      <c r="BH177">
        <f ca="1">IF(Table1[[#This Row],[area]]="prince edward island",1,0)</f>
        <v>0</v>
      </c>
      <c r="BI177">
        <f ca="1">IF(Table1[[#This Row],[area]]="quebec",1,0)</f>
        <v>0</v>
      </c>
      <c r="BJ177">
        <f ca="1">IF(Table1[[#This Row],[area]]="northwest tersesa",1,0)</f>
        <v>0</v>
      </c>
      <c r="BZ177" s="41">
        <f ca="1">Table1[[#This Row],[Cars Value]]/Table1[[#This Row],[no of cars]]</f>
        <v>20635.972231397838</v>
      </c>
      <c r="CB177" s="5">
        <f ca="1">IF(Table1[[#This Row],[Value of debts]]&gt;$CC$6,1,0)</f>
        <v>1</v>
      </c>
      <c r="CF177" s="6"/>
      <c r="CG177" s="43">
        <f ca="1">Table1[[#This Row],[Mortage left]]/Table1[[#This Row],[value of house]]</f>
        <v>0.67217174660049805</v>
      </c>
      <c r="CH177">
        <f t="shared" ca="1" si="67"/>
        <v>0</v>
      </c>
      <c r="CO177" s="5">
        <f ca="1">IF(Table1[[#This Row],[area]]="yukon",Table1[[#This Row],[income]],0)</f>
        <v>0</v>
      </c>
      <c r="CP177">
        <f ca="1">IF(Table1[[#This Row],[area]]="ontario",Table1[[#This Row],[income]],0)</f>
        <v>0</v>
      </c>
      <c r="CQ177">
        <f ca="1">IF(Table1[[#This Row],[area]]="newfounland",Table1[[#This Row],[income]],0)</f>
        <v>50198</v>
      </c>
      <c r="CR177">
        <f ca="1">IF(Table1[[#This Row],[area]]="alberta",Table1[[#This Row],[income]],0)</f>
        <v>0</v>
      </c>
      <c r="CS177">
        <f ca="1">IF(Table1[[#This Row],[area]]="nunavet",Table1[[#This Row],[income]],0)</f>
        <v>0</v>
      </c>
      <c r="CT177">
        <f ca="1">IF(Table1[[#This Row],[area]]="prince edward island",Table1[[#This Row],[income]],0)</f>
        <v>0</v>
      </c>
      <c r="CU177">
        <f ca="1">IF(Table1[[#This Row],[area]]="northwest tersesa",Table1[[#This Row],[income]],0)</f>
        <v>0</v>
      </c>
      <c r="CV177">
        <f ca="1">IF(Table1[[#This Row],[area]]="quebec",Table1[[#This Row],[income]],0)</f>
        <v>0</v>
      </c>
      <c r="CW177">
        <f ca="1">IF(Table1[[#This Row],[area]]="manitoba",Table1[[#This Row],[income]],0)</f>
        <v>0</v>
      </c>
      <c r="CX177">
        <f ca="1">IF(Table1[[#This Row],[area]]="sasketchwan",Table1[[#This Row],[income]],0)</f>
        <v>0</v>
      </c>
      <c r="CY177">
        <f ca="1">IF(Table1[[#This Row],[area]]="BC",Table1[[#This Row],[income]],0)</f>
        <v>0</v>
      </c>
      <c r="CZ177" s="6">
        <f ca="1">IF(Table1[[#This Row],[area]]="newbruncwick",Table1[[#This Row],[income]],0)</f>
        <v>0</v>
      </c>
      <c r="DB177" s="5">
        <f ca="1">IF(Table1[[#This Row],[field of work]]="health",Table1[[#This Row],[income]],0)</f>
        <v>0</v>
      </c>
      <c r="DC177">
        <f ca="1">IF(Table1[[#This Row],[field of work]]="teaching",Table1[[#This Row],[income]],0)</f>
        <v>50198</v>
      </c>
      <c r="DD177">
        <f ca="1">IF(Table1[[#This Row],[field of work]]="agriculture",Table1[[#This Row],[income]],0)</f>
        <v>0</v>
      </c>
      <c r="DE177">
        <f ca="1">IF(Table1[[#This Row],[field of work]]="IT",Table1[[#This Row],[income]],0)</f>
        <v>0</v>
      </c>
      <c r="DF177">
        <f ca="1">IF(Table1[[#This Row],[field of work]]="construction",Table1[[#This Row],[income]],0)</f>
        <v>0</v>
      </c>
      <c r="DG177" s="6">
        <f ca="1">IF(Table1[[#This Row],[field of work]]="general work",Table1[[#This Row],[income]],0)</f>
        <v>0</v>
      </c>
      <c r="DJ177" s="5">
        <f ca="1">IF(Table1[[#This Row],[Value of debts]]&gt;Table1[[#This Row],[income]],1,0)</f>
        <v>1</v>
      </c>
      <c r="DK177" s="6"/>
      <c r="DL177">
        <f ca="1">IF(Table1[[#This Row],[net worth of person($)]]&gt;$DM$6,Table1[[#This Row],[age]],0)</f>
        <v>35</v>
      </c>
    </row>
    <row r="178" spans="2:116" x14ac:dyDescent="0.3">
      <c r="B178">
        <f t="shared" ca="1" si="54"/>
        <v>2</v>
      </c>
      <c r="C178" s="1" t="str">
        <f t="shared" ca="1" si="55"/>
        <v>women</v>
      </c>
      <c r="D178">
        <f t="shared" ca="1" si="56"/>
        <v>39</v>
      </c>
      <c r="E178">
        <f t="shared" ca="1" si="57"/>
        <v>2</v>
      </c>
      <c r="F178" t="str">
        <f t="shared" ca="1" si="58"/>
        <v>construction</v>
      </c>
      <c r="G178">
        <f t="shared" ca="1" si="59"/>
        <v>3</v>
      </c>
      <c r="H178" t="str">
        <f t="shared" ca="1" si="60"/>
        <v>university</v>
      </c>
      <c r="I178">
        <f t="shared" ca="1" si="61"/>
        <v>3</v>
      </c>
      <c r="J178">
        <f t="shared" ca="1" si="53"/>
        <v>1</v>
      </c>
      <c r="K178">
        <f t="shared" ca="1" si="62"/>
        <v>48435</v>
      </c>
      <c r="L178">
        <f t="shared" ca="1" si="63"/>
        <v>9</v>
      </c>
      <c r="M178" t="str">
        <f t="shared" ca="1" si="64"/>
        <v>quebec</v>
      </c>
      <c r="N178">
        <f t="shared" ca="1" si="68"/>
        <v>242175</v>
      </c>
      <c r="O178">
        <f t="shared" ca="1" si="65"/>
        <v>180390.72553720899</v>
      </c>
      <c r="P178">
        <f t="shared" ca="1" si="69"/>
        <v>14146.957538413168</v>
      </c>
      <c r="Q178">
        <f t="shared" ca="1" si="66"/>
        <v>12633</v>
      </c>
      <c r="R178">
        <f t="shared" ca="1" si="70"/>
        <v>38549.971577090146</v>
      </c>
      <c r="S178">
        <f t="shared" ca="1" si="71"/>
        <v>47445.634452965023</v>
      </c>
      <c r="T178">
        <f t="shared" ca="1" si="72"/>
        <v>303767.59199137823</v>
      </c>
      <c r="U178">
        <f t="shared" ca="1" si="73"/>
        <v>231573.69711429914</v>
      </c>
      <c r="V178">
        <f t="shared" ca="1" si="74"/>
        <v>72193.894877079088</v>
      </c>
      <c r="AF178" s="5">
        <f ca="1">IF(Table1[[#This Row],[Genders]]="men",1,0)</f>
        <v>0</v>
      </c>
      <c r="AG178">
        <f ca="1">IF(Table1[[#This Row],[Genders]]="women",1,0)</f>
        <v>1</v>
      </c>
      <c r="AJ178" s="6"/>
      <c r="AL178">
        <f ca="1">IF(Table1[[#This Row],[field of work]]="teaching",1,0)</f>
        <v>0</v>
      </c>
      <c r="AM178">
        <f ca="1">IF(Table1[[#This Row],[field of work]]="health",1,0)</f>
        <v>0</v>
      </c>
      <c r="AN178">
        <f ca="1">IF(Table1[[#This Row],[field of work]]="agriculture",1,0)</f>
        <v>0</v>
      </c>
      <c r="AO178">
        <f ca="1">IF(Table1[[#This Row],[field of work]]="IT",1,0)</f>
        <v>0</v>
      </c>
      <c r="AP178">
        <f ca="1">IF(Table1[[#This Row],[field of work]]="construction",1,0)</f>
        <v>1</v>
      </c>
      <c r="AQ178">
        <f ca="1">IF(Table1[[#This Row],[field of work]]="general work",1,0)</f>
        <v>0</v>
      </c>
      <c r="AY178" s="23">
        <f ca="1">IF(Table1[[#This Row],[area]]="ontario",1,0)</f>
        <v>0</v>
      </c>
      <c r="AZ178">
        <f ca="1">IF(Table1[[#This Row],[area]]="newfounland",1,0)</f>
        <v>0</v>
      </c>
      <c r="BA178">
        <f ca="1">IF(Table1[[#This Row],[area]]="alberta",1,0)</f>
        <v>0</v>
      </c>
      <c r="BB178">
        <f ca="1">IF(Table1[[#This Row],[area]]="BC",1,0)</f>
        <v>0</v>
      </c>
      <c r="BC178">
        <f ca="1">IF(Table1[[#This Row],[area]]="yukon",1,0)</f>
        <v>0</v>
      </c>
      <c r="BD178">
        <f ca="1">IF(Table1[[#This Row],[area]]="nunavet",1,0)</f>
        <v>0</v>
      </c>
      <c r="BE178">
        <f ca="1">IF(Table1[[#This Row],[area]]="sasketchwan",1,0)</f>
        <v>0</v>
      </c>
      <c r="BF178">
        <f ca="1">IF(Table1[[#This Row],[area]]="newbruncwick",1,0)</f>
        <v>0</v>
      </c>
      <c r="BG178">
        <f ca="1">IF(Table1[[#This Row],[area]]="manitoba",1,0)</f>
        <v>0</v>
      </c>
      <c r="BH178">
        <f ca="1">IF(Table1[[#This Row],[area]]="prince edward island",1,0)</f>
        <v>0</v>
      </c>
      <c r="BI178">
        <f ca="1">IF(Table1[[#This Row],[area]]="quebec",1,0)</f>
        <v>1</v>
      </c>
      <c r="BJ178">
        <f ca="1">IF(Table1[[#This Row],[area]]="northwest tersesa",1,0)</f>
        <v>0</v>
      </c>
      <c r="BZ178" s="41">
        <f ca="1">Table1[[#This Row],[Cars Value]]/Table1[[#This Row],[no of cars]]</f>
        <v>14146.957538413168</v>
      </c>
      <c r="CB178" s="5">
        <f ca="1">IF(Table1[[#This Row],[Value of debts]]&gt;$CC$6,1,0)</f>
        <v>1</v>
      </c>
      <c r="CF178" s="6"/>
      <c r="CG178" s="43">
        <f ca="1">Table1[[#This Row],[Mortage left]]/Table1[[#This Row],[value of house]]</f>
        <v>0.74487757009273869</v>
      </c>
      <c r="CH178">
        <f t="shared" ca="1" si="67"/>
        <v>0</v>
      </c>
      <c r="CO178" s="5">
        <f ca="1">IF(Table1[[#This Row],[area]]="yukon",Table1[[#This Row],[income]],0)</f>
        <v>0</v>
      </c>
      <c r="CP178">
        <f ca="1">IF(Table1[[#This Row],[area]]="ontario",Table1[[#This Row],[income]],0)</f>
        <v>0</v>
      </c>
      <c r="CQ178">
        <f ca="1">IF(Table1[[#This Row],[area]]="newfounland",Table1[[#This Row],[income]],0)</f>
        <v>0</v>
      </c>
      <c r="CR178">
        <f ca="1">IF(Table1[[#This Row],[area]]="alberta",Table1[[#This Row],[income]],0)</f>
        <v>0</v>
      </c>
      <c r="CS178">
        <f ca="1">IF(Table1[[#This Row],[area]]="nunavet",Table1[[#This Row],[income]],0)</f>
        <v>0</v>
      </c>
      <c r="CT178">
        <f ca="1">IF(Table1[[#This Row],[area]]="prince edward island",Table1[[#This Row],[income]],0)</f>
        <v>0</v>
      </c>
      <c r="CU178">
        <f ca="1">IF(Table1[[#This Row],[area]]="northwest tersesa",Table1[[#This Row],[income]],0)</f>
        <v>0</v>
      </c>
      <c r="CV178">
        <f ca="1">IF(Table1[[#This Row],[area]]="quebec",Table1[[#This Row],[income]],0)</f>
        <v>48435</v>
      </c>
      <c r="CW178">
        <f ca="1">IF(Table1[[#This Row],[area]]="manitoba",Table1[[#This Row],[income]],0)</f>
        <v>0</v>
      </c>
      <c r="CX178">
        <f ca="1">IF(Table1[[#This Row],[area]]="sasketchwan",Table1[[#This Row],[income]],0)</f>
        <v>0</v>
      </c>
      <c r="CY178">
        <f ca="1">IF(Table1[[#This Row],[area]]="BC",Table1[[#This Row],[income]],0)</f>
        <v>0</v>
      </c>
      <c r="CZ178" s="6">
        <f ca="1">IF(Table1[[#This Row],[area]]="newbruncwick",Table1[[#This Row],[income]],0)</f>
        <v>0</v>
      </c>
      <c r="DB178" s="5">
        <f ca="1">IF(Table1[[#This Row],[field of work]]="health",Table1[[#This Row],[income]],0)</f>
        <v>0</v>
      </c>
      <c r="DC178">
        <f ca="1">IF(Table1[[#This Row],[field of work]]="teaching",Table1[[#This Row],[income]],0)</f>
        <v>0</v>
      </c>
      <c r="DD178">
        <f ca="1">IF(Table1[[#This Row],[field of work]]="agriculture",Table1[[#This Row],[income]],0)</f>
        <v>0</v>
      </c>
      <c r="DE178">
        <f ca="1">IF(Table1[[#This Row],[field of work]]="IT",Table1[[#This Row],[income]],0)</f>
        <v>0</v>
      </c>
      <c r="DF178">
        <f ca="1">IF(Table1[[#This Row],[field of work]]="construction",Table1[[#This Row],[income]],0)</f>
        <v>48435</v>
      </c>
      <c r="DG178" s="6">
        <f ca="1">IF(Table1[[#This Row],[field of work]]="general work",Table1[[#This Row],[income]],0)</f>
        <v>0</v>
      </c>
      <c r="DJ178" s="5">
        <f ca="1">IF(Table1[[#This Row],[Value of debts]]&gt;Table1[[#This Row],[income]],1,0)</f>
        <v>1</v>
      </c>
      <c r="DK178" s="6"/>
      <c r="DL178">
        <f ca="1">IF(Table1[[#This Row],[net worth of person($)]]&gt;$DM$6,Table1[[#This Row],[age]],0)</f>
        <v>39</v>
      </c>
    </row>
    <row r="179" spans="2:116" x14ac:dyDescent="0.3">
      <c r="B179">
        <f t="shared" ca="1" si="54"/>
        <v>2</v>
      </c>
      <c r="C179" s="1" t="str">
        <f t="shared" ca="1" si="55"/>
        <v>women</v>
      </c>
      <c r="D179">
        <f t="shared" ca="1" si="56"/>
        <v>29</v>
      </c>
      <c r="E179">
        <f t="shared" ca="1" si="57"/>
        <v>4</v>
      </c>
      <c r="F179" t="str">
        <f t="shared" ca="1" si="58"/>
        <v>IT</v>
      </c>
      <c r="G179">
        <f t="shared" ca="1" si="59"/>
        <v>5</v>
      </c>
      <c r="H179" t="str">
        <f t="shared" ca="1" si="60"/>
        <v>other</v>
      </c>
      <c r="I179">
        <f t="shared" ca="1" si="61"/>
        <v>3</v>
      </c>
      <c r="J179">
        <f t="shared" ca="1" si="53"/>
        <v>1</v>
      </c>
      <c r="K179">
        <f t="shared" ca="1" si="62"/>
        <v>62739</v>
      </c>
      <c r="L179">
        <f t="shared" ca="1" si="63"/>
        <v>10</v>
      </c>
      <c r="M179" t="str">
        <f t="shared" ca="1" si="64"/>
        <v>newfounland</v>
      </c>
      <c r="N179">
        <f t="shared" ca="1" si="68"/>
        <v>250956</v>
      </c>
      <c r="O179">
        <f t="shared" ca="1" si="65"/>
        <v>84632.471893038062</v>
      </c>
      <c r="P179">
        <f t="shared" ca="1" si="69"/>
        <v>62345.506334465819</v>
      </c>
      <c r="Q179">
        <f t="shared" ca="1" si="66"/>
        <v>37425</v>
      </c>
      <c r="R179">
        <f t="shared" ca="1" si="70"/>
        <v>64865.545465071744</v>
      </c>
      <c r="S179">
        <f t="shared" ca="1" si="71"/>
        <v>26947.296874847059</v>
      </c>
      <c r="T179">
        <f t="shared" ca="1" si="72"/>
        <v>340248.80320931284</v>
      </c>
      <c r="U179">
        <f t="shared" ca="1" si="73"/>
        <v>186923.01735810982</v>
      </c>
      <c r="V179">
        <f t="shared" ca="1" si="74"/>
        <v>153325.78585120302</v>
      </c>
      <c r="AF179" s="5">
        <f ca="1">IF(Table1[[#This Row],[Genders]]="men",1,0)</f>
        <v>0</v>
      </c>
      <c r="AG179">
        <f ca="1">IF(Table1[[#This Row],[Genders]]="women",1,0)</f>
        <v>1</v>
      </c>
      <c r="AJ179" s="6"/>
      <c r="AL179">
        <f ca="1">IF(Table1[[#This Row],[field of work]]="teaching",1,0)</f>
        <v>0</v>
      </c>
      <c r="AM179">
        <f ca="1">IF(Table1[[#This Row],[field of work]]="health",1,0)</f>
        <v>0</v>
      </c>
      <c r="AN179">
        <f ca="1">IF(Table1[[#This Row],[field of work]]="agriculture",1,0)</f>
        <v>0</v>
      </c>
      <c r="AO179">
        <f ca="1">IF(Table1[[#This Row],[field of work]]="IT",1,0)</f>
        <v>1</v>
      </c>
      <c r="AP179">
        <f ca="1">IF(Table1[[#This Row],[field of work]]="construction",1,0)</f>
        <v>0</v>
      </c>
      <c r="AQ179">
        <f ca="1">IF(Table1[[#This Row],[field of work]]="general work",1,0)</f>
        <v>0</v>
      </c>
      <c r="AY179" s="23">
        <f ca="1">IF(Table1[[#This Row],[area]]="ontario",1,0)</f>
        <v>0</v>
      </c>
      <c r="AZ179">
        <f ca="1">IF(Table1[[#This Row],[area]]="newfounland",1,0)</f>
        <v>1</v>
      </c>
      <c r="BA179">
        <f ca="1">IF(Table1[[#This Row],[area]]="alberta",1,0)</f>
        <v>0</v>
      </c>
      <c r="BB179">
        <f ca="1">IF(Table1[[#This Row],[area]]="BC",1,0)</f>
        <v>0</v>
      </c>
      <c r="BC179">
        <f ca="1">IF(Table1[[#This Row],[area]]="yukon",1,0)</f>
        <v>0</v>
      </c>
      <c r="BD179">
        <f ca="1">IF(Table1[[#This Row],[area]]="nunavet",1,0)</f>
        <v>0</v>
      </c>
      <c r="BE179">
        <f ca="1">IF(Table1[[#This Row],[area]]="sasketchwan",1,0)</f>
        <v>0</v>
      </c>
      <c r="BF179">
        <f ca="1">IF(Table1[[#This Row],[area]]="newbruncwick",1,0)</f>
        <v>0</v>
      </c>
      <c r="BG179">
        <f ca="1">IF(Table1[[#This Row],[area]]="manitoba",1,0)</f>
        <v>0</v>
      </c>
      <c r="BH179">
        <f ca="1">IF(Table1[[#This Row],[area]]="prince edward island",1,0)</f>
        <v>0</v>
      </c>
      <c r="BI179">
        <f ca="1">IF(Table1[[#This Row],[area]]="quebec",1,0)</f>
        <v>0</v>
      </c>
      <c r="BJ179">
        <f ca="1">IF(Table1[[#This Row],[area]]="northwest tersesa",1,0)</f>
        <v>0</v>
      </c>
      <c r="BZ179" s="41">
        <f ca="1">Table1[[#This Row],[Cars Value]]/Table1[[#This Row],[no of cars]]</f>
        <v>62345.506334465819</v>
      </c>
      <c r="CB179" s="5">
        <f ca="1">IF(Table1[[#This Row],[Value of debts]]&gt;$CC$6,1,0)</f>
        <v>1</v>
      </c>
      <c r="CF179" s="6"/>
      <c r="CG179" s="43">
        <f ca="1">Table1[[#This Row],[Mortage left]]/Table1[[#This Row],[value of house]]</f>
        <v>0.33724028073860779</v>
      </c>
      <c r="CH179">
        <f t="shared" ca="1" si="67"/>
        <v>0</v>
      </c>
      <c r="CO179" s="5">
        <f ca="1">IF(Table1[[#This Row],[area]]="yukon",Table1[[#This Row],[income]],0)</f>
        <v>0</v>
      </c>
      <c r="CP179">
        <f ca="1">IF(Table1[[#This Row],[area]]="ontario",Table1[[#This Row],[income]],0)</f>
        <v>0</v>
      </c>
      <c r="CQ179">
        <f ca="1">IF(Table1[[#This Row],[area]]="newfounland",Table1[[#This Row],[income]],0)</f>
        <v>62739</v>
      </c>
      <c r="CR179">
        <f ca="1">IF(Table1[[#This Row],[area]]="alberta",Table1[[#This Row],[income]],0)</f>
        <v>0</v>
      </c>
      <c r="CS179">
        <f ca="1">IF(Table1[[#This Row],[area]]="nunavet",Table1[[#This Row],[income]],0)</f>
        <v>0</v>
      </c>
      <c r="CT179">
        <f ca="1">IF(Table1[[#This Row],[area]]="prince edward island",Table1[[#This Row],[income]],0)</f>
        <v>0</v>
      </c>
      <c r="CU179">
        <f ca="1">IF(Table1[[#This Row],[area]]="northwest tersesa",Table1[[#This Row],[income]],0)</f>
        <v>0</v>
      </c>
      <c r="CV179">
        <f ca="1">IF(Table1[[#This Row],[area]]="quebec",Table1[[#This Row],[income]],0)</f>
        <v>0</v>
      </c>
      <c r="CW179">
        <f ca="1">IF(Table1[[#This Row],[area]]="manitoba",Table1[[#This Row],[income]],0)</f>
        <v>0</v>
      </c>
      <c r="CX179">
        <f ca="1">IF(Table1[[#This Row],[area]]="sasketchwan",Table1[[#This Row],[income]],0)</f>
        <v>0</v>
      </c>
      <c r="CY179">
        <f ca="1">IF(Table1[[#This Row],[area]]="BC",Table1[[#This Row],[income]],0)</f>
        <v>0</v>
      </c>
      <c r="CZ179" s="6">
        <f ca="1">IF(Table1[[#This Row],[area]]="newbruncwick",Table1[[#This Row],[income]],0)</f>
        <v>0</v>
      </c>
      <c r="DB179" s="5">
        <f ca="1">IF(Table1[[#This Row],[field of work]]="health",Table1[[#This Row],[income]],0)</f>
        <v>0</v>
      </c>
      <c r="DC179">
        <f ca="1">IF(Table1[[#This Row],[field of work]]="teaching",Table1[[#This Row],[income]],0)</f>
        <v>0</v>
      </c>
      <c r="DD179">
        <f ca="1">IF(Table1[[#This Row],[field of work]]="agriculture",Table1[[#This Row],[income]],0)</f>
        <v>0</v>
      </c>
      <c r="DE179">
        <f ca="1">IF(Table1[[#This Row],[field of work]]="IT",Table1[[#This Row],[income]],0)</f>
        <v>62739</v>
      </c>
      <c r="DF179">
        <f ca="1">IF(Table1[[#This Row],[field of work]]="construction",Table1[[#This Row],[income]],0)</f>
        <v>0</v>
      </c>
      <c r="DG179" s="6">
        <f ca="1">IF(Table1[[#This Row],[field of work]]="general work",Table1[[#This Row],[income]],0)</f>
        <v>0</v>
      </c>
      <c r="DJ179" s="5">
        <f ca="1">IF(Table1[[#This Row],[Value of debts]]&gt;Table1[[#This Row],[income]],1,0)</f>
        <v>1</v>
      </c>
      <c r="DK179" s="6"/>
      <c r="DL179">
        <f ca="1">IF(Table1[[#This Row],[net worth of person($)]]&gt;$DM$6,Table1[[#This Row],[age]],0)</f>
        <v>29</v>
      </c>
    </row>
    <row r="180" spans="2:116" x14ac:dyDescent="0.3">
      <c r="B180">
        <f t="shared" ca="1" si="54"/>
        <v>1</v>
      </c>
      <c r="C180" s="1" t="str">
        <f t="shared" ca="1" si="55"/>
        <v>men</v>
      </c>
      <c r="D180">
        <f t="shared" ca="1" si="56"/>
        <v>25</v>
      </c>
      <c r="E180">
        <f t="shared" ca="1" si="57"/>
        <v>4</v>
      </c>
      <c r="F180" t="str">
        <f t="shared" ca="1" si="58"/>
        <v>IT</v>
      </c>
      <c r="G180">
        <f t="shared" ca="1" si="59"/>
        <v>4</v>
      </c>
      <c r="H180" t="str">
        <f t="shared" ca="1" si="60"/>
        <v>technical;</v>
      </c>
      <c r="I180">
        <f t="shared" ca="1" si="61"/>
        <v>4</v>
      </c>
      <c r="J180">
        <f t="shared" ca="1" si="53"/>
        <v>3</v>
      </c>
      <c r="K180">
        <f t="shared" ca="1" si="62"/>
        <v>29724</v>
      </c>
      <c r="L180">
        <f t="shared" ca="1" si="63"/>
        <v>6</v>
      </c>
      <c r="M180" t="str">
        <f t="shared" ca="1" si="64"/>
        <v>sasketchwan</v>
      </c>
      <c r="N180">
        <f t="shared" ca="1" si="68"/>
        <v>89172</v>
      </c>
      <c r="O180">
        <f t="shared" ca="1" si="65"/>
        <v>50423.133235933936</v>
      </c>
      <c r="P180">
        <f t="shared" ca="1" si="69"/>
        <v>21586.898766800277</v>
      </c>
      <c r="Q180">
        <f t="shared" ca="1" si="66"/>
        <v>2465</v>
      </c>
      <c r="R180">
        <f t="shared" ca="1" si="70"/>
        <v>29551.287668551508</v>
      </c>
      <c r="S180">
        <f t="shared" ca="1" si="71"/>
        <v>11742.037495585466</v>
      </c>
      <c r="T180">
        <f t="shared" ca="1" si="72"/>
        <v>122500.93626238575</v>
      </c>
      <c r="U180">
        <f t="shared" ca="1" si="73"/>
        <v>82439.420904485451</v>
      </c>
      <c r="V180">
        <f t="shared" ca="1" si="74"/>
        <v>40061.515357900294</v>
      </c>
      <c r="AF180" s="5">
        <f ca="1">IF(Table1[[#This Row],[Genders]]="men",1,0)</f>
        <v>1</v>
      </c>
      <c r="AG180">
        <f ca="1">IF(Table1[[#This Row],[Genders]]="women",1,0)</f>
        <v>0</v>
      </c>
      <c r="AJ180" s="6"/>
      <c r="AL180">
        <f ca="1">IF(Table1[[#This Row],[field of work]]="teaching",1,0)</f>
        <v>0</v>
      </c>
      <c r="AM180">
        <f ca="1">IF(Table1[[#This Row],[field of work]]="health",1,0)</f>
        <v>0</v>
      </c>
      <c r="AN180">
        <f ca="1">IF(Table1[[#This Row],[field of work]]="agriculture",1,0)</f>
        <v>0</v>
      </c>
      <c r="AO180">
        <f ca="1">IF(Table1[[#This Row],[field of work]]="IT",1,0)</f>
        <v>1</v>
      </c>
      <c r="AP180">
        <f ca="1">IF(Table1[[#This Row],[field of work]]="construction",1,0)</f>
        <v>0</v>
      </c>
      <c r="AQ180">
        <f ca="1">IF(Table1[[#This Row],[field of work]]="general work",1,0)</f>
        <v>0</v>
      </c>
      <c r="AY180" s="23">
        <f ca="1">IF(Table1[[#This Row],[area]]="ontario",1,0)</f>
        <v>0</v>
      </c>
      <c r="AZ180">
        <f ca="1">IF(Table1[[#This Row],[area]]="newfounland",1,0)</f>
        <v>0</v>
      </c>
      <c r="BA180">
        <f ca="1">IF(Table1[[#This Row],[area]]="alberta",1,0)</f>
        <v>0</v>
      </c>
      <c r="BB180">
        <f ca="1">IF(Table1[[#This Row],[area]]="BC",1,0)</f>
        <v>0</v>
      </c>
      <c r="BC180">
        <f ca="1">IF(Table1[[#This Row],[area]]="yukon",1,0)</f>
        <v>0</v>
      </c>
      <c r="BD180">
        <f ca="1">IF(Table1[[#This Row],[area]]="nunavet",1,0)</f>
        <v>0</v>
      </c>
      <c r="BE180">
        <f ca="1">IF(Table1[[#This Row],[area]]="sasketchwan",1,0)</f>
        <v>1</v>
      </c>
      <c r="BF180">
        <f ca="1">IF(Table1[[#This Row],[area]]="newbruncwick",1,0)</f>
        <v>0</v>
      </c>
      <c r="BG180">
        <f ca="1">IF(Table1[[#This Row],[area]]="manitoba",1,0)</f>
        <v>0</v>
      </c>
      <c r="BH180">
        <f ca="1">IF(Table1[[#This Row],[area]]="prince edward island",1,0)</f>
        <v>0</v>
      </c>
      <c r="BI180">
        <f ca="1">IF(Table1[[#This Row],[area]]="quebec",1,0)</f>
        <v>0</v>
      </c>
      <c r="BJ180">
        <f ca="1">IF(Table1[[#This Row],[area]]="northwest tersesa",1,0)</f>
        <v>0</v>
      </c>
      <c r="BZ180" s="41">
        <f ca="1">Table1[[#This Row],[Cars Value]]/Table1[[#This Row],[no of cars]]</f>
        <v>7195.6329222667591</v>
      </c>
      <c r="CB180" s="5">
        <f ca="1">IF(Table1[[#This Row],[Value of debts]]&gt;$CC$6,1,0)</f>
        <v>0</v>
      </c>
      <c r="CF180" s="6"/>
      <c r="CG180" s="43">
        <f ca="1">Table1[[#This Row],[Mortage left]]/Table1[[#This Row],[value of house]]</f>
        <v>0.56545926115747025</v>
      </c>
      <c r="CH180">
        <f t="shared" ca="1" si="67"/>
        <v>0</v>
      </c>
      <c r="CO180" s="5">
        <f ca="1">IF(Table1[[#This Row],[area]]="yukon",Table1[[#This Row],[income]],0)</f>
        <v>0</v>
      </c>
      <c r="CP180">
        <f ca="1">IF(Table1[[#This Row],[area]]="ontario",Table1[[#This Row],[income]],0)</f>
        <v>0</v>
      </c>
      <c r="CQ180">
        <f ca="1">IF(Table1[[#This Row],[area]]="newfounland",Table1[[#This Row],[income]],0)</f>
        <v>0</v>
      </c>
      <c r="CR180">
        <f ca="1">IF(Table1[[#This Row],[area]]="alberta",Table1[[#This Row],[income]],0)</f>
        <v>0</v>
      </c>
      <c r="CS180">
        <f ca="1">IF(Table1[[#This Row],[area]]="nunavet",Table1[[#This Row],[income]],0)</f>
        <v>0</v>
      </c>
      <c r="CT180">
        <f ca="1">IF(Table1[[#This Row],[area]]="prince edward island",Table1[[#This Row],[income]],0)</f>
        <v>0</v>
      </c>
      <c r="CU180">
        <f ca="1">IF(Table1[[#This Row],[area]]="northwest tersesa",Table1[[#This Row],[income]],0)</f>
        <v>0</v>
      </c>
      <c r="CV180">
        <f ca="1">IF(Table1[[#This Row],[area]]="quebec",Table1[[#This Row],[income]],0)</f>
        <v>0</v>
      </c>
      <c r="CW180">
        <f ca="1">IF(Table1[[#This Row],[area]]="manitoba",Table1[[#This Row],[income]],0)</f>
        <v>0</v>
      </c>
      <c r="CX180">
        <f ca="1">IF(Table1[[#This Row],[area]]="sasketchwan",Table1[[#This Row],[income]],0)</f>
        <v>29724</v>
      </c>
      <c r="CY180">
        <f ca="1">IF(Table1[[#This Row],[area]]="BC",Table1[[#This Row],[income]],0)</f>
        <v>0</v>
      </c>
      <c r="CZ180" s="6">
        <f ca="1">IF(Table1[[#This Row],[area]]="newbruncwick",Table1[[#This Row],[income]],0)</f>
        <v>0</v>
      </c>
      <c r="DB180" s="5">
        <f ca="1">IF(Table1[[#This Row],[field of work]]="health",Table1[[#This Row],[income]],0)</f>
        <v>0</v>
      </c>
      <c r="DC180">
        <f ca="1">IF(Table1[[#This Row],[field of work]]="teaching",Table1[[#This Row],[income]],0)</f>
        <v>0</v>
      </c>
      <c r="DD180">
        <f ca="1">IF(Table1[[#This Row],[field of work]]="agriculture",Table1[[#This Row],[income]],0)</f>
        <v>0</v>
      </c>
      <c r="DE180">
        <f ca="1">IF(Table1[[#This Row],[field of work]]="IT",Table1[[#This Row],[income]],0)</f>
        <v>29724</v>
      </c>
      <c r="DF180">
        <f ca="1">IF(Table1[[#This Row],[field of work]]="construction",Table1[[#This Row],[income]],0)</f>
        <v>0</v>
      </c>
      <c r="DG180" s="6">
        <f ca="1">IF(Table1[[#This Row],[field of work]]="general work",Table1[[#This Row],[income]],0)</f>
        <v>0</v>
      </c>
      <c r="DJ180" s="5">
        <f ca="1">IF(Table1[[#This Row],[Value of debts]]&gt;Table1[[#This Row],[income]],1,0)</f>
        <v>1</v>
      </c>
      <c r="DK180" s="6"/>
      <c r="DL180">
        <f ca="1">IF(Table1[[#This Row],[net worth of person($)]]&gt;$DM$6,Table1[[#This Row],[age]],0)</f>
        <v>0</v>
      </c>
    </row>
    <row r="181" spans="2:116" x14ac:dyDescent="0.3">
      <c r="B181">
        <f t="shared" ca="1" si="54"/>
        <v>1</v>
      </c>
      <c r="C181" s="1" t="str">
        <f t="shared" ca="1" si="55"/>
        <v>men</v>
      </c>
      <c r="D181">
        <f t="shared" ca="1" si="56"/>
        <v>28</v>
      </c>
      <c r="E181">
        <f t="shared" ca="1" si="57"/>
        <v>1</v>
      </c>
      <c r="F181" t="str">
        <f t="shared" ca="1" si="58"/>
        <v>health</v>
      </c>
      <c r="G181">
        <f t="shared" ca="1" si="59"/>
        <v>2</v>
      </c>
      <c r="H181" t="str">
        <f t="shared" ca="1" si="60"/>
        <v>college</v>
      </c>
      <c r="I181">
        <f t="shared" ca="1" si="61"/>
        <v>2</v>
      </c>
      <c r="J181">
        <f t="shared" ca="1" si="53"/>
        <v>1</v>
      </c>
      <c r="K181">
        <f t="shared" ca="1" si="62"/>
        <v>55428</v>
      </c>
      <c r="L181">
        <f t="shared" ca="1" si="63"/>
        <v>2</v>
      </c>
      <c r="M181" t="str">
        <f t="shared" ca="1" si="64"/>
        <v>BC</v>
      </c>
      <c r="N181">
        <f t="shared" ca="1" si="68"/>
        <v>221712</v>
      </c>
      <c r="O181">
        <f t="shared" ca="1" si="65"/>
        <v>1482.86043187323</v>
      </c>
      <c r="P181">
        <f t="shared" ca="1" si="69"/>
        <v>37528.923100451073</v>
      </c>
      <c r="Q181">
        <f t="shared" ca="1" si="66"/>
        <v>8770</v>
      </c>
      <c r="R181">
        <f t="shared" ca="1" si="70"/>
        <v>28440.120429971092</v>
      </c>
      <c r="S181">
        <f t="shared" ca="1" si="71"/>
        <v>28735.567339133384</v>
      </c>
      <c r="T181">
        <f t="shared" ca="1" si="72"/>
        <v>287976.49043958448</v>
      </c>
      <c r="U181">
        <f t="shared" ca="1" si="73"/>
        <v>38692.98086184432</v>
      </c>
      <c r="V181">
        <f t="shared" ca="1" si="74"/>
        <v>249283.50957774016</v>
      </c>
      <c r="AF181" s="5">
        <f ca="1">IF(Table1[[#This Row],[Genders]]="men",1,0)</f>
        <v>1</v>
      </c>
      <c r="AG181">
        <f ca="1">IF(Table1[[#This Row],[Genders]]="women",1,0)</f>
        <v>0</v>
      </c>
      <c r="AJ181" s="6"/>
      <c r="AL181">
        <f ca="1">IF(Table1[[#This Row],[field of work]]="teaching",1,0)</f>
        <v>0</v>
      </c>
      <c r="AM181">
        <f ca="1">IF(Table1[[#This Row],[field of work]]="health",1,0)</f>
        <v>1</v>
      </c>
      <c r="AN181">
        <f ca="1">IF(Table1[[#This Row],[field of work]]="agriculture",1,0)</f>
        <v>0</v>
      </c>
      <c r="AO181">
        <f ca="1">IF(Table1[[#This Row],[field of work]]="IT",1,0)</f>
        <v>0</v>
      </c>
      <c r="AP181">
        <f ca="1">IF(Table1[[#This Row],[field of work]]="construction",1,0)</f>
        <v>0</v>
      </c>
      <c r="AQ181">
        <f ca="1">IF(Table1[[#This Row],[field of work]]="general work",1,0)</f>
        <v>0</v>
      </c>
      <c r="AY181" s="23">
        <f ca="1">IF(Table1[[#This Row],[area]]="ontario",1,0)</f>
        <v>0</v>
      </c>
      <c r="AZ181">
        <f ca="1">IF(Table1[[#This Row],[area]]="newfounland",1,0)</f>
        <v>0</v>
      </c>
      <c r="BA181">
        <f ca="1">IF(Table1[[#This Row],[area]]="alberta",1,0)</f>
        <v>0</v>
      </c>
      <c r="BB181">
        <f ca="1">IF(Table1[[#This Row],[area]]="BC",1,0)</f>
        <v>1</v>
      </c>
      <c r="BC181">
        <f ca="1">IF(Table1[[#This Row],[area]]="yukon",1,0)</f>
        <v>0</v>
      </c>
      <c r="BD181">
        <f ca="1">IF(Table1[[#This Row],[area]]="nunavet",1,0)</f>
        <v>0</v>
      </c>
      <c r="BE181">
        <f ca="1">IF(Table1[[#This Row],[area]]="sasketchwan",1,0)</f>
        <v>0</v>
      </c>
      <c r="BF181">
        <f ca="1">IF(Table1[[#This Row],[area]]="newbruncwick",1,0)</f>
        <v>0</v>
      </c>
      <c r="BG181">
        <f ca="1">IF(Table1[[#This Row],[area]]="manitoba",1,0)</f>
        <v>0</v>
      </c>
      <c r="BH181">
        <f ca="1">IF(Table1[[#This Row],[area]]="prince edward island",1,0)</f>
        <v>0</v>
      </c>
      <c r="BI181">
        <f ca="1">IF(Table1[[#This Row],[area]]="quebec",1,0)</f>
        <v>0</v>
      </c>
      <c r="BJ181">
        <f ca="1">IF(Table1[[#This Row],[area]]="northwest tersesa",1,0)</f>
        <v>0</v>
      </c>
      <c r="BZ181" s="41">
        <f ca="1">Table1[[#This Row],[Cars Value]]/Table1[[#This Row],[no of cars]]</f>
        <v>37528.923100451073</v>
      </c>
      <c r="CB181" s="5">
        <f ca="1">IF(Table1[[#This Row],[Value of debts]]&gt;$CC$6,1,0)</f>
        <v>0</v>
      </c>
      <c r="CF181" s="6"/>
      <c r="CG181" s="43">
        <f ca="1">Table1[[#This Row],[Mortage left]]/Table1[[#This Row],[value of house]]</f>
        <v>6.6882281151819933E-3</v>
      </c>
      <c r="CH181">
        <f t="shared" ca="1" si="67"/>
        <v>1</v>
      </c>
      <c r="CO181" s="5">
        <f ca="1">IF(Table1[[#This Row],[area]]="yukon",Table1[[#This Row],[income]],0)</f>
        <v>0</v>
      </c>
      <c r="CP181">
        <f ca="1">IF(Table1[[#This Row],[area]]="ontario",Table1[[#This Row],[income]],0)</f>
        <v>0</v>
      </c>
      <c r="CQ181">
        <f ca="1">IF(Table1[[#This Row],[area]]="newfounland",Table1[[#This Row],[income]],0)</f>
        <v>0</v>
      </c>
      <c r="CR181">
        <f ca="1">IF(Table1[[#This Row],[area]]="alberta",Table1[[#This Row],[income]],0)</f>
        <v>0</v>
      </c>
      <c r="CS181">
        <f ca="1">IF(Table1[[#This Row],[area]]="nunavet",Table1[[#This Row],[income]],0)</f>
        <v>0</v>
      </c>
      <c r="CT181">
        <f ca="1">IF(Table1[[#This Row],[area]]="prince edward island",Table1[[#This Row],[income]],0)</f>
        <v>0</v>
      </c>
      <c r="CU181">
        <f ca="1">IF(Table1[[#This Row],[area]]="northwest tersesa",Table1[[#This Row],[income]],0)</f>
        <v>0</v>
      </c>
      <c r="CV181">
        <f ca="1">IF(Table1[[#This Row],[area]]="quebec",Table1[[#This Row],[income]],0)</f>
        <v>0</v>
      </c>
      <c r="CW181">
        <f ca="1">IF(Table1[[#This Row],[area]]="manitoba",Table1[[#This Row],[income]],0)</f>
        <v>0</v>
      </c>
      <c r="CX181">
        <f ca="1">IF(Table1[[#This Row],[area]]="sasketchwan",Table1[[#This Row],[income]],0)</f>
        <v>0</v>
      </c>
      <c r="CY181">
        <f ca="1">IF(Table1[[#This Row],[area]]="BC",Table1[[#This Row],[income]],0)</f>
        <v>55428</v>
      </c>
      <c r="CZ181" s="6">
        <f ca="1">IF(Table1[[#This Row],[area]]="newbruncwick",Table1[[#This Row],[income]],0)</f>
        <v>0</v>
      </c>
      <c r="DB181" s="5">
        <f ca="1">IF(Table1[[#This Row],[field of work]]="health",Table1[[#This Row],[income]],0)</f>
        <v>55428</v>
      </c>
      <c r="DC181">
        <f ca="1">IF(Table1[[#This Row],[field of work]]="teaching",Table1[[#This Row],[income]],0)</f>
        <v>0</v>
      </c>
      <c r="DD181">
        <f ca="1">IF(Table1[[#This Row],[field of work]]="agriculture",Table1[[#This Row],[income]],0)</f>
        <v>0</v>
      </c>
      <c r="DE181">
        <f ca="1">IF(Table1[[#This Row],[field of work]]="IT",Table1[[#This Row],[income]],0)</f>
        <v>0</v>
      </c>
      <c r="DF181">
        <f ca="1">IF(Table1[[#This Row],[field of work]]="construction",Table1[[#This Row],[income]],0)</f>
        <v>0</v>
      </c>
      <c r="DG181" s="6">
        <f ca="1">IF(Table1[[#This Row],[field of work]]="general work",Table1[[#This Row],[income]],0)</f>
        <v>0</v>
      </c>
      <c r="DJ181" s="5">
        <f ca="1">IF(Table1[[#This Row],[Value of debts]]&gt;Table1[[#This Row],[income]],1,0)</f>
        <v>0</v>
      </c>
      <c r="DK181" s="6"/>
      <c r="DL181">
        <f ca="1">IF(Table1[[#This Row],[net worth of person($)]]&gt;$DM$6,Table1[[#This Row],[age]],0)</f>
        <v>28</v>
      </c>
    </row>
    <row r="182" spans="2:116" x14ac:dyDescent="0.3">
      <c r="B182">
        <f t="shared" ca="1" si="54"/>
        <v>1</v>
      </c>
      <c r="C182" s="1" t="str">
        <f t="shared" ca="1" si="55"/>
        <v>men</v>
      </c>
      <c r="D182">
        <f t="shared" ca="1" si="56"/>
        <v>33</v>
      </c>
      <c r="E182">
        <f t="shared" ca="1" si="57"/>
        <v>5</v>
      </c>
      <c r="F182" t="str">
        <f t="shared" ca="1" si="58"/>
        <v>general work</v>
      </c>
      <c r="G182">
        <f t="shared" ca="1" si="59"/>
        <v>3</v>
      </c>
      <c r="H182" t="str">
        <f t="shared" ca="1" si="60"/>
        <v>university</v>
      </c>
      <c r="I182">
        <f t="shared" ca="1" si="61"/>
        <v>3</v>
      </c>
      <c r="J182">
        <f t="shared" ca="1" si="53"/>
        <v>2</v>
      </c>
      <c r="K182">
        <f t="shared" ca="1" si="62"/>
        <v>54105</v>
      </c>
      <c r="L182">
        <f t="shared" ca="1" si="63"/>
        <v>1</v>
      </c>
      <c r="M182" t="str">
        <f t="shared" ca="1" si="64"/>
        <v>yukon</v>
      </c>
      <c r="N182">
        <f t="shared" ca="1" si="68"/>
        <v>324630</v>
      </c>
      <c r="O182">
        <f t="shared" ca="1" si="65"/>
        <v>277908.53406518325</v>
      </c>
      <c r="P182">
        <f t="shared" ca="1" si="69"/>
        <v>9465.8261756023203</v>
      </c>
      <c r="Q182">
        <f t="shared" ca="1" si="66"/>
        <v>6603</v>
      </c>
      <c r="R182">
        <f t="shared" ca="1" si="70"/>
        <v>1812.3876847045688</v>
      </c>
      <c r="S182">
        <f t="shared" ca="1" si="71"/>
        <v>46049.68897965498</v>
      </c>
      <c r="T182">
        <f t="shared" ca="1" si="72"/>
        <v>380145.51515525731</v>
      </c>
      <c r="U182">
        <f t="shared" ca="1" si="73"/>
        <v>286323.92174988781</v>
      </c>
      <c r="V182">
        <f t="shared" ca="1" si="74"/>
        <v>93821.593405369495</v>
      </c>
      <c r="AF182" s="5">
        <f ca="1">IF(Table1[[#This Row],[Genders]]="men",1,0)</f>
        <v>1</v>
      </c>
      <c r="AG182">
        <f ca="1">IF(Table1[[#This Row],[Genders]]="women",1,0)</f>
        <v>0</v>
      </c>
      <c r="AJ182" s="6"/>
      <c r="AL182">
        <f ca="1">IF(Table1[[#This Row],[field of work]]="teaching",1,0)</f>
        <v>0</v>
      </c>
      <c r="AM182">
        <f ca="1">IF(Table1[[#This Row],[field of work]]="health",1,0)</f>
        <v>0</v>
      </c>
      <c r="AN182">
        <f ca="1">IF(Table1[[#This Row],[field of work]]="agriculture",1,0)</f>
        <v>0</v>
      </c>
      <c r="AO182">
        <f ca="1">IF(Table1[[#This Row],[field of work]]="IT",1,0)</f>
        <v>0</v>
      </c>
      <c r="AP182">
        <f ca="1">IF(Table1[[#This Row],[field of work]]="construction",1,0)</f>
        <v>0</v>
      </c>
      <c r="AQ182">
        <f ca="1">IF(Table1[[#This Row],[field of work]]="general work",1,0)</f>
        <v>1</v>
      </c>
      <c r="AY182" s="23">
        <f ca="1">IF(Table1[[#This Row],[area]]="ontario",1,0)</f>
        <v>0</v>
      </c>
      <c r="AZ182">
        <f ca="1">IF(Table1[[#This Row],[area]]="newfounland",1,0)</f>
        <v>0</v>
      </c>
      <c r="BA182">
        <f ca="1">IF(Table1[[#This Row],[area]]="alberta",1,0)</f>
        <v>0</v>
      </c>
      <c r="BB182">
        <f ca="1">IF(Table1[[#This Row],[area]]="BC",1,0)</f>
        <v>0</v>
      </c>
      <c r="BC182">
        <f ca="1">IF(Table1[[#This Row],[area]]="yukon",1,0)</f>
        <v>1</v>
      </c>
      <c r="BD182">
        <f ca="1">IF(Table1[[#This Row],[area]]="nunavet",1,0)</f>
        <v>0</v>
      </c>
      <c r="BE182">
        <f ca="1">IF(Table1[[#This Row],[area]]="sasketchwan",1,0)</f>
        <v>0</v>
      </c>
      <c r="BF182">
        <f ca="1">IF(Table1[[#This Row],[area]]="newbruncwick",1,0)</f>
        <v>0</v>
      </c>
      <c r="BG182">
        <f ca="1">IF(Table1[[#This Row],[area]]="manitoba",1,0)</f>
        <v>0</v>
      </c>
      <c r="BH182">
        <f ca="1">IF(Table1[[#This Row],[area]]="prince edward island",1,0)</f>
        <v>0</v>
      </c>
      <c r="BI182">
        <f ca="1">IF(Table1[[#This Row],[area]]="quebec",1,0)</f>
        <v>0</v>
      </c>
      <c r="BJ182">
        <f ca="1">IF(Table1[[#This Row],[area]]="northwest tersesa",1,0)</f>
        <v>0</v>
      </c>
      <c r="BZ182" s="41">
        <f ca="1">Table1[[#This Row],[Cars Value]]/Table1[[#This Row],[no of cars]]</f>
        <v>4732.9130878011601</v>
      </c>
      <c r="CB182" s="5">
        <f ca="1">IF(Table1[[#This Row],[Value of debts]]&gt;$CC$6,1,0)</f>
        <v>1</v>
      </c>
      <c r="CF182" s="6"/>
      <c r="CG182" s="43">
        <f ca="1">Table1[[#This Row],[Mortage left]]/Table1[[#This Row],[value of house]]</f>
        <v>0.85607779338072032</v>
      </c>
      <c r="CH182">
        <f t="shared" ca="1" si="67"/>
        <v>0</v>
      </c>
      <c r="CO182" s="5">
        <f ca="1">IF(Table1[[#This Row],[area]]="yukon",Table1[[#This Row],[income]],0)</f>
        <v>54105</v>
      </c>
      <c r="CP182">
        <f ca="1">IF(Table1[[#This Row],[area]]="ontario",Table1[[#This Row],[income]],0)</f>
        <v>0</v>
      </c>
      <c r="CQ182">
        <f ca="1">IF(Table1[[#This Row],[area]]="newfounland",Table1[[#This Row],[income]],0)</f>
        <v>0</v>
      </c>
      <c r="CR182">
        <f ca="1">IF(Table1[[#This Row],[area]]="alberta",Table1[[#This Row],[income]],0)</f>
        <v>0</v>
      </c>
      <c r="CS182">
        <f ca="1">IF(Table1[[#This Row],[area]]="nunavet",Table1[[#This Row],[income]],0)</f>
        <v>0</v>
      </c>
      <c r="CT182">
        <f ca="1">IF(Table1[[#This Row],[area]]="prince edward island",Table1[[#This Row],[income]],0)</f>
        <v>0</v>
      </c>
      <c r="CU182">
        <f ca="1">IF(Table1[[#This Row],[area]]="northwest tersesa",Table1[[#This Row],[income]],0)</f>
        <v>0</v>
      </c>
      <c r="CV182">
        <f ca="1">IF(Table1[[#This Row],[area]]="quebec",Table1[[#This Row],[income]],0)</f>
        <v>0</v>
      </c>
      <c r="CW182">
        <f ca="1">IF(Table1[[#This Row],[area]]="manitoba",Table1[[#This Row],[income]],0)</f>
        <v>0</v>
      </c>
      <c r="CX182">
        <f ca="1">IF(Table1[[#This Row],[area]]="sasketchwan",Table1[[#This Row],[income]],0)</f>
        <v>0</v>
      </c>
      <c r="CY182">
        <f ca="1">IF(Table1[[#This Row],[area]]="BC",Table1[[#This Row],[income]],0)</f>
        <v>0</v>
      </c>
      <c r="CZ182" s="6">
        <f ca="1">IF(Table1[[#This Row],[area]]="newbruncwick",Table1[[#This Row],[income]],0)</f>
        <v>0</v>
      </c>
      <c r="DB182" s="5">
        <f ca="1">IF(Table1[[#This Row],[field of work]]="health",Table1[[#This Row],[income]],0)</f>
        <v>0</v>
      </c>
      <c r="DC182">
        <f ca="1">IF(Table1[[#This Row],[field of work]]="teaching",Table1[[#This Row],[income]],0)</f>
        <v>0</v>
      </c>
      <c r="DD182">
        <f ca="1">IF(Table1[[#This Row],[field of work]]="agriculture",Table1[[#This Row],[income]],0)</f>
        <v>0</v>
      </c>
      <c r="DE182">
        <f ca="1">IF(Table1[[#This Row],[field of work]]="IT",Table1[[#This Row],[income]],0)</f>
        <v>0</v>
      </c>
      <c r="DF182">
        <f ca="1">IF(Table1[[#This Row],[field of work]]="construction",Table1[[#This Row],[income]],0)</f>
        <v>0</v>
      </c>
      <c r="DG182" s="6">
        <f ca="1">IF(Table1[[#This Row],[field of work]]="general work",Table1[[#This Row],[income]],0)</f>
        <v>54105</v>
      </c>
      <c r="DJ182" s="5">
        <f ca="1">IF(Table1[[#This Row],[Value of debts]]&gt;Table1[[#This Row],[income]],1,0)</f>
        <v>1</v>
      </c>
      <c r="DK182" s="6"/>
      <c r="DL182">
        <f ca="1">IF(Table1[[#This Row],[net worth of person($)]]&gt;$DM$6,Table1[[#This Row],[age]],0)</f>
        <v>33</v>
      </c>
    </row>
    <row r="183" spans="2:116" x14ac:dyDescent="0.3">
      <c r="B183">
        <f t="shared" ca="1" si="54"/>
        <v>1</v>
      </c>
      <c r="C183" s="1" t="str">
        <f t="shared" ca="1" si="55"/>
        <v>men</v>
      </c>
      <c r="D183">
        <f t="shared" ca="1" si="56"/>
        <v>40</v>
      </c>
      <c r="E183">
        <f t="shared" ca="1" si="57"/>
        <v>6</v>
      </c>
      <c r="F183" t="str">
        <f t="shared" ca="1" si="58"/>
        <v>agriculture</v>
      </c>
      <c r="G183">
        <f t="shared" ca="1" si="59"/>
        <v>1</v>
      </c>
      <c r="H183" t="str">
        <f t="shared" ca="1" si="60"/>
        <v>high school</v>
      </c>
      <c r="I183">
        <f t="shared" ca="1" si="61"/>
        <v>3</v>
      </c>
      <c r="J183">
        <f t="shared" ca="1" si="53"/>
        <v>1</v>
      </c>
      <c r="K183">
        <f t="shared" ca="1" si="62"/>
        <v>63259</v>
      </c>
      <c r="L183">
        <f t="shared" ca="1" si="63"/>
        <v>5</v>
      </c>
      <c r="M183" t="str">
        <f t="shared" ca="1" si="64"/>
        <v>nunavet</v>
      </c>
      <c r="N183">
        <f t="shared" ca="1" si="68"/>
        <v>253036</v>
      </c>
      <c r="O183">
        <f t="shared" ca="1" si="65"/>
        <v>153506.10881784023</v>
      </c>
      <c r="P183">
        <f t="shared" ca="1" si="69"/>
        <v>2436.4544854441883</v>
      </c>
      <c r="Q183">
        <f t="shared" ca="1" si="66"/>
        <v>1663</v>
      </c>
      <c r="R183">
        <f t="shared" ca="1" si="70"/>
        <v>80536.821817824733</v>
      </c>
      <c r="S183">
        <f t="shared" ca="1" si="71"/>
        <v>49783.483305565096</v>
      </c>
      <c r="T183">
        <f t="shared" ca="1" si="72"/>
        <v>305255.93779100926</v>
      </c>
      <c r="U183">
        <f t="shared" ca="1" si="73"/>
        <v>235705.93063566496</v>
      </c>
      <c r="V183">
        <f t="shared" ca="1" si="74"/>
        <v>69550.007155344298</v>
      </c>
      <c r="AF183" s="5">
        <f ca="1">IF(Table1[[#This Row],[Genders]]="men",1,0)</f>
        <v>1</v>
      </c>
      <c r="AG183">
        <f ca="1">IF(Table1[[#This Row],[Genders]]="women",1,0)</f>
        <v>0</v>
      </c>
      <c r="AJ183" s="6"/>
      <c r="AL183">
        <f ca="1">IF(Table1[[#This Row],[field of work]]="teaching",1,0)</f>
        <v>0</v>
      </c>
      <c r="AM183">
        <f ca="1">IF(Table1[[#This Row],[field of work]]="health",1,0)</f>
        <v>0</v>
      </c>
      <c r="AN183">
        <f ca="1">IF(Table1[[#This Row],[field of work]]="agriculture",1,0)</f>
        <v>1</v>
      </c>
      <c r="AO183">
        <f ca="1">IF(Table1[[#This Row],[field of work]]="IT",1,0)</f>
        <v>0</v>
      </c>
      <c r="AP183">
        <f ca="1">IF(Table1[[#This Row],[field of work]]="construction",1,0)</f>
        <v>0</v>
      </c>
      <c r="AQ183">
        <f ca="1">IF(Table1[[#This Row],[field of work]]="general work",1,0)</f>
        <v>0</v>
      </c>
      <c r="AY183" s="23">
        <f ca="1">IF(Table1[[#This Row],[area]]="ontario",1,0)</f>
        <v>0</v>
      </c>
      <c r="AZ183">
        <f ca="1">IF(Table1[[#This Row],[area]]="newfounland",1,0)</f>
        <v>0</v>
      </c>
      <c r="BA183">
        <f ca="1">IF(Table1[[#This Row],[area]]="alberta",1,0)</f>
        <v>0</v>
      </c>
      <c r="BB183">
        <f ca="1">IF(Table1[[#This Row],[area]]="BC",1,0)</f>
        <v>0</v>
      </c>
      <c r="BC183">
        <f ca="1">IF(Table1[[#This Row],[area]]="yukon",1,0)</f>
        <v>0</v>
      </c>
      <c r="BD183">
        <f ca="1">IF(Table1[[#This Row],[area]]="nunavet",1,0)</f>
        <v>1</v>
      </c>
      <c r="BE183">
        <f ca="1">IF(Table1[[#This Row],[area]]="sasketchwan",1,0)</f>
        <v>0</v>
      </c>
      <c r="BF183">
        <f ca="1">IF(Table1[[#This Row],[area]]="newbruncwick",1,0)</f>
        <v>0</v>
      </c>
      <c r="BG183">
        <f ca="1">IF(Table1[[#This Row],[area]]="manitoba",1,0)</f>
        <v>0</v>
      </c>
      <c r="BH183">
        <f ca="1">IF(Table1[[#This Row],[area]]="prince edward island",1,0)</f>
        <v>0</v>
      </c>
      <c r="BI183">
        <f ca="1">IF(Table1[[#This Row],[area]]="quebec",1,0)</f>
        <v>0</v>
      </c>
      <c r="BJ183">
        <f ca="1">IF(Table1[[#This Row],[area]]="northwest tersesa",1,0)</f>
        <v>0</v>
      </c>
      <c r="BZ183" s="41">
        <f ca="1">Table1[[#This Row],[Cars Value]]/Table1[[#This Row],[no of cars]]</f>
        <v>2436.4544854441883</v>
      </c>
      <c r="CB183" s="5">
        <f ca="1">IF(Table1[[#This Row],[Value of debts]]&gt;$CC$6,1,0)</f>
        <v>1</v>
      </c>
      <c r="CF183" s="6"/>
      <c r="CG183" s="43">
        <f ca="1">Table1[[#This Row],[Mortage left]]/Table1[[#This Row],[value of house]]</f>
        <v>0.60665719035172949</v>
      </c>
      <c r="CH183">
        <f t="shared" ca="1" si="67"/>
        <v>0</v>
      </c>
      <c r="CO183" s="5">
        <f ca="1">IF(Table1[[#This Row],[area]]="yukon",Table1[[#This Row],[income]],0)</f>
        <v>0</v>
      </c>
      <c r="CP183">
        <f ca="1">IF(Table1[[#This Row],[area]]="ontario",Table1[[#This Row],[income]],0)</f>
        <v>0</v>
      </c>
      <c r="CQ183">
        <f ca="1">IF(Table1[[#This Row],[area]]="newfounland",Table1[[#This Row],[income]],0)</f>
        <v>0</v>
      </c>
      <c r="CR183">
        <f ca="1">IF(Table1[[#This Row],[area]]="alberta",Table1[[#This Row],[income]],0)</f>
        <v>0</v>
      </c>
      <c r="CS183">
        <f ca="1">IF(Table1[[#This Row],[area]]="nunavet",Table1[[#This Row],[income]],0)</f>
        <v>63259</v>
      </c>
      <c r="CT183">
        <f ca="1">IF(Table1[[#This Row],[area]]="prince edward island",Table1[[#This Row],[income]],0)</f>
        <v>0</v>
      </c>
      <c r="CU183">
        <f ca="1">IF(Table1[[#This Row],[area]]="northwest tersesa",Table1[[#This Row],[income]],0)</f>
        <v>0</v>
      </c>
      <c r="CV183">
        <f ca="1">IF(Table1[[#This Row],[area]]="quebec",Table1[[#This Row],[income]],0)</f>
        <v>0</v>
      </c>
      <c r="CW183">
        <f ca="1">IF(Table1[[#This Row],[area]]="manitoba",Table1[[#This Row],[income]],0)</f>
        <v>0</v>
      </c>
      <c r="CX183">
        <f ca="1">IF(Table1[[#This Row],[area]]="sasketchwan",Table1[[#This Row],[income]],0)</f>
        <v>0</v>
      </c>
      <c r="CY183">
        <f ca="1">IF(Table1[[#This Row],[area]]="BC",Table1[[#This Row],[income]],0)</f>
        <v>0</v>
      </c>
      <c r="CZ183" s="6">
        <f ca="1">IF(Table1[[#This Row],[area]]="newbruncwick",Table1[[#This Row],[income]],0)</f>
        <v>0</v>
      </c>
      <c r="DB183" s="5">
        <f ca="1">IF(Table1[[#This Row],[field of work]]="health",Table1[[#This Row],[income]],0)</f>
        <v>0</v>
      </c>
      <c r="DC183">
        <f ca="1">IF(Table1[[#This Row],[field of work]]="teaching",Table1[[#This Row],[income]],0)</f>
        <v>0</v>
      </c>
      <c r="DD183">
        <f ca="1">IF(Table1[[#This Row],[field of work]]="agriculture",Table1[[#This Row],[income]],0)</f>
        <v>63259</v>
      </c>
      <c r="DE183">
        <f ca="1">IF(Table1[[#This Row],[field of work]]="IT",Table1[[#This Row],[income]],0)</f>
        <v>0</v>
      </c>
      <c r="DF183">
        <f ca="1">IF(Table1[[#This Row],[field of work]]="construction",Table1[[#This Row],[income]],0)</f>
        <v>0</v>
      </c>
      <c r="DG183" s="6">
        <f ca="1">IF(Table1[[#This Row],[field of work]]="general work",Table1[[#This Row],[income]],0)</f>
        <v>0</v>
      </c>
      <c r="DJ183" s="5">
        <f ca="1">IF(Table1[[#This Row],[Value of debts]]&gt;Table1[[#This Row],[income]],1,0)</f>
        <v>1</v>
      </c>
      <c r="DK183" s="6"/>
      <c r="DL183">
        <f ca="1">IF(Table1[[#This Row],[net worth of person($)]]&gt;$DM$6,Table1[[#This Row],[age]],0)</f>
        <v>40</v>
      </c>
    </row>
    <row r="184" spans="2:116" x14ac:dyDescent="0.3">
      <c r="B184">
        <f t="shared" ca="1" si="54"/>
        <v>2</v>
      </c>
      <c r="C184" s="1" t="str">
        <f t="shared" ca="1" si="55"/>
        <v>women</v>
      </c>
      <c r="D184">
        <f t="shared" ca="1" si="56"/>
        <v>45</v>
      </c>
      <c r="E184">
        <f t="shared" ca="1" si="57"/>
        <v>4</v>
      </c>
      <c r="F184" t="str">
        <f t="shared" ca="1" si="58"/>
        <v>IT</v>
      </c>
      <c r="G184">
        <f t="shared" ca="1" si="59"/>
        <v>3</v>
      </c>
      <c r="H184" t="str">
        <f t="shared" ca="1" si="60"/>
        <v>university</v>
      </c>
      <c r="I184">
        <f t="shared" ca="1" si="61"/>
        <v>2</v>
      </c>
      <c r="J184">
        <f t="shared" ca="1" si="53"/>
        <v>2</v>
      </c>
      <c r="K184">
        <f t="shared" ca="1" si="62"/>
        <v>47058</v>
      </c>
      <c r="L184">
        <f t="shared" ca="1" si="63"/>
        <v>11</v>
      </c>
      <c r="M184" t="str">
        <f t="shared" ca="1" si="64"/>
        <v>newbruncwick</v>
      </c>
      <c r="N184">
        <f t="shared" ca="1" si="68"/>
        <v>235290</v>
      </c>
      <c r="O184">
        <f t="shared" ca="1" si="65"/>
        <v>66538.915167521976</v>
      </c>
      <c r="P184">
        <f t="shared" ca="1" si="69"/>
        <v>28618.649967957328</v>
      </c>
      <c r="Q184">
        <f t="shared" ca="1" si="66"/>
        <v>6866</v>
      </c>
      <c r="R184">
        <f t="shared" ca="1" si="70"/>
        <v>80036.414038835515</v>
      </c>
      <c r="S184">
        <f t="shared" ca="1" si="71"/>
        <v>69669.651074216235</v>
      </c>
      <c r="T184">
        <f t="shared" ca="1" si="72"/>
        <v>333578.30104217358</v>
      </c>
      <c r="U184">
        <f t="shared" ca="1" si="73"/>
        <v>153441.32920635748</v>
      </c>
      <c r="V184">
        <f t="shared" ca="1" si="74"/>
        <v>180136.9718358161</v>
      </c>
      <c r="AF184" s="5">
        <f ca="1">IF(Table1[[#This Row],[Genders]]="men",1,0)</f>
        <v>0</v>
      </c>
      <c r="AG184">
        <f ca="1">IF(Table1[[#This Row],[Genders]]="women",1,0)</f>
        <v>1</v>
      </c>
      <c r="AJ184" s="6"/>
      <c r="AL184">
        <f ca="1">IF(Table1[[#This Row],[field of work]]="teaching",1,0)</f>
        <v>0</v>
      </c>
      <c r="AM184">
        <f ca="1">IF(Table1[[#This Row],[field of work]]="health",1,0)</f>
        <v>0</v>
      </c>
      <c r="AN184">
        <f ca="1">IF(Table1[[#This Row],[field of work]]="agriculture",1,0)</f>
        <v>0</v>
      </c>
      <c r="AO184">
        <f ca="1">IF(Table1[[#This Row],[field of work]]="IT",1,0)</f>
        <v>1</v>
      </c>
      <c r="AP184">
        <f ca="1">IF(Table1[[#This Row],[field of work]]="construction",1,0)</f>
        <v>0</v>
      </c>
      <c r="AQ184">
        <f ca="1">IF(Table1[[#This Row],[field of work]]="general work",1,0)</f>
        <v>0</v>
      </c>
      <c r="AY184" s="23">
        <f ca="1">IF(Table1[[#This Row],[area]]="ontario",1,0)</f>
        <v>0</v>
      </c>
      <c r="AZ184">
        <f ca="1">IF(Table1[[#This Row],[area]]="newfounland",1,0)</f>
        <v>0</v>
      </c>
      <c r="BA184">
        <f ca="1">IF(Table1[[#This Row],[area]]="alberta",1,0)</f>
        <v>0</v>
      </c>
      <c r="BB184">
        <f ca="1">IF(Table1[[#This Row],[area]]="BC",1,0)</f>
        <v>0</v>
      </c>
      <c r="BC184">
        <f ca="1">IF(Table1[[#This Row],[area]]="yukon",1,0)</f>
        <v>0</v>
      </c>
      <c r="BD184">
        <f ca="1">IF(Table1[[#This Row],[area]]="nunavet",1,0)</f>
        <v>0</v>
      </c>
      <c r="BE184">
        <f ca="1">IF(Table1[[#This Row],[area]]="sasketchwan",1,0)</f>
        <v>0</v>
      </c>
      <c r="BF184">
        <f ca="1">IF(Table1[[#This Row],[area]]="newbruncwick",1,0)</f>
        <v>1</v>
      </c>
      <c r="BG184">
        <f ca="1">IF(Table1[[#This Row],[area]]="manitoba",1,0)</f>
        <v>0</v>
      </c>
      <c r="BH184">
        <f ca="1">IF(Table1[[#This Row],[area]]="prince edward island",1,0)</f>
        <v>0</v>
      </c>
      <c r="BI184">
        <f ca="1">IF(Table1[[#This Row],[area]]="quebec",1,0)</f>
        <v>0</v>
      </c>
      <c r="BJ184">
        <f ca="1">IF(Table1[[#This Row],[area]]="northwest tersesa",1,0)</f>
        <v>0</v>
      </c>
      <c r="BZ184" s="41">
        <f ca="1">Table1[[#This Row],[Cars Value]]/Table1[[#This Row],[no of cars]]</f>
        <v>14309.324983978664</v>
      </c>
      <c r="CB184" s="5">
        <f ca="1">IF(Table1[[#This Row],[Value of debts]]&gt;$CC$6,1,0)</f>
        <v>1</v>
      </c>
      <c r="CF184" s="6"/>
      <c r="CG184" s="43">
        <f ca="1">Table1[[#This Row],[Mortage left]]/Table1[[#This Row],[value of house]]</f>
        <v>0.28279533838039006</v>
      </c>
      <c r="CH184">
        <f t="shared" ca="1" si="67"/>
        <v>0</v>
      </c>
      <c r="CO184" s="5">
        <f ca="1">IF(Table1[[#This Row],[area]]="yukon",Table1[[#This Row],[income]],0)</f>
        <v>0</v>
      </c>
      <c r="CP184">
        <f ca="1">IF(Table1[[#This Row],[area]]="ontario",Table1[[#This Row],[income]],0)</f>
        <v>0</v>
      </c>
      <c r="CQ184">
        <f ca="1">IF(Table1[[#This Row],[area]]="newfounland",Table1[[#This Row],[income]],0)</f>
        <v>0</v>
      </c>
      <c r="CR184">
        <f ca="1">IF(Table1[[#This Row],[area]]="alberta",Table1[[#This Row],[income]],0)</f>
        <v>0</v>
      </c>
      <c r="CS184">
        <f ca="1">IF(Table1[[#This Row],[area]]="nunavet",Table1[[#This Row],[income]],0)</f>
        <v>0</v>
      </c>
      <c r="CT184">
        <f ca="1">IF(Table1[[#This Row],[area]]="prince edward island",Table1[[#This Row],[income]],0)</f>
        <v>0</v>
      </c>
      <c r="CU184">
        <f ca="1">IF(Table1[[#This Row],[area]]="northwest tersesa",Table1[[#This Row],[income]],0)</f>
        <v>0</v>
      </c>
      <c r="CV184">
        <f ca="1">IF(Table1[[#This Row],[area]]="quebec",Table1[[#This Row],[income]],0)</f>
        <v>0</v>
      </c>
      <c r="CW184">
        <f ca="1">IF(Table1[[#This Row],[area]]="manitoba",Table1[[#This Row],[income]],0)</f>
        <v>0</v>
      </c>
      <c r="CX184">
        <f ca="1">IF(Table1[[#This Row],[area]]="sasketchwan",Table1[[#This Row],[income]],0)</f>
        <v>0</v>
      </c>
      <c r="CY184">
        <f ca="1">IF(Table1[[#This Row],[area]]="BC",Table1[[#This Row],[income]],0)</f>
        <v>0</v>
      </c>
      <c r="CZ184" s="6">
        <f ca="1">IF(Table1[[#This Row],[area]]="newbruncwick",Table1[[#This Row],[income]],0)</f>
        <v>47058</v>
      </c>
      <c r="DB184" s="5">
        <f ca="1">IF(Table1[[#This Row],[field of work]]="health",Table1[[#This Row],[income]],0)</f>
        <v>0</v>
      </c>
      <c r="DC184">
        <f ca="1">IF(Table1[[#This Row],[field of work]]="teaching",Table1[[#This Row],[income]],0)</f>
        <v>0</v>
      </c>
      <c r="DD184">
        <f ca="1">IF(Table1[[#This Row],[field of work]]="agriculture",Table1[[#This Row],[income]],0)</f>
        <v>0</v>
      </c>
      <c r="DE184">
        <f ca="1">IF(Table1[[#This Row],[field of work]]="IT",Table1[[#This Row],[income]],0)</f>
        <v>47058</v>
      </c>
      <c r="DF184">
        <f ca="1">IF(Table1[[#This Row],[field of work]]="construction",Table1[[#This Row],[income]],0)</f>
        <v>0</v>
      </c>
      <c r="DG184" s="6">
        <f ca="1">IF(Table1[[#This Row],[field of work]]="general work",Table1[[#This Row],[income]],0)</f>
        <v>0</v>
      </c>
      <c r="DJ184" s="5">
        <f ca="1">IF(Table1[[#This Row],[Value of debts]]&gt;Table1[[#This Row],[income]],1,0)</f>
        <v>1</v>
      </c>
      <c r="DK184" s="6"/>
      <c r="DL184">
        <f ca="1">IF(Table1[[#This Row],[net worth of person($)]]&gt;$DM$6,Table1[[#This Row],[age]],0)</f>
        <v>45</v>
      </c>
    </row>
    <row r="185" spans="2:116" x14ac:dyDescent="0.3">
      <c r="B185">
        <f t="shared" ca="1" si="54"/>
        <v>2</v>
      </c>
      <c r="C185" s="1" t="str">
        <f t="shared" ca="1" si="55"/>
        <v>women</v>
      </c>
      <c r="D185">
        <f t="shared" ca="1" si="56"/>
        <v>42</v>
      </c>
      <c r="E185">
        <f t="shared" ca="1" si="57"/>
        <v>1</v>
      </c>
      <c r="F185" t="str">
        <f t="shared" ca="1" si="58"/>
        <v>health</v>
      </c>
      <c r="G185">
        <f t="shared" ca="1" si="59"/>
        <v>2</v>
      </c>
      <c r="H185" t="str">
        <f t="shared" ca="1" si="60"/>
        <v>college</v>
      </c>
      <c r="I185">
        <f t="shared" ca="1" si="61"/>
        <v>2</v>
      </c>
      <c r="J185">
        <f t="shared" ca="1" si="53"/>
        <v>2</v>
      </c>
      <c r="K185">
        <f t="shared" ca="1" si="62"/>
        <v>35391</v>
      </c>
      <c r="L185">
        <f t="shared" ca="1" si="63"/>
        <v>4</v>
      </c>
      <c r="M185" t="str">
        <f t="shared" ca="1" si="64"/>
        <v>alberta</v>
      </c>
      <c r="N185">
        <f t="shared" ca="1" si="68"/>
        <v>141564</v>
      </c>
      <c r="O185">
        <f t="shared" ca="1" si="65"/>
        <v>15681.265282103583</v>
      </c>
      <c r="P185">
        <f t="shared" ca="1" si="69"/>
        <v>28865.640334698492</v>
      </c>
      <c r="Q185">
        <f t="shared" ca="1" si="66"/>
        <v>8235</v>
      </c>
      <c r="R185">
        <f t="shared" ca="1" si="70"/>
        <v>16854.573950316048</v>
      </c>
      <c r="S185">
        <f t="shared" ca="1" si="71"/>
        <v>40393.286808901357</v>
      </c>
      <c r="T185">
        <f t="shared" ca="1" si="72"/>
        <v>210822.92714359984</v>
      </c>
      <c r="U185">
        <f t="shared" ca="1" si="73"/>
        <v>40770.839232419632</v>
      </c>
      <c r="V185">
        <f t="shared" ca="1" si="74"/>
        <v>170052.08791118022</v>
      </c>
      <c r="AF185" s="5">
        <f ca="1">IF(Table1[[#This Row],[Genders]]="men",1,0)</f>
        <v>0</v>
      </c>
      <c r="AG185">
        <f ca="1">IF(Table1[[#This Row],[Genders]]="women",1,0)</f>
        <v>1</v>
      </c>
      <c r="AJ185" s="6"/>
      <c r="AL185">
        <f ca="1">IF(Table1[[#This Row],[field of work]]="teaching",1,0)</f>
        <v>0</v>
      </c>
      <c r="AM185">
        <f ca="1">IF(Table1[[#This Row],[field of work]]="health",1,0)</f>
        <v>1</v>
      </c>
      <c r="AN185">
        <f ca="1">IF(Table1[[#This Row],[field of work]]="agriculture",1,0)</f>
        <v>0</v>
      </c>
      <c r="AO185">
        <f ca="1">IF(Table1[[#This Row],[field of work]]="IT",1,0)</f>
        <v>0</v>
      </c>
      <c r="AP185">
        <f ca="1">IF(Table1[[#This Row],[field of work]]="construction",1,0)</f>
        <v>0</v>
      </c>
      <c r="AQ185">
        <f ca="1">IF(Table1[[#This Row],[field of work]]="general work",1,0)</f>
        <v>0</v>
      </c>
      <c r="AY185" s="23">
        <f ca="1">IF(Table1[[#This Row],[area]]="ontario",1,0)</f>
        <v>0</v>
      </c>
      <c r="AZ185">
        <f ca="1">IF(Table1[[#This Row],[area]]="newfounland",1,0)</f>
        <v>0</v>
      </c>
      <c r="BA185">
        <f ca="1">IF(Table1[[#This Row],[area]]="alberta",1,0)</f>
        <v>1</v>
      </c>
      <c r="BB185">
        <f ca="1">IF(Table1[[#This Row],[area]]="BC",1,0)</f>
        <v>0</v>
      </c>
      <c r="BC185">
        <f ca="1">IF(Table1[[#This Row],[area]]="yukon",1,0)</f>
        <v>0</v>
      </c>
      <c r="BD185">
        <f ca="1">IF(Table1[[#This Row],[area]]="nunavet",1,0)</f>
        <v>0</v>
      </c>
      <c r="BE185">
        <f ca="1">IF(Table1[[#This Row],[area]]="sasketchwan",1,0)</f>
        <v>0</v>
      </c>
      <c r="BF185">
        <f ca="1">IF(Table1[[#This Row],[area]]="newbruncwick",1,0)</f>
        <v>0</v>
      </c>
      <c r="BG185">
        <f ca="1">IF(Table1[[#This Row],[area]]="manitoba",1,0)</f>
        <v>0</v>
      </c>
      <c r="BH185">
        <f ca="1">IF(Table1[[#This Row],[area]]="prince edward island",1,0)</f>
        <v>0</v>
      </c>
      <c r="BI185">
        <f ca="1">IF(Table1[[#This Row],[area]]="quebec",1,0)</f>
        <v>0</v>
      </c>
      <c r="BJ185">
        <f ca="1">IF(Table1[[#This Row],[area]]="northwest tersesa",1,0)</f>
        <v>0</v>
      </c>
      <c r="BZ185" s="41">
        <f ca="1">Table1[[#This Row],[Cars Value]]/Table1[[#This Row],[no of cars]]</f>
        <v>14432.820167349246</v>
      </c>
      <c r="CB185" s="5">
        <f ca="1">IF(Table1[[#This Row],[Value of debts]]&gt;$CC$6,1,0)</f>
        <v>0</v>
      </c>
      <c r="CF185" s="6"/>
      <c r="CG185" s="43">
        <f ca="1">Table1[[#This Row],[Mortage left]]/Table1[[#This Row],[value of house]]</f>
        <v>0.11077156114622067</v>
      </c>
      <c r="CH185">
        <f t="shared" ca="1" si="67"/>
        <v>1</v>
      </c>
      <c r="CO185" s="5">
        <f ca="1">IF(Table1[[#This Row],[area]]="yukon",Table1[[#This Row],[income]],0)</f>
        <v>0</v>
      </c>
      <c r="CP185">
        <f ca="1">IF(Table1[[#This Row],[area]]="ontario",Table1[[#This Row],[income]],0)</f>
        <v>0</v>
      </c>
      <c r="CQ185">
        <f ca="1">IF(Table1[[#This Row],[area]]="newfounland",Table1[[#This Row],[income]],0)</f>
        <v>0</v>
      </c>
      <c r="CR185">
        <f ca="1">IF(Table1[[#This Row],[area]]="alberta",Table1[[#This Row],[income]],0)</f>
        <v>35391</v>
      </c>
      <c r="CS185">
        <f ca="1">IF(Table1[[#This Row],[area]]="nunavet",Table1[[#This Row],[income]],0)</f>
        <v>0</v>
      </c>
      <c r="CT185">
        <f ca="1">IF(Table1[[#This Row],[area]]="prince edward island",Table1[[#This Row],[income]],0)</f>
        <v>0</v>
      </c>
      <c r="CU185">
        <f ca="1">IF(Table1[[#This Row],[area]]="northwest tersesa",Table1[[#This Row],[income]],0)</f>
        <v>0</v>
      </c>
      <c r="CV185">
        <f ca="1">IF(Table1[[#This Row],[area]]="quebec",Table1[[#This Row],[income]],0)</f>
        <v>0</v>
      </c>
      <c r="CW185">
        <f ca="1">IF(Table1[[#This Row],[area]]="manitoba",Table1[[#This Row],[income]],0)</f>
        <v>0</v>
      </c>
      <c r="CX185">
        <f ca="1">IF(Table1[[#This Row],[area]]="sasketchwan",Table1[[#This Row],[income]],0)</f>
        <v>0</v>
      </c>
      <c r="CY185">
        <f ca="1">IF(Table1[[#This Row],[area]]="BC",Table1[[#This Row],[income]],0)</f>
        <v>0</v>
      </c>
      <c r="CZ185" s="6">
        <f ca="1">IF(Table1[[#This Row],[area]]="newbruncwick",Table1[[#This Row],[income]],0)</f>
        <v>0</v>
      </c>
      <c r="DB185" s="5">
        <f ca="1">IF(Table1[[#This Row],[field of work]]="health",Table1[[#This Row],[income]],0)</f>
        <v>35391</v>
      </c>
      <c r="DC185">
        <f ca="1">IF(Table1[[#This Row],[field of work]]="teaching",Table1[[#This Row],[income]],0)</f>
        <v>0</v>
      </c>
      <c r="DD185">
        <f ca="1">IF(Table1[[#This Row],[field of work]]="agriculture",Table1[[#This Row],[income]],0)</f>
        <v>0</v>
      </c>
      <c r="DE185">
        <f ca="1">IF(Table1[[#This Row],[field of work]]="IT",Table1[[#This Row],[income]],0)</f>
        <v>0</v>
      </c>
      <c r="DF185">
        <f ca="1">IF(Table1[[#This Row],[field of work]]="construction",Table1[[#This Row],[income]],0)</f>
        <v>0</v>
      </c>
      <c r="DG185" s="6">
        <f ca="1">IF(Table1[[#This Row],[field of work]]="general work",Table1[[#This Row],[income]],0)</f>
        <v>0</v>
      </c>
      <c r="DJ185" s="5">
        <f ca="1">IF(Table1[[#This Row],[Value of debts]]&gt;Table1[[#This Row],[income]],1,0)</f>
        <v>1</v>
      </c>
      <c r="DK185" s="6"/>
      <c r="DL185">
        <f ca="1">IF(Table1[[#This Row],[net worth of person($)]]&gt;$DM$6,Table1[[#This Row],[age]],0)</f>
        <v>42</v>
      </c>
    </row>
    <row r="186" spans="2:116" x14ac:dyDescent="0.3">
      <c r="B186">
        <f t="shared" ca="1" si="54"/>
        <v>1</v>
      </c>
      <c r="C186" s="1" t="str">
        <f t="shared" ca="1" si="55"/>
        <v>men</v>
      </c>
      <c r="D186">
        <f t="shared" ca="1" si="56"/>
        <v>35</v>
      </c>
      <c r="E186">
        <f t="shared" ca="1" si="57"/>
        <v>5</v>
      </c>
      <c r="F186" t="str">
        <f t="shared" ca="1" si="58"/>
        <v>general work</v>
      </c>
      <c r="G186">
        <f t="shared" ca="1" si="59"/>
        <v>4</v>
      </c>
      <c r="H186" t="str">
        <f t="shared" ca="1" si="60"/>
        <v>technical;</v>
      </c>
      <c r="I186">
        <f t="shared" ca="1" si="61"/>
        <v>0</v>
      </c>
      <c r="J186">
        <f t="shared" ca="1" si="53"/>
        <v>3</v>
      </c>
      <c r="K186">
        <f t="shared" ca="1" si="62"/>
        <v>79988</v>
      </c>
      <c r="L186">
        <f t="shared" ca="1" si="63"/>
        <v>3</v>
      </c>
      <c r="M186" t="str">
        <f t="shared" ca="1" si="64"/>
        <v>northwest tersesa</v>
      </c>
      <c r="N186">
        <f t="shared" ca="1" si="68"/>
        <v>239964</v>
      </c>
      <c r="O186">
        <f t="shared" ca="1" si="65"/>
        <v>8158.1957701670162</v>
      </c>
      <c r="P186">
        <f t="shared" ca="1" si="69"/>
        <v>227165.41092088947</v>
      </c>
      <c r="Q186">
        <f t="shared" ca="1" si="66"/>
        <v>193383</v>
      </c>
      <c r="R186">
        <f t="shared" ca="1" si="70"/>
        <v>46514.5709926036</v>
      </c>
      <c r="S186">
        <f t="shared" ca="1" si="71"/>
        <v>12670.477871629297</v>
      </c>
      <c r="T186">
        <f t="shared" ca="1" si="72"/>
        <v>479799.88879251876</v>
      </c>
      <c r="U186">
        <f t="shared" ca="1" si="73"/>
        <v>248055.76676277063</v>
      </c>
      <c r="V186">
        <f t="shared" ca="1" si="74"/>
        <v>231744.12202974813</v>
      </c>
      <c r="AF186" s="5">
        <f ca="1">IF(Table1[[#This Row],[Genders]]="men",1,0)</f>
        <v>1</v>
      </c>
      <c r="AG186">
        <f ca="1">IF(Table1[[#This Row],[Genders]]="women",1,0)</f>
        <v>0</v>
      </c>
      <c r="AJ186" s="6"/>
      <c r="AL186">
        <f ca="1">IF(Table1[[#This Row],[field of work]]="teaching",1,0)</f>
        <v>0</v>
      </c>
      <c r="AM186">
        <f ca="1">IF(Table1[[#This Row],[field of work]]="health",1,0)</f>
        <v>0</v>
      </c>
      <c r="AN186">
        <f ca="1">IF(Table1[[#This Row],[field of work]]="agriculture",1,0)</f>
        <v>0</v>
      </c>
      <c r="AO186">
        <f ca="1">IF(Table1[[#This Row],[field of work]]="IT",1,0)</f>
        <v>0</v>
      </c>
      <c r="AP186">
        <f ca="1">IF(Table1[[#This Row],[field of work]]="construction",1,0)</f>
        <v>0</v>
      </c>
      <c r="AQ186">
        <f ca="1">IF(Table1[[#This Row],[field of work]]="general work",1,0)</f>
        <v>1</v>
      </c>
      <c r="AY186" s="23">
        <f ca="1">IF(Table1[[#This Row],[area]]="ontario",1,0)</f>
        <v>0</v>
      </c>
      <c r="AZ186">
        <f ca="1">IF(Table1[[#This Row],[area]]="newfounland",1,0)</f>
        <v>0</v>
      </c>
      <c r="BA186">
        <f ca="1">IF(Table1[[#This Row],[area]]="alberta",1,0)</f>
        <v>0</v>
      </c>
      <c r="BB186">
        <f ca="1">IF(Table1[[#This Row],[area]]="BC",1,0)</f>
        <v>0</v>
      </c>
      <c r="BC186">
        <f ca="1">IF(Table1[[#This Row],[area]]="yukon",1,0)</f>
        <v>0</v>
      </c>
      <c r="BD186">
        <f ca="1">IF(Table1[[#This Row],[area]]="nunavet",1,0)</f>
        <v>0</v>
      </c>
      <c r="BE186">
        <f ca="1">IF(Table1[[#This Row],[area]]="sasketchwan",1,0)</f>
        <v>0</v>
      </c>
      <c r="BF186">
        <f ca="1">IF(Table1[[#This Row],[area]]="newbruncwick",1,0)</f>
        <v>0</v>
      </c>
      <c r="BG186">
        <f ca="1">IF(Table1[[#This Row],[area]]="manitoba",1,0)</f>
        <v>0</v>
      </c>
      <c r="BH186">
        <f ca="1">IF(Table1[[#This Row],[area]]="prince edward island",1,0)</f>
        <v>0</v>
      </c>
      <c r="BI186">
        <f ca="1">IF(Table1[[#This Row],[area]]="quebec",1,0)</f>
        <v>0</v>
      </c>
      <c r="BJ186">
        <f ca="1">IF(Table1[[#This Row],[area]]="northwest tersesa",1,0)</f>
        <v>1</v>
      </c>
      <c r="BZ186" s="41">
        <f ca="1">Table1[[#This Row],[Cars Value]]/Table1[[#This Row],[no of cars]]</f>
        <v>75721.803640296494</v>
      </c>
      <c r="CB186" s="5">
        <f ca="1">IF(Table1[[#This Row],[Value of debts]]&gt;$CC$6,1,0)</f>
        <v>1</v>
      </c>
      <c r="CF186" s="6"/>
      <c r="CG186" s="43">
        <f ca="1">Table1[[#This Row],[Mortage left]]/Table1[[#This Row],[value of house]]</f>
        <v>3.3997582012997851E-2</v>
      </c>
      <c r="CH186">
        <f t="shared" ca="1" si="67"/>
        <v>1</v>
      </c>
      <c r="CO186" s="5">
        <f ca="1">IF(Table1[[#This Row],[area]]="yukon",Table1[[#This Row],[income]],0)</f>
        <v>0</v>
      </c>
      <c r="CP186">
        <f ca="1">IF(Table1[[#This Row],[area]]="ontario",Table1[[#This Row],[income]],0)</f>
        <v>0</v>
      </c>
      <c r="CQ186">
        <f ca="1">IF(Table1[[#This Row],[area]]="newfounland",Table1[[#This Row],[income]],0)</f>
        <v>0</v>
      </c>
      <c r="CR186">
        <f ca="1">IF(Table1[[#This Row],[area]]="alberta",Table1[[#This Row],[income]],0)</f>
        <v>0</v>
      </c>
      <c r="CS186">
        <f ca="1">IF(Table1[[#This Row],[area]]="nunavet",Table1[[#This Row],[income]],0)</f>
        <v>0</v>
      </c>
      <c r="CT186">
        <f ca="1">IF(Table1[[#This Row],[area]]="prince edward island",Table1[[#This Row],[income]],0)</f>
        <v>0</v>
      </c>
      <c r="CU186">
        <f ca="1">IF(Table1[[#This Row],[area]]="northwest tersesa",Table1[[#This Row],[income]],0)</f>
        <v>79988</v>
      </c>
      <c r="CV186">
        <f ca="1">IF(Table1[[#This Row],[area]]="quebec",Table1[[#This Row],[income]],0)</f>
        <v>0</v>
      </c>
      <c r="CW186">
        <f ca="1">IF(Table1[[#This Row],[area]]="manitoba",Table1[[#This Row],[income]],0)</f>
        <v>0</v>
      </c>
      <c r="CX186">
        <f ca="1">IF(Table1[[#This Row],[area]]="sasketchwan",Table1[[#This Row],[income]],0)</f>
        <v>0</v>
      </c>
      <c r="CY186">
        <f ca="1">IF(Table1[[#This Row],[area]]="BC",Table1[[#This Row],[income]],0)</f>
        <v>0</v>
      </c>
      <c r="CZ186" s="6">
        <f ca="1">IF(Table1[[#This Row],[area]]="newbruncwick",Table1[[#This Row],[income]],0)</f>
        <v>0</v>
      </c>
      <c r="DB186" s="5">
        <f ca="1">IF(Table1[[#This Row],[field of work]]="health",Table1[[#This Row],[income]],0)</f>
        <v>0</v>
      </c>
      <c r="DC186">
        <f ca="1">IF(Table1[[#This Row],[field of work]]="teaching",Table1[[#This Row],[income]],0)</f>
        <v>0</v>
      </c>
      <c r="DD186">
        <f ca="1">IF(Table1[[#This Row],[field of work]]="agriculture",Table1[[#This Row],[income]],0)</f>
        <v>0</v>
      </c>
      <c r="DE186">
        <f ca="1">IF(Table1[[#This Row],[field of work]]="IT",Table1[[#This Row],[income]],0)</f>
        <v>0</v>
      </c>
      <c r="DF186">
        <f ca="1">IF(Table1[[#This Row],[field of work]]="construction",Table1[[#This Row],[income]],0)</f>
        <v>0</v>
      </c>
      <c r="DG186" s="6">
        <f ca="1">IF(Table1[[#This Row],[field of work]]="general work",Table1[[#This Row],[income]],0)</f>
        <v>79988</v>
      </c>
      <c r="DJ186" s="5">
        <f ca="1">IF(Table1[[#This Row],[Value of debts]]&gt;Table1[[#This Row],[income]],1,0)</f>
        <v>1</v>
      </c>
      <c r="DK186" s="6"/>
      <c r="DL186">
        <f ca="1">IF(Table1[[#This Row],[net worth of person($)]]&gt;$DM$6,Table1[[#This Row],[age]],0)</f>
        <v>35</v>
      </c>
    </row>
    <row r="187" spans="2:116" x14ac:dyDescent="0.3">
      <c r="B187">
        <f t="shared" ca="1" si="54"/>
        <v>2</v>
      </c>
      <c r="C187" s="1" t="str">
        <f t="shared" ca="1" si="55"/>
        <v>women</v>
      </c>
      <c r="D187">
        <f t="shared" ca="1" si="56"/>
        <v>36</v>
      </c>
      <c r="E187">
        <f t="shared" ca="1" si="57"/>
        <v>2</v>
      </c>
      <c r="F187" t="str">
        <f t="shared" ca="1" si="58"/>
        <v>construction</v>
      </c>
      <c r="G187">
        <f t="shared" ca="1" si="59"/>
        <v>5</v>
      </c>
      <c r="H187" t="str">
        <f t="shared" ca="1" si="60"/>
        <v>other</v>
      </c>
      <c r="I187">
        <f t="shared" ca="1" si="61"/>
        <v>0</v>
      </c>
      <c r="J187">
        <f t="shared" ca="1" si="53"/>
        <v>3</v>
      </c>
      <c r="K187">
        <f t="shared" ca="1" si="62"/>
        <v>69090</v>
      </c>
      <c r="L187">
        <f t="shared" ca="1" si="63"/>
        <v>11</v>
      </c>
      <c r="M187" t="str">
        <f t="shared" ca="1" si="64"/>
        <v>newbruncwick</v>
      </c>
      <c r="N187">
        <f t="shared" ca="1" si="68"/>
        <v>414540</v>
      </c>
      <c r="O187">
        <f t="shared" ca="1" si="65"/>
        <v>124004.14549830172</v>
      </c>
      <c r="P187">
        <f t="shared" ca="1" si="69"/>
        <v>90851.853070158861</v>
      </c>
      <c r="Q187">
        <f t="shared" ca="1" si="66"/>
        <v>52289</v>
      </c>
      <c r="R187">
        <f t="shared" ca="1" si="70"/>
        <v>67508.490186194176</v>
      </c>
      <c r="S187">
        <f t="shared" ca="1" si="71"/>
        <v>51000.743804582322</v>
      </c>
      <c r="T187">
        <f t="shared" ca="1" si="72"/>
        <v>556392.59687474114</v>
      </c>
      <c r="U187">
        <f t="shared" ca="1" si="73"/>
        <v>243801.63568449591</v>
      </c>
      <c r="V187">
        <f t="shared" ca="1" si="74"/>
        <v>312590.96119024523</v>
      </c>
      <c r="AF187" s="5">
        <f ca="1">IF(Table1[[#This Row],[Genders]]="men",1,0)</f>
        <v>0</v>
      </c>
      <c r="AG187">
        <f ca="1">IF(Table1[[#This Row],[Genders]]="women",1,0)</f>
        <v>1</v>
      </c>
      <c r="AJ187" s="6"/>
      <c r="AL187">
        <f ca="1">IF(Table1[[#This Row],[field of work]]="teaching",1,0)</f>
        <v>0</v>
      </c>
      <c r="AM187">
        <f ca="1">IF(Table1[[#This Row],[field of work]]="health",1,0)</f>
        <v>0</v>
      </c>
      <c r="AN187">
        <f ca="1">IF(Table1[[#This Row],[field of work]]="agriculture",1,0)</f>
        <v>0</v>
      </c>
      <c r="AO187">
        <f ca="1">IF(Table1[[#This Row],[field of work]]="IT",1,0)</f>
        <v>0</v>
      </c>
      <c r="AP187">
        <f ca="1">IF(Table1[[#This Row],[field of work]]="construction",1,0)</f>
        <v>1</v>
      </c>
      <c r="AQ187">
        <f ca="1">IF(Table1[[#This Row],[field of work]]="general work",1,0)</f>
        <v>0</v>
      </c>
      <c r="AY187" s="23">
        <f ca="1">IF(Table1[[#This Row],[area]]="ontario",1,0)</f>
        <v>0</v>
      </c>
      <c r="AZ187">
        <f ca="1">IF(Table1[[#This Row],[area]]="newfounland",1,0)</f>
        <v>0</v>
      </c>
      <c r="BA187">
        <f ca="1">IF(Table1[[#This Row],[area]]="alberta",1,0)</f>
        <v>0</v>
      </c>
      <c r="BB187">
        <f ca="1">IF(Table1[[#This Row],[area]]="BC",1,0)</f>
        <v>0</v>
      </c>
      <c r="BC187">
        <f ca="1">IF(Table1[[#This Row],[area]]="yukon",1,0)</f>
        <v>0</v>
      </c>
      <c r="BD187">
        <f ca="1">IF(Table1[[#This Row],[area]]="nunavet",1,0)</f>
        <v>0</v>
      </c>
      <c r="BE187">
        <f ca="1">IF(Table1[[#This Row],[area]]="sasketchwan",1,0)</f>
        <v>0</v>
      </c>
      <c r="BF187">
        <f ca="1">IF(Table1[[#This Row],[area]]="newbruncwick",1,0)</f>
        <v>1</v>
      </c>
      <c r="BG187">
        <f ca="1">IF(Table1[[#This Row],[area]]="manitoba",1,0)</f>
        <v>0</v>
      </c>
      <c r="BH187">
        <f ca="1">IF(Table1[[#This Row],[area]]="prince edward island",1,0)</f>
        <v>0</v>
      </c>
      <c r="BI187">
        <f ca="1">IF(Table1[[#This Row],[area]]="quebec",1,0)</f>
        <v>0</v>
      </c>
      <c r="BJ187">
        <f ca="1">IF(Table1[[#This Row],[area]]="northwest tersesa",1,0)</f>
        <v>0</v>
      </c>
      <c r="BZ187" s="41">
        <f ca="1">Table1[[#This Row],[Cars Value]]/Table1[[#This Row],[no of cars]]</f>
        <v>30283.951023386286</v>
      </c>
      <c r="CB187" s="5">
        <f ca="1">IF(Table1[[#This Row],[Value of debts]]&gt;$CC$6,1,0)</f>
        <v>1</v>
      </c>
      <c r="CF187" s="6"/>
      <c r="CG187" s="43">
        <f ca="1">Table1[[#This Row],[Mortage left]]/Table1[[#This Row],[value of house]]</f>
        <v>0.29913674313287431</v>
      </c>
      <c r="CH187">
        <f t="shared" ca="1" si="67"/>
        <v>0</v>
      </c>
      <c r="CO187" s="5">
        <f ca="1">IF(Table1[[#This Row],[area]]="yukon",Table1[[#This Row],[income]],0)</f>
        <v>0</v>
      </c>
      <c r="CP187">
        <f ca="1">IF(Table1[[#This Row],[area]]="ontario",Table1[[#This Row],[income]],0)</f>
        <v>0</v>
      </c>
      <c r="CQ187">
        <f ca="1">IF(Table1[[#This Row],[area]]="newfounland",Table1[[#This Row],[income]],0)</f>
        <v>0</v>
      </c>
      <c r="CR187">
        <f ca="1">IF(Table1[[#This Row],[area]]="alberta",Table1[[#This Row],[income]],0)</f>
        <v>0</v>
      </c>
      <c r="CS187">
        <f ca="1">IF(Table1[[#This Row],[area]]="nunavet",Table1[[#This Row],[income]],0)</f>
        <v>0</v>
      </c>
      <c r="CT187">
        <f ca="1">IF(Table1[[#This Row],[area]]="prince edward island",Table1[[#This Row],[income]],0)</f>
        <v>0</v>
      </c>
      <c r="CU187">
        <f ca="1">IF(Table1[[#This Row],[area]]="northwest tersesa",Table1[[#This Row],[income]],0)</f>
        <v>0</v>
      </c>
      <c r="CV187">
        <f ca="1">IF(Table1[[#This Row],[area]]="quebec",Table1[[#This Row],[income]],0)</f>
        <v>0</v>
      </c>
      <c r="CW187">
        <f ca="1">IF(Table1[[#This Row],[area]]="manitoba",Table1[[#This Row],[income]],0)</f>
        <v>0</v>
      </c>
      <c r="CX187">
        <f ca="1">IF(Table1[[#This Row],[area]]="sasketchwan",Table1[[#This Row],[income]],0)</f>
        <v>0</v>
      </c>
      <c r="CY187">
        <f ca="1">IF(Table1[[#This Row],[area]]="BC",Table1[[#This Row],[income]],0)</f>
        <v>0</v>
      </c>
      <c r="CZ187" s="6">
        <f ca="1">IF(Table1[[#This Row],[area]]="newbruncwick",Table1[[#This Row],[income]],0)</f>
        <v>69090</v>
      </c>
      <c r="DB187" s="5">
        <f ca="1">IF(Table1[[#This Row],[field of work]]="health",Table1[[#This Row],[income]],0)</f>
        <v>0</v>
      </c>
      <c r="DC187">
        <f ca="1">IF(Table1[[#This Row],[field of work]]="teaching",Table1[[#This Row],[income]],0)</f>
        <v>0</v>
      </c>
      <c r="DD187">
        <f ca="1">IF(Table1[[#This Row],[field of work]]="agriculture",Table1[[#This Row],[income]],0)</f>
        <v>0</v>
      </c>
      <c r="DE187">
        <f ca="1">IF(Table1[[#This Row],[field of work]]="IT",Table1[[#This Row],[income]],0)</f>
        <v>0</v>
      </c>
      <c r="DF187">
        <f ca="1">IF(Table1[[#This Row],[field of work]]="construction",Table1[[#This Row],[income]],0)</f>
        <v>69090</v>
      </c>
      <c r="DG187" s="6">
        <f ca="1">IF(Table1[[#This Row],[field of work]]="general work",Table1[[#This Row],[income]],0)</f>
        <v>0</v>
      </c>
      <c r="DJ187" s="5">
        <f ca="1">IF(Table1[[#This Row],[Value of debts]]&gt;Table1[[#This Row],[income]],1,0)</f>
        <v>1</v>
      </c>
      <c r="DK187" s="6"/>
      <c r="DL187">
        <f ca="1">IF(Table1[[#This Row],[net worth of person($)]]&gt;$DM$6,Table1[[#This Row],[age]],0)</f>
        <v>36</v>
      </c>
    </row>
    <row r="188" spans="2:116" x14ac:dyDescent="0.3">
      <c r="B188">
        <f t="shared" ca="1" si="54"/>
        <v>2</v>
      </c>
      <c r="C188" s="1" t="str">
        <f t="shared" ca="1" si="55"/>
        <v>women</v>
      </c>
      <c r="D188">
        <f t="shared" ca="1" si="56"/>
        <v>45</v>
      </c>
      <c r="E188">
        <f t="shared" ca="1" si="57"/>
        <v>1</v>
      </c>
      <c r="F188" t="str">
        <f t="shared" ca="1" si="58"/>
        <v>health</v>
      </c>
      <c r="G188">
        <f t="shared" ca="1" si="59"/>
        <v>4</v>
      </c>
      <c r="H188" t="str">
        <f t="shared" ca="1" si="60"/>
        <v>technical;</v>
      </c>
      <c r="I188">
        <f t="shared" ca="1" si="61"/>
        <v>3</v>
      </c>
      <c r="J188">
        <f t="shared" ca="1" si="53"/>
        <v>2</v>
      </c>
      <c r="K188">
        <f t="shared" ca="1" si="62"/>
        <v>86339</v>
      </c>
      <c r="L188">
        <f t="shared" ca="1" si="63"/>
        <v>8</v>
      </c>
      <c r="M188" t="str">
        <f t="shared" ca="1" si="64"/>
        <v>ontario</v>
      </c>
      <c r="N188">
        <f t="shared" ca="1" si="68"/>
        <v>431695</v>
      </c>
      <c r="O188">
        <f t="shared" ca="1" si="65"/>
        <v>60963.23300810103</v>
      </c>
      <c r="P188">
        <f t="shared" ca="1" si="69"/>
        <v>45311.084545763137</v>
      </c>
      <c r="Q188">
        <f t="shared" ca="1" si="66"/>
        <v>2192</v>
      </c>
      <c r="R188">
        <f t="shared" ca="1" si="70"/>
        <v>102656.53777690348</v>
      </c>
      <c r="S188">
        <f t="shared" ca="1" si="71"/>
        <v>102405.8159469401</v>
      </c>
      <c r="T188">
        <f t="shared" ca="1" si="72"/>
        <v>579411.90049270331</v>
      </c>
      <c r="U188">
        <f t="shared" ca="1" si="73"/>
        <v>165811.77078500451</v>
      </c>
      <c r="V188">
        <f t="shared" ca="1" si="74"/>
        <v>413600.12970769883</v>
      </c>
      <c r="AF188" s="5">
        <f ca="1">IF(Table1[[#This Row],[Genders]]="men",1,0)</f>
        <v>0</v>
      </c>
      <c r="AG188">
        <f ca="1">IF(Table1[[#This Row],[Genders]]="women",1,0)</f>
        <v>1</v>
      </c>
      <c r="AJ188" s="6"/>
      <c r="AL188">
        <f ca="1">IF(Table1[[#This Row],[field of work]]="teaching",1,0)</f>
        <v>0</v>
      </c>
      <c r="AM188">
        <f ca="1">IF(Table1[[#This Row],[field of work]]="health",1,0)</f>
        <v>1</v>
      </c>
      <c r="AN188">
        <f ca="1">IF(Table1[[#This Row],[field of work]]="agriculture",1,0)</f>
        <v>0</v>
      </c>
      <c r="AO188">
        <f ca="1">IF(Table1[[#This Row],[field of work]]="IT",1,0)</f>
        <v>0</v>
      </c>
      <c r="AP188">
        <f ca="1">IF(Table1[[#This Row],[field of work]]="construction",1,0)</f>
        <v>0</v>
      </c>
      <c r="AQ188">
        <f ca="1">IF(Table1[[#This Row],[field of work]]="general work",1,0)</f>
        <v>0</v>
      </c>
      <c r="AY188" s="23">
        <f ca="1">IF(Table1[[#This Row],[area]]="ontario",1,0)</f>
        <v>1</v>
      </c>
      <c r="AZ188">
        <f ca="1">IF(Table1[[#This Row],[area]]="newfounland",1,0)</f>
        <v>0</v>
      </c>
      <c r="BA188">
        <f ca="1">IF(Table1[[#This Row],[area]]="alberta",1,0)</f>
        <v>0</v>
      </c>
      <c r="BB188">
        <f ca="1">IF(Table1[[#This Row],[area]]="BC",1,0)</f>
        <v>0</v>
      </c>
      <c r="BC188">
        <f ca="1">IF(Table1[[#This Row],[area]]="yukon",1,0)</f>
        <v>0</v>
      </c>
      <c r="BD188">
        <f ca="1">IF(Table1[[#This Row],[area]]="nunavet",1,0)</f>
        <v>0</v>
      </c>
      <c r="BE188">
        <f ca="1">IF(Table1[[#This Row],[area]]="sasketchwan",1,0)</f>
        <v>0</v>
      </c>
      <c r="BF188">
        <f ca="1">IF(Table1[[#This Row],[area]]="newbruncwick",1,0)</f>
        <v>0</v>
      </c>
      <c r="BG188">
        <f ca="1">IF(Table1[[#This Row],[area]]="manitoba",1,0)</f>
        <v>0</v>
      </c>
      <c r="BH188">
        <f ca="1">IF(Table1[[#This Row],[area]]="prince edward island",1,0)</f>
        <v>0</v>
      </c>
      <c r="BI188">
        <f ca="1">IF(Table1[[#This Row],[area]]="quebec",1,0)</f>
        <v>0</v>
      </c>
      <c r="BJ188">
        <f ca="1">IF(Table1[[#This Row],[area]]="northwest tersesa",1,0)</f>
        <v>0</v>
      </c>
      <c r="BZ188" s="41">
        <f ca="1">Table1[[#This Row],[Cars Value]]/Table1[[#This Row],[no of cars]]</f>
        <v>22655.542272881568</v>
      </c>
      <c r="CB188" s="5">
        <f ca="1">IF(Table1[[#This Row],[Value of debts]]&gt;$CC$6,1,0)</f>
        <v>1</v>
      </c>
      <c r="CF188" s="6"/>
      <c r="CG188" s="43">
        <f ca="1">Table1[[#This Row],[Mortage left]]/Table1[[#This Row],[value of house]]</f>
        <v>0.14121829765946103</v>
      </c>
      <c r="CH188">
        <f t="shared" ca="1" si="67"/>
        <v>1</v>
      </c>
      <c r="CO188" s="5">
        <f ca="1">IF(Table1[[#This Row],[area]]="yukon",Table1[[#This Row],[income]],0)</f>
        <v>0</v>
      </c>
      <c r="CP188">
        <f ca="1">IF(Table1[[#This Row],[area]]="ontario",Table1[[#This Row],[income]],0)</f>
        <v>86339</v>
      </c>
      <c r="CQ188">
        <f ca="1">IF(Table1[[#This Row],[area]]="newfounland",Table1[[#This Row],[income]],0)</f>
        <v>0</v>
      </c>
      <c r="CR188">
        <f ca="1">IF(Table1[[#This Row],[area]]="alberta",Table1[[#This Row],[income]],0)</f>
        <v>0</v>
      </c>
      <c r="CS188">
        <f ca="1">IF(Table1[[#This Row],[area]]="nunavet",Table1[[#This Row],[income]],0)</f>
        <v>0</v>
      </c>
      <c r="CT188">
        <f ca="1">IF(Table1[[#This Row],[area]]="prince edward island",Table1[[#This Row],[income]],0)</f>
        <v>0</v>
      </c>
      <c r="CU188">
        <f ca="1">IF(Table1[[#This Row],[area]]="northwest tersesa",Table1[[#This Row],[income]],0)</f>
        <v>0</v>
      </c>
      <c r="CV188">
        <f ca="1">IF(Table1[[#This Row],[area]]="quebec",Table1[[#This Row],[income]],0)</f>
        <v>0</v>
      </c>
      <c r="CW188">
        <f ca="1">IF(Table1[[#This Row],[area]]="manitoba",Table1[[#This Row],[income]],0)</f>
        <v>0</v>
      </c>
      <c r="CX188">
        <f ca="1">IF(Table1[[#This Row],[area]]="sasketchwan",Table1[[#This Row],[income]],0)</f>
        <v>0</v>
      </c>
      <c r="CY188">
        <f ca="1">IF(Table1[[#This Row],[area]]="BC",Table1[[#This Row],[income]],0)</f>
        <v>0</v>
      </c>
      <c r="CZ188" s="6">
        <f ca="1">IF(Table1[[#This Row],[area]]="newbruncwick",Table1[[#This Row],[income]],0)</f>
        <v>0</v>
      </c>
      <c r="DB188" s="5">
        <f ca="1">IF(Table1[[#This Row],[field of work]]="health",Table1[[#This Row],[income]],0)</f>
        <v>86339</v>
      </c>
      <c r="DC188">
        <f ca="1">IF(Table1[[#This Row],[field of work]]="teaching",Table1[[#This Row],[income]],0)</f>
        <v>0</v>
      </c>
      <c r="DD188">
        <f ca="1">IF(Table1[[#This Row],[field of work]]="agriculture",Table1[[#This Row],[income]],0)</f>
        <v>0</v>
      </c>
      <c r="DE188">
        <f ca="1">IF(Table1[[#This Row],[field of work]]="IT",Table1[[#This Row],[income]],0)</f>
        <v>0</v>
      </c>
      <c r="DF188">
        <f ca="1">IF(Table1[[#This Row],[field of work]]="construction",Table1[[#This Row],[income]],0)</f>
        <v>0</v>
      </c>
      <c r="DG188" s="6">
        <f ca="1">IF(Table1[[#This Row],[field of work]]="general work",Table1[[#This Row],[income]],0)</f>
        <v>0</v>
      </c>
      <c r="DJ188" s="5">
        <f ca="1">IF(Table1[[#This Row],[Value of debts]]&gt;Table1[[#This Row],[income]],1,0)</f>
        <v>1</v>
      </c>
      <c r="DK188" s="6"/>
      <c r="DL188">
        <f ca="1">IF(Table1[[#This Row],[net worth of person($)]]&gt;$DM$6,Table1[[#This Row],[age]],0)</f>
        <v>45</v>
      </c>
    </row>
    <row r="189" spans="2:116" x14ac:dyDescent="0.3">
      <c r="B189">
        <f t="shared" ca="1" si="54"/>
        <v>2</v>
      </c>
      <c r="C189" s="1" t="str">
        <f t="shared" ca="1" si="55"/>
        <v>women</v>
      </c>
      <c r="D189">
        <f t="shared" ca="1" si="56"/>
        <v>26</v>
      </c>
      <c r="E189">
        <f t="shared" ca="1" si="57"/>
        <v>5</v>
      </c>
      <c r="F189" t="str">
        <f t="shared" ca="1" si="58"/>
        <v>general work</v>
      </c>
      <c r="G189">
        <f t="shared" ca="1" si="59"/>
        <v>2</v>
      </c>
      <c r="H189" t="str">
        <f t="shared" ca="1" si="60"/>
        <v>college</v>
      </c>
      <c r="I189">
        <f t="shared" ca="1" si="61"/>
        <v>4</v>
      </c>
      <c r="J189">
        <f t="shared" ca="1" si="53"/>
        <v>2</v>
      </c>
      <c r="K189">
        <f t="shared" ca="1" si="62"/>
        <v>60818</v>
      </c>
      <c r="L189">
        <f t="shared" ca="1" si="63"/>
        <v>2</v>
      </c>
      <c r="M189" t="str">
        <f t="shared" ca="1" si="64"/>
        <v>BC</v>
      </c>
      <c r="N189">
        <f t="shared" ca="1" si="68"/>
        <v>243272</v>
      </c>
      <c r="O189">
        <f t="shared" ca="1" si="65"/>
        <v>81782.235390933434</v>
      </c>
      <c r="P189">
        <f t="shared" ca="1" si="69"/>
        <v>95687.033412659599</v>
      </c>
      <c r="Q189">
        <f t="shared" ca="1" si="66"/>
        <v>20730</v>
      </c>
      <c r="R189">
        <f t="shared" ca="1" si="70"/>
        <v>70950.608007395087</v>
      </c>
      <c r="S189">
        <f t="shared" ca="1" si="71"/>
        <v>54352.897034628615</v>
      </c>
      <c r="T189">
        <f t="shared" ca="1" si="72"/>
        <v>393311.93044728821</v>
      </c>
      <c r="U189">
        <f t="shared" ca="1" si="73"/>
        <v>173462.84339832852</v>
      </c>
      <c r="V189">
        <f t="shared" ca="1" si="74"/>
        <v>219849.08704895969</v>
      </c>
      <c r="AF189" s="5">
        <f ca="1">IF(Table1[[#This Row],[Genders]]="men",1,0)</f>
        <v>0</v>
      </c>
      <c r="AG189">
        <f ca="1">IF(Table1[[#This Row],[Genders]]="women",1,0)</f>
        <v>1</v>
      </c>
      <c r="AJ189" s="6"/>
      <c r="AL189">
        <f ca="1">IF(Table1[[#This Row],[field of work]]="teaching",1,0)</f>
        <v>0</v>
      </c>
      <c r="AM189">
        <f ca="1">IF(Table1[[#This Row],[field of work]]="health",1,0)</f>
        <v>0</v>
      </c>
      <c r="AN189">
        <f ca="1">IF(Table1[[#This Row],[field of work]]="agriculture",1,0)</f>
        <v>0</v>
      </c>
      <c r="AO189">
        <f ca="1">IF(Table1[[#This Row],[field of work]]="IT",1,0)</f>
        <v>0</v>
      </c>
      <c r="AP189">
        <f ca="1">IF(Table1[[#This Row],[field of work]]="construction",1,0)</f>
        <v>0</v>
      </c>
      <c r="AQ189">
        <f ca="1">IF(Table1[[#This Row],[field of work]]="general work",1,0)</f>
        <v>1</v>
      </c>
      <c r="AY189" s="23">
        <f ca="1">IF(Table1[[#This Row],[area]]="ontario",1,0)</f>
        <v>0</v>
      </c>
      <c r="AZ189">
        <f ca="1">IF(Table1[[#This Row],[area]]="newfounland",1,0)</f>
        <v>0</v>
      </c>
      <c r="BA189">
        <f ca="1">IF(Table1[[#This Row],[area]]="alberta",1,0)</f>
        <v>0</v>
      </c>
      <c r="BB189">
        <f ca="1">IF(Table1[[#This Row],[area]]="BC",1,0)</f>
        <v>1</v>
      </c>
      <c r="BC189">
        <f ca="1">IF(Table1[[#This Row],[area]]="yukon",1,0)</f>
        <v>0</v>
      </c>
      <c r="BD189">
        <f ca="1">IF(Table1[[#This Row],[area]]="nunavet",1,0)</f>
        <v>0</v>
      </c>
      <c r="BE189">
        <f ca="1">IF(Table1[[#This Row],[area]]="sasketchwan",1,0)</f>
        <v>0</v>
      </c>
      <c r="BF189">
        <f ca="1">IF(Table1[[#This Row],[area]]="newbruncwick",1,0)</f>
        <v>0</v>
      </c>
      <c r="BG189">
        <f ca="1">IF(Table1[[#This Row],[area]]="manitoba",1,0)</f>
        <v>0</v>
      </c>
      <c r="BH189">
        <f ca="1">IF(Table1[[#This Row],[area]]="prince edward island",1,0)</f>
        <v>0</v>
      </c>
      <c r="BI189">
        <f ca="1">IF(Table1[[#This Row],[area]]="quebec",1,0)</f>
        <v>0</v>
      </c>
      <c r="BJ189">
        <f ca="1">IF(Table1[[#This Row],[area]]="northwest tersesa",1,0)</f>
        <v>0</v>
      </c>
      <c r="BZ189" s="41">
        <f ca="1">Table1[[#This Row],[Cars Value]]/Table1[[#This Row],[no of cars]]</f>
        <v>47843.516706329799</v>
      </c>
      <c r="CB189" s="5">
        <f ca="1">IF(Table1[[#This Row],[Value of debts]]&gt;$CC$6,1,0)</f>
        <v>1</v>
      </c>
      <c r="CF189" s="6"/>
      <c r="CG189" s="43">
        <f ca="1">Table1[[#This Row],[Mortage left]]/Table1[[#This Row],[value of house]]</f>
        <v>0.33617611312001972</v>
      </c>
      <c r="CH189">
        <f t="shared" ca="1" si="67"/>
        <v>0</v>
      </c>
      <c r="CO189" s="5">
        <f ca="1">IF(Table1[[#This Row],[area]]="yukon",Table1[[#This Row],[income]],0)</f>
        <v>0</v>
      </c>
      <c r="CP189">
        <f ca="1">IF(Table1[[#This Row],[area]]="ontario",Table1[[#This Row],[income]],0)</f>
        <v>0</v>
      </c>
      <c r="CQ189">
        <f ca="1">IF(Table1[[#This Row],[area]]="newfounland",Table1[[#This Row],[income]],0)</f>
        <v>0</v>
      </c>
      <c r="CR189">
        <f ca="1">IF(Table1[[#This Row],[area]]="alberta",Table1[[#This Row],[income]],0)</f>
        <v>0</v>
      </c>
      <c r="CS189">
        <f ca="1">IF(Table1[[#This Row],[area]]="nunavet",Table1[[#This Row],[income]],0)</f>
        <v>0</v>
      </c>
      <c r="CT189">
        <f ca="1">IF(Table1[[#This Row],[area]]="prince edward island",Table1[[#This Row],[income]],0)</f>
        <v>0</v>
      </c>
      <c r="CU189">
        <f ca="1">IF(Table1[[#This Row],[area]]="northwest tersesa",Table1[[#This Row],[income]],0)</f>
        <v>0</v>
      </c>
      <c r="CV189">
        <f ca="1">IF(Table1[[#This Row],[area]]="quebec",Table1[[#This Row],[income]],0)</f>
        <v>0</v>
      </c>
      <c r="CW189">
        <f ca="1">IF(Table1[[#This Row],[area]]="manitoba",Table1[[#This Row],[income]],0)</f>
        <v>0</v>
      </c>
      <c r="CX189">
        <f ca="1">IF(Table1[[#This Row],[area]]="sasketchwan",Table1[[#This Row],[income]],0)</f>
        <v>0</v>
      </c>
      <c r="CY189">
        <f ca="1">IF(Table1[[#This Row],[area]]="BC",Table1[[#This Row],[income]],0)</f>
        <v>60818</v>
      </c>
      <c r="CZ189" s="6">
        <f ca="1">IF(Table1[[#This Row],[area]]="newbruncwick",Table1[[#This Row],[income]],0)</f>
        <v>0</v>
      </c>
      <c r="DB189" s="5">
        <f ca="1">IF(Table1[[#This Row],[field of work]]="health",Table1[[#This Row],[income]],0)</f>
        <v>0</v>
      </c>
      <c r="DC189">
        <f ca="1">IF(Table1[[#This Row],[field of work]]="teaching",Table1[[#This Row],[income]],0)</f>
        <v>0</v>
      </c>
      <c r="DD189">
        <f ca="1">IF(Table1[[#This Row],[field of work]]="agriculture",Table1[[#This Row],[income]],0)</f>
        <v>0</v>
      </c>
      <c r="DE189">
        <f ca="1">IF(Table1[[#This Row],[field of work]]="IT",Table1[[#This Row],[income]],0)</f>
        <v>0</v>
      </c>
      <c r="DF189">
        <f ca="1">IF(Table1[[#This Row],[field of work]]="construction",Table1[[#This Row],[income]],0)</f>
        <v>0</v>
      </c>
      <c r="DG189" s="6">
        <f ca="1">IF(Table1[[#This Row],[field of work]]="general work",Table1[[#This Row],[income]],0)</f>
        <v>60818</v>
      </c>
      <c r="DJ189" s="5">
        <f ca="1">IF(Table1[[#This Row],[Value of debts]]&gt;Table1[[#This Row],[income]],1,0)</f>
        <v>1</v>
      </c>
      <c r="DK189" s="6"/>
      <c r="DL189">
        <f ca="1">IF(Table1[[#This Row],[net worth of person($)]]&gt;$DM$6,Table1[[#This Row],[age]],0)</f>
        <v>26</v>
      </c>
    </row>
    <row r="190" spans="2:116" x14ac:dyDescent="0.3">
      <c r="B190">
        <f t="shared" ca="1" si="54"/>
        <v>2</v>
      </c>
      <c r="C190" s="1" t="str">
        <f t="shared" ca="1" si="55"/>
        <v>women</v>
      </c>
      <c r="D190">
        <f t="shared" ca="1" si="56"/>
        <v>29</v>
      </c>
      <c r="E190">
        <f t="shared" ca="1" si="57"/>
        <v>3</v>
      </c>
      <c r="F190" t="str">
        <f t="shared" ca="1" si="58"/>
        <v>teaching</v>
      </c>
      <c r="G190">
        <f t="shared" ca="1" si="59"/>
        <v>4</v>
      </c>
      <c r="H190" t="str">
        <f t="shared" ca="1" si="60"/>
        <v>technical;</v>
      </c>
      <c r="I190">
        <f t="shared" ca="1" si="61"/>
        <v>0</v>
      </c>
      <c r="J190">
        <f t="shared" ca="1" si="53"/>
        <v>2</v>
      </c>
      <c r="K190">
        <f t="shared" ca="1" si="62"/>
        <v>74844</v>
      </c>
      <c r="L190">
        <f t="shared" ca="1" si="63"/>
        <v>11</v>
      </c>
      <c r="M190" t="str">
        <f t="shared" ca="1" si="64"/>
        <v>newbruncwick</v>
      </c>
      <c r="N190">
        <f t="shared" ca="1" si="68"/>
        <v>224532</v>
      </c>
      <c r="O190">
        <f t="shared" ca="1" si="65"/>
        <v>36804.389710576092</v>
      </c>
      <c r="P190">
        <f t="shared" ca="1" si="69"/>
        <v>139447.12029367141</v>
      </c>
      <c r="Q190">
        <f t="shared" ca="1" si="66"/>
        <v>31398</v>
      </c>
      <c r="R190">
        <f t="shared" ca="1" si="70"/>
        <v>83463.803469639723</v>
      </c>
      <c r="S190">
        <f t="shared" ca="1" si="71"/>
        <v>60708.6612421721</v>
      </c>
      <c r="T190">
        <f t="shared" ca="1" si="72"/>
        <v>424687.7815358435</v>
      </c>
      <c r="U190">
        <f t="shared" ca="1" si="73"/>
        <v>151666.19318021581</v>
      </c>
      <c r="V190">
        <f t="shared" ca="1" si="74"/>
        <v>273021.58835562773</v>
      </c>
      <c r="AF190" s="5">
        <f ca="1">IF(Table1[[#This Row],[Genders]]="men",1,0)</f>
        <v>0</v>
      </c>
      <c r="AG190">
        <f ca="1">IF(Table1[[#This Row],[Genders]]="women",1,0)</f>
        <v>1</v>
      </c>
      <c r="AJ190" s="6"/>
      <c r="AL190">
        <f ca="1">IF(Table1[[#This Row],[field of work]]="teaching",1,0)</f>
        <v>1</v>
      </c>
      <c r="AM190">
        <f ca="1">IF(Table1[[#This Row],[field of work]]="health",1,0)</f>
        <v>0</v>
      </c>
      <c r="AN190">
        <f ca="1">IF(Table1[[#This Row],[field of work]]="agriculture",1,0)</f>
        <v>0</v>
      </c>
      <c r="AO190">
        <f ca="1">IF(Table1[[#This Row],[field of work]]="IT",1,0)</f>
        <v>0</v>
      </c>
      <c r="AP190">
        <f ca="1">IF(Table1[[#This Row],[field of work]]="construction",1,0)</f>
        <v>0</v>
      </c>
      <c r="AQ190">
        <f ca="1">IF(Table1[[#This Row],[field of work]]="general work",1,0)</f>
        <v>0</v>
      </c>
      <c r="AY190" s="23">
        <f ca="1">IF(Table1[[#This Row],[area]]="ontario",1,0)</f>
        <v>0</v>
      </c>
      <c r="AZ190">
        <f ca="1">IF(Table1[[#This Row],[area]]="newfounland",1,0)</f>
        <v>0</v>
      </c>
      <c r="BA190">
        <f ca="1">IF(Table1[[#This Row],[area]]="alberta",1,0)</f>
        <v>0</v>
      </c>
      <c r="BB190">
        <f ca="1">IF(Table1[[#This Row],[area]]="BC",1,0)</f>
        <v>0</v>
      </c>
      <c r="BC190">
        <f ca="1">IF(Table1[[#This Row],[area]]="yukon",1,0)</f>
        <v>0</v>
      </c>
      <c r="BD190">
        <f ca="1">IF(Table1[[#This Row],[area]]="nunavet",1,0)</f>
        <v>0</v>
      </c>
      <c r="BE190">
        <f ca="1">IF(Table1[[#This Row],[area]]="sasketchwan",1,0)</f>
        <v>0</v>
      </c>
      <c r="BF190">
        <f ca="1">IF(Table1[[#This Row],[area]]="newbruncwick",1,0)</f>
        <v>1</v>
      </c>
      <c r="BG190">
        <f ca="1">IF(Table1[[#This Row],[area]]="manitoba",1,0)</f>
        <v>0</v>
      </c>
      <c r="BH190">
        <f ca="1">IF(Table1[[#This Row],[area]]="prince edward island",1,0)</f>
        <v>0</v>
      </c>
      <c r="BI190">
        <f ca="1">IF(Table1[[#This Row],[area]]="quebec",1,0)</f>
        <v>0</v>
      </c>
      <c r="BJ190">
        <f ca="1">IF(Table1[[#This Row],[area]]="northwest tersesa",1,0)</f>
        <v>0</v>
      </c>
      <c r="BZ190" s="41">
        <f ca="1">Table1[[#This Row],[Cars Value]]/Table1[[#This Row],[no of cars]]</f>
        <v>69723.560146835705</v>
      </c>
      <c r="CB190" s="5">
        <f ca="1">IF(Table1[[#This Row],[Value of debts]]&gt;$CC$6,1,0)</f>
        <v>1</v>
      </c>
      <c r="CF190" s="6"/>
      <c r="CG190" s="43">
        <f ca="1">Table1[[#This Row],[Mortage left]]/Table1[[#This Row],[value of house]]</f>
        <v>0.1639160106825579</v>
      </c>
      <c r="CH190">
        <f t="shared" ca="1" si="67"/>
        <v>1</v>
      </c>
      <c r="CO190" s="5">
        <f ca="1">IF(Table1[[#This Row],[area]]="yukon",Table1[[#This Row],[income]],0)</f>
        <v>0</v>
      </c>
      <c r="CP190">
        <f ca="1">IF(Table1[[#This Row],[area]]="ontario",Table1[[#This Row],[income]],0)</f>
        <v>0</v>
      </c>
      <c r="CQ190">
        <f ca="1">IF(Table1[[#This Row],[area]]="newfounland",Table1[[#This Row],[income]],0)</f>
        <v>0</v>
      </c>
      <c r="CR190">
        <f ca="1">IF(Table1[[#This Row],[area]]="alberta",Table1[[#This Row],[income]],0)</f>
        <v>0</v>
      </c>
      <c r="CS190">
        <f ca="1">IF(Table1[[#This Row],[area]]="nunavet",Table1[[#This Row],[income]],0)</f>
        <v>0</v>
      </c>
      <c r="CT190">
        <f ca="1">IF(Table1[[#This Row],[area]]="prince edward island",Table1[[#This Row],[income]],0)</f>
        <v>0</v>
      </c>
      <c r="CU190">
        <f ca="1">IF(Table1[[#This Row],[area]]="northwest tersesa",Table1[[#This Row],[income]],0)</f>
        <v>0</v>
      </c>
      <c r="CV190">
        <f ca="1">IF(Table1[[#This Row],[area]]="quebec",Table1[[#This Row],[income]],0)</f>
        <v>0</v>
      </c>
      <c r="CW190">
        <f ca="1">IF(Table1[[#This Row],[area]]="manitoba",Table1[[#This Row],[income]],0)</f>
        <v>0</v>
      </c>
      <c r="CX190">
        <f ca="1">IF(Table1[[#This Row],[area]]="sasketchwan",Table1[[#This Row],[income]],0)</f>
        <v>0</v>
      </c>
      <c r="CY190">
        <f ca="1">IF(Table1[[#This Row],[area]]="BC",Table1[[#This Row],[income]],0)</f>
        <v>0</v>
      </c>
      <c r="CZ190" s="6">
        <f ca="1">IF(Table1[[#This Row],[area]]="newbruncwick",Table1[[#This Row],[income]],0)</f>
        <v>74844</v>
      </c>
      <c r="DB190" s="5">
        <f ca="1">IF(Table1[[#This Row],[field of work]]="health",Table1[[#This Row],[income]],0)</f>
        <v>0</v>
      </c>
      <c r="DC190">
        <f ca="1">IF(Table1[[#This Row],[field of work]]="teaching",Table1[[#This Row],[income]],0)</f>
        <v>74844</v>
      </c>
      <c r="DD190">
        <f ca="1">IF(Table1[[#This Row],[field of work]]="agriculture",Table1[[#This Row],[income]],0)</f>
        <v>0</v>
      </c>
      <c r="DE190">
        <f ca="1">IF(Table1[[#This Row],[field of work]]="IT",Table1[[#This Row],[income]],0)</f>
        <v>0</v>
      </c>
      <c r="DF190">
        <f ca="1">IF(Table1[[#This Row],[field of work]]="construction",Table1[[#This Row],[income]],0)</f>
        <v>0</v>
      </c>
      <c r="DG190" s="6">
        <f ca="1">IF(Table1[[#This Row],[field of work]]="general work",Table1[[#This Row],[income]],0)</f>
        <v>0</v>
      </c>
      <c r="DJ190" s="5">
        <f ca="1">IF(Table1[[#This Row],[Value of debts]]&gt;Table1[[#This Row],[income]],1,0)</f>
        <v>1</v>
      </c>
      <c r="DK190" s="6"/>
      <c r="DL190">
        <f ca="1">IF(Table1[[#This Row],[net worth of person($)]]&gt;$DM$6,Table1[[#This Row],[age]],0)</f>
        <v>29</v>
      </c>
    </row>
    <row r="191" spans="2:116" x14ac:dyDescent="0.3">
      <c r="B191">
        <f t="shared" ca="1" si="54"/>
        <v>1</v>
      </c>
      <c r="C191" s="1" t="str">
        <f t="shared" ca="1" si="55"/>
        <v>men</v>
      </c>
      <c r="D191">
        <f t="shared" ca="1" si="56"/>
        <v>31</v>
      </c>
      <c r="E191">
        <f t="shared" ca="1" si="57"/>
        <v>5</v>
      </c>
      <c r="F191" t="str">
        <f t="shared" ca="1" si="58"/>
        <v>general work</v>
      </c>
      <c r="G191">
        <f t="shared" ca="1" si="59"/>
        <v>5</v>
      </c>
      <c r="H191" t="str">
        <f t="shared" ca="1" si="60"/>
        <v>other</v>
      </c>
      <c r="I191">
        <f t="shared" ca="1" si="61"/>
        <v>3</v>
      </c>
      <c r="J191">
        <f t="shared" ca="1" si="53"/>
        <v>2</v>
      </c>
      <c r="K191">
        <f t="shared" ca="1" si="62"/>
        <v>40195</v>
      </c>
      <c r="L191">
        <f t="shared" ca="1" si="63"/>
        <v>5</v>
      </c>
      <c r="M191" t="str">
        <f t="shared" ca="1" si="64"/>
        <v>nunavet</v>
      </c>
      <c r="N191">
        <f t="shared" ca="1" si="68"/>
        <v>160780</v>
      </c>
      <c r="O191">
        <f t="shared" ca="1" si="65"/>
        <v>2092.0837468636146</v>
      </c>
      <c r="P191">
        <f t="shared" ca="1" si="69"/>
        <v>55500.19173900551</v>
      </c>
      <c r="Q191">
        <f t="shared" ca="1" si="66"/>
        <v>20618</v>
      </c>
      <c r="R191">
        <f t="shared" ca="1" si="70"/>
        <v>40936.196916454879</v>
      </c>
      <c r="S191">
        <f t="shared" ca="1" si="71"/>
        <v>24864.714019453932</v>
      </c>
      <c r="T191">
        <f t="shared" ca="1" si="72"/>
        <v>241144.90575845944</v>
      </c>
      <c r="U191">
        <f t="shared" ca="1" si="73"/>
        <v>63646.280663318495</v>
      </c>
      <c r="V191">
        <f t="shared" ca="1" si="74"/>
        <v>177498.62509514095</v>
      </c>
      <c r="AF191" s="5">
        <f ca="1">IF(Table1[[#This Row],[Genders]]="men",1,0)</f>
        <v>1</v>
      </c>
      <c r="AG191">
        <f ca="1">IF(Table1[[#This Row],[Genders]]="women",1,0)</f>
        <v>0</v>
      </c>
      <c r="AJ191" s="6"/>
      <c r="AL191">
        <f ca="1">IF(Table1[[#This Row],[field of work]]="teaching",1,0)</f>
        <v>0</v>
      </c>
      <c r="AM191">
        <f ca="1">IF(Table1[[#This Row],[field of work]]="health",1,0)</f>
        <v>0</v>
      </c>
      <c r="AN191">
        <f ca="1">IF(Table1[[#This Row],[field of work]]="agriculture",1,0)</f>
        <v>0</v>
      </c>
      <c r="AO191">
        <f ca="1">IF(Table1[[#This Row],[field of work]]="IT",1,0)</f>
        <v>0</v>
      </c>
      <c r="AP191">
        <f ca="1">IF(Table1[[#This Row],[field of work]]="construction",1,0)</f>
        <v>0</v>
      </c>
      <c r="AQ191">
        <f ca="1">IF(Table1[[#This Row],[field of work]]="general work",1,0)</f>
        <v>1</v>
      </c>
      <c r="AY191" s="23">
        <f ca="1">IF(Table1[[#This Row],[area]]="ontario",1,0)</f>
        <v>0</v>
      </c>
      <c r="AZ191">
        <f ca="1">IF(Table1[[#This Row],[area]]="newfounland",1,0)</f>
        <v>0</v>
      </c>
      <c r="BA191">
        <f ca="1">IF(Table1[[#This Row],[area]]="alberta",1,0)</f>
        <v>0</v>
      </c>
      <c r="BB191">
        <f ca="1">IF(Table1[[#This Row],[area]]="BC",1,0)</f>
        <v>0</v>
      </c>
      <c r="BC191">
        <f ca="1">IF(Table1[[#This Row],[area]]="yukon",1,0)</f>
        <v>0</v>
      </c>
      <c r="BD191">
        <f ca="1">IF(Table1[[#This Row],[area]]="nunavet",1,0)</f>
        <v>1</v>
      </c>
      <c r="BE191">
        <f ca="1">IF(Table1[[#This Row],[area]]="sasketchwan",1,0)</f>
        <v>0</v>
      </c>
      <c r="BF191">
        <f ca="1">IF(Table1[[#This Row],[area]]="newbruncwick",1,0)</f>
        <v>0</v>
      </c>
      <c r="BG191">
        <f ca="1">IF(Table1[[#This Row],[area]]="manitoba",1,0)</f>
        <v>0</v>
      </c>
      <c r="BH191">
        <f ca="1">IF(Table1[[#This Row],[area]]="prince edward island",1,0)</f>
        <v>0</v>
      </c>
      <c r="BI191">
        <f ca="1">IF(Table1[[#This Row],[area]]="quebec",1,0)</f>
        <v>0</v>
      </c>
      <c r="BJ191">
        <f ca="1">IF(Table1[[#This Row],[area]]="northwest tersesa",1,0)</f>
        <v>0</v>
      </c>
      <c r="BZ191" s="41">
        <f ca="1">Table1[[#This Row],[Cars Value]]/Table1[[#This Row],[no of cars]]</f>
        <v>27750.095869502755</v>
      </c>
      <c r="CB191" s="5">
        <f ca="1">IF(Table1[[#This Row],[Value of debts]]&gt;$CC$6,1,0)</f>
        <v>0</v>
      </c>
      <c r="CF191" s="6"/>
      <c r="CG191" s="43">
        <f ca="1">Table1[[#This Row],[Mortage left]]/Table1[[#This Row],[value of house]]</f>
        <v>1.3012089481674429E-2</v>
      </c>
      <c r="CH191">
        <f t="shared" ca="1" si="67"/>
        <v>1</v>
      </c>
      <c r="CO191" s="5">
        <f ca="1">IF(Table1[[#This Row],[area]]="yukon",Table1[[#This Row],[income]],0)</f>
        <v>0</v>
      </c>
      <c r="CP191">
        <f ca="1">IF(Table1[[#This Row],[area]]="ontario",Table1[[#This Row],[income]],0)</f>
        <v>0</v>
      </c>
      <c r="CQ191">
        <f ca="1">IF(Table1[[#This Row],[area]]="newfounland",Table1[[#This Row],[income]],0)</f>
        <v>0</v>
      </c>
      <c r="CR191">
        <f ca="1">IF(Table1[[#This Row],[area]]="alberta",Table1[[#This Row],[income]],0)</f>
        <v>0</v>
      </c>
      <c r="CS191">
        <f ca="1">IF(Table1[[#This Row],[area]]="nunavet",Table1[[#This Row],[income]],0)</f>
        <v>40195</v>
      </c>
      <c r="CT191">
        <f ca="1">IF(Table1[[#This Row],[area]]="prince edward island",Table1[[#This Row],[income]],0)</f>
        <v>0</v>
      </c>
      <c r="CU191">
        <f ca="1">IF(Table1[[#This Row],[area]]="northwest tersesa",Table1[[#This Row],[income]],0)</f>
        <v>0</v>
      </c>
      <c r="CV191">
        <f ca="1">IF(Table1[[#This Row],[area]]="quebec",Table1[[#This Row],[income]],0)</f>
        <v>0</v>
      </c>
      <c r="CW191">
        <f ca="1">IF(Table1[[#This Row],[area]]="manitoba",Table1[[#This Row],[income]],0)</f>
        <v>0</v>
      </c>
      <c r="CX191">
        <f ca="1">IF(Table1[[#This Row],[area]]="sasketchwan",Table1[[#This Row],[income]],0)</f>
        <v>0</v>
      </c>
      <c r="CY191">
        <f ca="1">IF(Table1[[#This Row],[area]]="BC",Table1[[#This Row],[income]],0)</f>
        <v>0</v>
      </c>
      <c r="CZ191" s="6">
        <f ca="1">IF(Table1[[#This Row],[area]]="newbruncwick",Table1[[#This Row],[income]],0)</f>
        <v>0</v>
      </c>
      <c r="DB191" s="5">
        <f ca="1">IF(Table1[[#This Row],[field of work]]="health",Table1[[#This Row],[income]],0)</f>
        <v>0</v>
      </c>
      <c r="DC191">
        <f ca="1">IF(Table1[[#This Row],[field of work]]="teaching",Table1[[#This Row],[income]],0)</f>
        <v>0</v>
      </c>
      <c r="DD191">
        <f ca="1">IF(Table1[[#This Row],[field of work]]="agriculture",Table1[[#This Row],[income]],0)</f>
        <v>0</v>
      </c>
      <c r="DE191">
        <f ca="1">IF(Table1[[#This Row],[field of work]]="IT",Table1[[#This Row],[income]],0)</f>
        <v>0</v>
      </c>
      <c r="DF191">
        <f ca="1">IF(Table1[[#This Row],[field of work]]="construction",Table1[[#This Row],[income]],0)</f>
        <v>0</v>
      </c>
      <c r="DG191" s="6">
        <f ca="1">IF(Table1[[#This Row],[field of work]]="general work",Table1[[#This Row],[income]],0)</f>
        <v>40195</v>
      </c>
      <c r="DJ191" s="5">
        <f ca="1">IF(Table1[[#This Row],[Value of debts]]&gt;Table1[[#This Row],[income]],1,0)</f>
        <v>1</v>
      </c>
      <c r="DK191" s="6"/>
      <c r="DL191">
        <f ca="1">IF(Table1[[#This Row],[net worth of person($)]]&gt;$DM$6,Table1[[#This Row],[age]],0)</f>
        <v>31</v>
      </c>
    </row>
    <row r="192" spans="2:116" x14ac:dyDescent="0.3">
      <c r="B192">
        <f t="shared" ca="1" si="54"/>
        <v>1</v>
      </c>
      <c r="C192" s="1" t="str">
        <f t="shared" ca="1" si="55"/>
        <v>men</v>
      </c>
      <c r="D192">
        <f t="shared" ca="1" si="56"/>
        <v>44</v>
      </c>
      <c r="E192">
        <f t="shared" ca="1" si="57"/>
        <v>5</v>
      </c>
      <c r="F192" t="str">
        <f t="shared" ca="1" si="58"/>
        <v>general work</v>
      </c>
      <c r="G192">
        <f t="shared" ca="1" si="59"/>
        <v>3</v>
      </c>
      <c r="H192" t="str">
        <f t="shared" ca="1" si="60"/>
        <v>university</v>
      </c>
      <c r="I192">
        <f t="shared" ca="1" si="61"/>
        <v>3</v>
      </c>
      <c r="J192">
        <f t="shared" ca="1" si="53"/>
        <v>1</v>
      </c>
      <c r="K192">
        <f t="shared" ca="1" si="62"/>
        <v>69373</v>
      </c>
      <c r="L192">
        <f t="shared" ca="1" si="63"/>
        <v>8</v>
      </c>
      <c r="M192" t="str">
        <f t="shared" ca="1" si="64"/>
        <v>ontario</v>
      </c>
      <c r="N192">
        <f t="shared" ca="1" si="68"/>
        <v>346865</v>
      </c>
      <c r="O192">
        <f t="shared" ca="1" si="65"/>
        <v>30785.614819728929</v>
      </c>
      <c r="P192">
        <f t="shared" ca="1" si="69"/>
        <v>15818.155564861861</v>
      </c>
      <c r="Q192">
        <f t="shared" ca="1" si="66"/>
        <v>4730</v>
      </c>
      <c r="R192">
        <f t="shared" ca="1" si="70"/>
        <v>41445.037890678715</v>
      </c>
      <c r="S192">
        <f t="shared" ca="1" si="71"/>
        <v>30943.867066294653</v>
      </c>
      <c r="T192">
        <f t="shared" ca="1" si="72"/>
        <v>393627.02263115649</v>
      </c>
      <c r="U192">
        <f t="shared" ca="1" si="73"/>
        <v>76960.652710407652</v>
      </c>
      <c r="V192">
        <f t="shared" ca="1" si="74"/>
        <v>316666.36992074887</v>
      </c>
      <c r="AF192" s="5">
        <f ca="1">IF(Table1[[#This Row],[Genders]]="men",1,0)</f>
        <v>1</v>
      </c>
      <c r="AG192">
        <f ca="1">IF(Table1[[#This Row],[Genders]]="women",1,0)</f>
        <v>0</v>
      </c>
      <c r="AJ192" s="6"/>
      <c r="AL192">
        <f ca="1">IF(Table1[[#This Row],[field of work]]="teaching",1,0)</f>
        <v>0</v>
      </c>
      <c r="AM192">
        <f ca="1">IF(Table1[[#This Row],[field of work]]="health",1,0)</f>
        <v>0</v>
      </c>
      <c r="AN192">
        <f ca="1">IF(Table1[[#This Row],[field of work]]="agriculture",1,0)</f>
        <v>0</v>
      </c>
      <c r="AO192">
        <f ca="1">IF(Table1[[#This Row],[field of work]]="IT",1,0)</f>
        <v>0</v>
      </c>
      <c r="AP192">
        <f ca="1">IF(Table1[[#This Row],[field of work]]="construction",1,0)</f>
        <v>0</v>
      </c>
      <c r="AQ192">
        <f ca="1">IF(Table1[[#This Row],[field of work]]="general work",1,0)</f>
        <v>1</v>
      </c>
      <c r="AY192" s="23">
        <f ca="1">IF(Table1[[#This Row],[area]]="ontario",1,0)</f>
        <v>1</v>
      </c>
      <c r="AZ192">
        <f ca="1">IF(Table1[[#This Row],[area]]="newfounland",1,0)</f>
        <v>0</v>
      </c>
      <c r="BA192">
        <f ca="1">IF(Table1[[#This Row],[area]]="alberta",1,0)</f>
        <v>0</v>
      </c>
      <c r="BB192">
        <f ca="1">IF(Table1[[#This Row],[area]]="BC",1,0)</f>
        <v>0</v>
      </c>
      <c r="BC192">
        <f ca="1">IF(Table1[[#This Row],[area]]="yukon",1,0)</f>
        <v>0</v>
      </c>
      <c r="BD192">
        <f ca="1">IF(Table1[[#This Row],[area]]="nunavet",1,0)</f>
        <v>0</v>
      </c>
      <c r="BE192">
        <f ca="1">IF(Table1[[#This Row],[area]]="sasketchwan",1,0)</f>
        <v>0</v>
      </c>
      <c r="BF192">
        <f ca="1">IF(Table1[[#This Row],[area]]="newbruncwick",1,0)</f>
        <v>0</v>
      </c>
      <c r="BG192">
        <f ca="1">IF(Table1[[#This Row],[area]]="manitoba",1,0)</f>
        <v>0</v>
      </c>
      <c r="BH192">
        <f ca="1">IF(Table1[[#This Row],[area]]="prince edward island",1,0)</f>
        <v>0</v>
      </c>
      <c r="BI192">
        <f ca="1">IF(Table1[[#This Row],[area]]="quebec",1,0)</f>
        <v>0</v>
      </c>
      <c r="BJ192">
        <f ca="1">IF(Table1[[#This Row],[area]]="northwest tersesa",1,0)</f>
        <v>0</v>
      </c>
      <c r="BZ192" s="41">
        <f ca="1">Table1[[#This Row],[Cars Value]]/Table1[[#This Row],[no of cars]]</f>
        <v>15818.155564861861</v>
      </c>
      <c r="CB192" s="5">
        <f ca="1">IF(Table1[[#This Row],[Value of debts]]&gt;$CC$6,1,0)</f>
        <v>0</v>
      </c>
      <c r="CF192" s="6"/>
      <c r="CG192" s="43">
        <f ca="1">Table1[[#This Row],[Mortage left]]/Table1[[#This Row],[value of house]]</f>
        <v>8.8753880673255958E-2</v>
      </c>
      <c r="CH192">
        <f t="shared" ca="1" si="67"/>
        <v>1</v>
      </c>
      <c r="CO192" s="5">
        <f ca="1">IF(Table1[[#This Row],[area]]="yukon",Table1[[#This Row],[income]],0)</f>
        <v>0</v>
      </c>
      <c r="CP192">
        <f ca="1">IF(Table1[[#This Row],[area]]="ontario",Table1[[#This Row],[income]],0)</f>
        <v>69373</v>
      </c>
      <c r="CQ192">
        <f ca="1">IF(Table1[[#This Row],[area]]="newfounland",Table1[[#This Row],[income]],0)</f>
        <v>0</v>
      </c>
      <c r="CR192">
        <f ca="1">IF(Table1[[#This Row],[area]]="alberta",Table1[[#This Row],[income]],0)</f>
        <v>0</v>
      </c>
      <c r="CS192">
        <f ca="1">IF(Table1[[#This Row],[area]]="nunavet",Table1[[#This Row],[income]],0)</f>
        <v>0</v>
      </c>
      <c r="CT192">
        <f ca="1">IF(Table1[[#This Row],[area]]="prince edward island",Table1[[#This Row],[income]],0)</f>
        <v>0</v>
      </c>
      <c r="CU192">
        <f ca="1">IF(Table1[[#This Row],[area]]="northwest tersesa",Table1[[#This Row],[income]],0)</f>
        <v>0</v>
      </c>
      <c r="CV192">
        <f ca="1">IF(Table1[[#This Row],[area]]="quebec",Table1[[#This Row],[income]],0)</f>
        <v>0</v>
      </c>
      <c r="CW192">
        <f ca="1">IF(Table1[[#This Row],[area]]="manitoba",Table1[[#This Row],[income]],0)</f>
        <v>0</v>
      </c>
      <c r="CX192">
        <f ca="1">IF(Table1[[#This Row],[area]]="sasketchwan",Table1[[#This Row],[income]],0)</f>
        <v>0</v>
      </c>
      <c r="CY192">
        <f ca="1">IF(Table1[[#This Row],[area]]="BC",Table1[[#This Row],[income]],0)</f>
        <v>0</v>
      </c>
      <c r="CZ192" s="6">
        <f ca="1">IF(Table1[[#This Row],[area]]="newbruncwick",Table1[[#This Row],[income]],0)</f>
        <v>0</v>
      </c>
      <c r="DB192" s="5">
        <f ca="1">IF(Table1[[#This Row],[field of work]]="health",Table1[[#This Row],[income]],0)</f>
        <v>0</v>
      </c>
      <c r="DC192">
        <f ca="1">IF(Table1[[#This Row],[field of work]]="teaching",Table1[[#This Row],[income]],0)</f>
        <v>0</v>
      </c>
      <c r="DD192">
        <f ca="1">IF(Table1[[#This Row],[field of work]]="agriculture",Table1[[#This Row],[income]],0)</f>
        <v>0</v>
      </c>
      <c r="DE192">
        <f ca="1">IF(Table1[[#This Row],[field of work]]="IT",Table1[[#This Row],[income]],0)</f>
        <v>0</v>
      </c>
      <c r="DF192">
        <f ca="1">IF(Table1[[#This Row],[field of work]]="construction",Table1[[#This Row],[income]],0)</f>
        <v>0</v>
      </c>
      <c r="DG192" s="6">
        <f ca="1">IF(Table1[[#This Row],[field of work]]="general work",Table1[[#This Row],[income]],0)</f>
        <v>69373</v>
      </c>
      <c r="DJ192" s="5">
        <f ca="1">IF(Table1[[#This Row],[Value of debts]]&gt;Table1[[#This Row],[income]],1,0)</f>
        <v>1</v>
      </c>
      <c r="DK192" s="6"/>
      <c r="DL192">
        <f ca="1">IF(Table1[[#This Row],[net worth of person($)]]&gt;$DM$6,Table1[[#This Row],[age]],0)</f>
        <v>44</v>
      </c>
    </row>
    <row r="193" spans="2:116" x14ac:dyDescent="0.3">
      <c r="B193">
        <f t="shared" ca="1" si="54"/>
        <v>2</v>
      </c>
      <c r="C193" s="1" t="str">
        <f t="shared" ca="1" si="55"/>
        <v>women</v>
      </c>
      <c r="D193">
        <f t="shared" ca="1" si="56"/>
        <v>45</v>
      </c>
      <c r="E193">
        <f t="shared" ca="1" si="57"/>
        <v>1</v>
      </c>
      <c r="F193" t="str">
        <f t="shared" ca="1" si="58"/>
        <v>health</v>
      </c>
      <c r="G193">
        <f t="shared" ca="1" si="59"/>
        <v>4</v>
      </c>
      <c r="H193" t="str">
        <f t="shared" ca="1" si="60"/>
        <v>technical;</v>
      </c>
      <c r="I193">
        <f t="shared" ca="1" si="61"/>
        <v>1</v>
      </c>
      <c r="J193">
        <f t="shared" ca="1" si="53"/>
        <v>2</v>
      </c>
      <c r="K193">
        <f t="shared" ca="1" si="62"/>
        <v>84462</v>
      </c>
      <c r="L193">
        <f t="shared" ca="1" si="63"/>
        <v>5</v>
      </c>
      <c r="M193" t="str">
        <f t="shared" ca="1" si="64"/>
        <v>nunavet</v>
      </c>
      <c r="N193">
        <f t="shared" ca="1" si="68"/>
        <v>337848</v>
      </c>
      <c r="O193">
        <f t="shared" ca="1" si="65"/>
        <v>228008.34926838757</v>
      </c>
      <c r="P193">
        <f t="shared" ca="1" si="69"/>
        <v>86847.474211261593</v>
      </c>
      <c r="Q193">
        <f t="shared" ca="1" si="66"/>
        <v>77787</v>
      </c>
      <c r="R193">
        <f t="shared" ca="1" si="70"/>
        <v>115132.23976026384</v>
      </c>
      <c r="S193">
        <f t="shared" ca="1" si="71"/>
        <v>95137.514790162473</v>
      </c>
      <c r="T193">
        <f t="shared" ca="1" si="72"/>
        <v>519832.98900142405</v>
      </c>
      <c r="U193">
        <f t="shared" ca="1" si="73"/>
        <v>420927.58902865142</v>
      </c>
      <c r="V193">
        <f t="shared" ca="1" si="74"/>
        <v>98905.399972772633</v>
      </c>
      <c r="AF193" s="5">
        <f ca="1">IF(Table1[[#This Row],[Genders]]="men",1,0)</f>
        <v>0</v>
      </c>
      <c r="AG193">
        <f ca="1">IF(Table1[[#This Row],[Genders]]="women",1,0)</f>
        <v>1</v>
      </c>
      <c r="AJ193" s="6"/>
      <c r="AL193">
        <f ca="1">IF(Table1[[#This Row],[field of work]]="teaching",1,0)</f>
        <v>0</v>
      </c>
      <c r="AM193">
        <f ca="1">IF(Table1[[#This Row],[field of work]]="health",1,0)</f>
        <v>1</v>
      </c>
      <c r="AN193">
        <f ca="1">IF(Table1[[#This Row],[field of work]]="agriculture",1,0)</f>
        <v>0</v>
      </c>
      <c r="AO193">
        <f ca="1">IF(Table1[[#This Row],[field of work]]="IT",1,0)</f>
        <v>0</v>
      </c>
      <c r="AP193">
        <f ca="1">IF(Table1[[#This Row],[field of work]]="construction",1,0)</f>
        <v>0</v>
      </c>
      <c r="AQ193">
        <f ca="1">IF(Table1[[#This Row],[field of work]]="general work",1,0)</f>
        <v>0</v>
      </c>
      <c r="AY193" s="23">
        <f ca="1">IF(Table1[[#This Row],[area]]="ontario",1,0)</f>
        <v>0</v>
      </c>
      <c r="AZ193">
        <f ca="1">IF(Table1[[#This Row],[area]]="newfounland",1,0)</f>
        <v>0</v>
      </c>
      <c r="BA193">
        <f ca="1">IF(Table1[[#This Row],[area]]="alberta",1,0)</f>
        <v>0</v>
      </c>
      <c r="BB193">
        <f ca="1">IF(Table1[[#This Row],[area]]="BC",1,0)</f>
        <v>0</v>
      </c>
      <c r="BC193">
        <f ca="1">IF(Table1[[#This Row],[area]]="yukon",1,0)</f>
        <v>0</v>
      </c>
      <c r="BD193">
        <f ca="1">IF(Table1[[#This Row],[area]]="nunavet",1,0)</f>
        <v>1</v>
      </c>
      <c r="BE193">
        <f ca="1">IF(Table1[[#This Row],[area]]="sasketchwan",1,0)</f>
        <v>0</v>
      </c>
      <c r="BF193">
        <f ca="1">IF(Table1[[#This Row],[area]]="newbruncwick",1,0)</f>
        <v>0</v>
      </c>
      <c r="BG193">
        <f ca="1">IF(Table1[[#This Row],[area]]="manitoba",1,0)</f>
        <v>0</v>
      </c>
      <c r="BH193">
        <f ca="1">IF(Table1[[#This Row],[area]]="prince edward island",1,0)</f>
        <v>0</v>
      </c>
      <c r="BI193">
        <f ca="1">IF(Table1[[#This Row],[area]]="quebec",1,0)</f>
        <v>0</v>
      </c>
      <c r="BJ193">
        <f ca="1">IF(Table1[[#This Row],[area]]="northwest tersesa",1,0)</f>
        <v>0</v>
      </c>
      <c r="BZ193" s="41">
        <f ca="1">Table1[[#This Row],[Cars Value]]/Table1[[#This Row],[no of cars]]</f>
        <v>43423.737105630797</v>
      </c>
      <c r="CB193" s="5">
        <f ca="1">IF(Table1[[#This Row],[Value of debts]]&gt;$CC$6,1,0)</f>
        <v>1</v>
      </c>
      <c r="CF193" s="6"/>
      <c r="CG193" s="43">
        <f ca="1">Table1[[#This Row],[Mortage left]]/Table1[[#This Row],[value of house]]</f>
        <v>0.6748844133112748</v>
      </c>
      <c r="CH193">
        <f t="shared" ca="1" si="67"/>
        <v>0</v>
      </c>
      <c r="CO193" s="5">
        <f ca="1">IF(Table1[[#This Row],[area]]="yukon",Table1[[#This Row],[income]],0)</f>
        <v>0</v>
      </c>
      <c r="CP193">
        <f ca="1">IF(Table1[[#This Row],[area]]="ontario",Table1[[#This Row],[income]],0)</f>
        <v>0</v>
      </c>
      <c r="CQ193">
        <f ca="1">IF(Table1[[#This Row],[area]]="newfounland",Table1[[#This Row],[income]],0)</f>
        <v>0</v>
      </c>
      <c r="CR193">
        <f ca="1">IF(Table1[[#This Row],[area]]="alberta",Table1[[#This Row],[income]],0)</f>
        <v>0</v>
      </c>
      <c r="CS193">
        <f ca="1">IF(Table1[[#This Row],[area]]="nunavet",Table1[[#This Row],[income]],0)</f>
        <v>84462</v>
      </c>
      <c r="CT193">
        <f ca="1">IF(Table1[[#This Row],[area]]="prince edward island",Table1[[#This Row],[income]],0)</f>
        <v>0</v>
      </c>
      <c r="CU193">
        <f ca="1">IF(Table1[[#This Row],[area]]="northwest tersesa",Table1[[#This Row],[income]],0)</f>
        <v>0</v>
      </c>
      <c r="CV193">
        <f ca="1">IF(Table1[[#This Row],[area]]="quebec",Table1[[#This Row],[income]],0)</f>
        <v>0</v>
      </c>
      <c r="CW193">
        <f ca="1">IF(Table1[[#This Row],[area]]="manitoba",Table1[[#This Row],[income]],0)</f>
        <v>0</v>
      </c>
      <c r="CX193">
        <f ca="1">IF(Table1[[#This Row],[area]]="sasketchwan",Table1[[#This Row],[income]],0)</f>
        <v>0</v>
      </c>
      <c r="CY193">
        <f ca="1">IF(Table1[[#This Row],[area]]="BC",Table1[[#This Row],[income]],0)</f>
        <v>0</v>
      </c>
      <c r="CZ193" s="6">
        <f ca="1">IF(Table1[[#This Row],[area]]="newbruncwick",Table1[[#This Row],[income]],0)</f>
        <v>0</v>
      </c>
      <c r="DB193" s="5">
        <f ca="1">IF(Table1[[#This Row],[field of work]]="health",Table1[[#This Row],[income]],0)</f>
        <v>84462</v>
      </c>
      <c r="DC193">
        <f ca="1">IF(Table1[[#This Row],[field of work]]="teaching",Table1[[#This Row],[income]],0)</f>
        <v>0</v>
      </c>
      <c r="DD193">
        <f ca="1">IF(Table1[[#This Row],[field of work]]="agriculture",Table1[[#This Row],[income]],0)</f>
        <v>0</v>
      </c>
      <c r="DE193">
        <f ca="1">IF(Table1[[#This Row],[field of work]]="IT",Table1[[#This Row],[income]],0)</f>
        <v>0</v>
      </c>
      <c r="DF193">
        <f ca="1">IF(Table1[[#This Row],[field of work]]="construction",Table1[[#This Row],[income]],0)</f>
        <v>0</v>
      </c>
      <c r="DG193" s="6">
        <f ca="1">IF(Table1[[#This Row],[field of work]]="general work",Table1[[#This Row],[income]],0)</f>
        <v>0</v>
      </c>
      <c r="DJ193" s="5">
        <f ca="1">IF(Table1[[#This Row],[Value of debts]]&gt;Table1[[#This Row],[income]],1,0)</f>
        <v>1</v>
      </c>
      <c r="DK193" s="6"/>
      <c r="DL193">
        <f ca="1">IF(Table1[[#This Row],[net worth of person($)]]&gt;$DM$6,Table1[[#This Row],[age]],0)</f>
        <v>45</v>
      </c>
    </row>
    <row r="194" spans="2:116" x14ac:dyDescent="0.3">
      <c r="B194">
        <f t="shared" ca="1" si="54"/>
        <v>1</v>
      </c>
      <c r="C194" s="1" t="str">
        <f t="shared" ca="1" si="55"/>
        <v>men</v>
      </c>
      <c r="D194">
        <f t="shared" ca="1" si="56"/>
        <v>38</v>
      </c>
      <c r="E194">
        <f t="shared" ca="1" si="57"/>
        <v>1</v>
      </c>
      <c r="F194" t="str">
        <f t="shared" ca="1" si="58"/>
        <v>health</v>
      </c>
      <c r="G194">
        <f t="shared" ca="1" si="59"/>
        <v>2</v>
      </c>
      <c r="H194" t="str">
        <f t="shared" ca="1" si="60"/>
        <v>college</v>
      </c>
      <c r="I194">
        <f t="shared" ca="1" si="61"/>
        <v>2</v>
      </c>
      <c r="J194">
        <f t="shared" ca="1" si="53"/>
        <v>1</v>
      </c>
      <c r="K194">
        <f t="shared" ca="1" si="62"/>
        <v>64608</v>
      </c>
      <c r="L194">
        <f t="shared" ca="1" si="63"/>
        <v>10</v>
      </c>
      <c r="M194" t="str">
        <f t="shared" ca="1" si="64"/>
        <v>newfounland</v>
      </c>
      <c r="N194">
        <f t="shared" ca="1" si="68"/>
        <v>193824</v>
      </c>
      <c r="O194">
        <f t="shared" ca="1" si="65"/>
        <v>90588.319411883713</v>
      </c>
      <c r="P194">
        <f t="shared" ca="1" si="69"/>
        <v>60634.919299193381</v>
      </c>
      <c r="Q194">
        <f t="shared" ca="1" si="66"/>
        <v>32181</v>
      </c>
      <c r="R194">
        <f t="shared" ca="1" si="70"/>
        <v>71897.460209828831</v>
      </c>
      <c r="S194">
        <f t="shared" ca="1" si="71"/>
        <v>2896.7262308506552</v>
      </c>
      <c r="T194">
        <f t="shared" ca="1" si="72"/>
        <v>257355.64553004401</v>
      </c>
      <c r="U194">
        <f t="shared" ca="1" si="73"/>
        <v>194666.77962171254</v>
      </c>
      <c r="V194">
        <f t="shared" ca="1" si="74"/>
        <v>62688.865908331471</v>
      </c>
      <c r="AF194" s="5">
        <f ca="1">IF(Table1[[#This Row],[Genders]]="men",1,0)</f>
        <v>1</v>
      </c>
      <c r="AG194">
        <f ca="1">IF(Table1[[#This Row],[Genders]]="women",1,0)</f>
        <v>0</v>
      </c>
      <c r="AJ194" s="6"/>
      <c r="AL194">
        <f ca="1">IF(Table1[[#This Row],[field of work]]="teaching",1,0)</f>
        <v>0</v>
      </c>
      <c r="AM194">
        <f ca="1">IF(Table1[[#This Row],[field of work]]="health",1,0)</f>
        <v>1</v>
      </c>
      <c r="AN194">
        <f ca="1">IF(Table1[[#This Row],[field of work]]="agriculture",1,0)</f>
        <v>0</v>
      </c>
      <c r="AO194">
        <f ca="1">IF(Table1[[#This Row],[field of work]]="IT",1,0)</f>
        <v>0</v>
      </c>
      <c r="AP194">
        <f ca="1">IF(Table1[[#This Row],[field of work]]="construction",1,0)</f>
        <v>0</v>
      </c>
      <c r="AQ194">
        <f ca="1">IF(Table1[[#This Row],[field of work]]="general work",1,0)</f>
        <v>0</v>
      </c>
      <c r="AY194" s="23">
        <f ca="1">IF(Table1[[#This Row],[area]]="ontario",1,0)</f>
        <v>0</v>
      </c>
      <c r="AZ194">
        <f ca="1">IF(Table1[[#This Row],[area]]="newfounland",1,0)</f>
        <v>1</v>
      </c>
      <c r="BA194">
        <f ca="1">IF(Table1[[#This Row],[area]]="alberta",1,0)</f>
        <v>0</v>
      </c>
      <c r="BB194">
        <f ca="1">IF(Table1[[#This Row],[area]]="BC",1,0)</f>
        <v>0</v>
      </c>
      <c r="BC194">
        <f ca="1">IF(Table1[[#This Row],[area]]="yukon",1,0)</f>
        <v>0</v>
      </c>
      <c r="BD194">
        <f ca="1">IF(Table1[[#This Row],[area]]="nunavet",1,0)</f>
        <v>0</v>
      </c>
      <c r="BE194">
        <f ca="1">IF(Table1[[#This Row],[area]]="sasketchwan",1,0)</f>
        <v>0</v>
      </c>
      <c r="BF194">
        <f ca="1">IF(Table1[[#This Row],[area]]="newbruncwick",1,0)</f>
        <v>0</v>
      </c>
      <c r="BG194">
        <f ca="1">IF(Table1[[#This Row],[area]]="manitoba",1,0)</f>
        <v>0</v>
      </c>
      <c r="BH194">
        <f ca="1">IF(Table1[[#This Row],[area]]="prince edward island",1,0)</f>
        <v>0</v>
      </c>
      <c r="BI194">
        <f ca="1">IF(Table1[[#This Row],[area]]="quebec",1,0)</f>
        <v>0</v>
      </c>
      <c r="BJ194">
        <f ca="1">IF(Table1[[#This Row],[area]]="northwest tersesa",1,0)</f>
        <v>0</v>
      </c>
      <c r="BZ194" s="41">
        <f ca="1">Table1[[#This Row],[Cars Value]]/Table1[[#This Row],[no of cars]]</f>
        <v>60634.919299193381</v>
      </c>
      <c r="CB194" s="5">
        <f ca="1">IF(Table1[[#This Row],[Value of debts]]&gt;$CC$6,1,0)</f>
        <v>1</v>
      </c>
      <c r="CF194" s="6"/>
      <c r="CG194" s="43">
        <f ca="1">Table1[[#This Row],[Mortage left]]/Table1[[#This Row],[value of house]]</f>
        <v>0.46737410956271519</v>
      </c>
      <c r="CH194">
        <f t="shared" ca="1" si="67"/>
        <v>0</v>
      </c>
      <c r="CO194" s="5">
        <f ca="1">IF(Table1[[#This Row],[area]]="yukon",Table1[[#This Row],[income]],0)</f>
        <v>0</v>
      </c>
      <c r="CP194">
        <f ca="1">IF(Table1[[#This Row],[area]]="ontario",Table1[[#This Row],[income]],0)</f>
        <v>0</v>
      </c>
      <c r="CQ194">
        <f ca="1">IF(Table1[[#This Row],[area]]="newfounland",Table1[[#This Row],[income]],0)</f>
        <v>64608</v>
      </c>
      <c r="CR194">
        <f ca="1">IF(Table1[[#This Row],[area]]="alberta",Table1[[#This Row],[income]],0)</f>
        <v>0</v>
      </c>
      <c r="CS194">
        <f ca="1">IF(Table1[[#This Row],[area]]="nunavet",Table1[[#This Row],[income]],0)</f>
        <v>0</v>
      </c>
      <c r="CT194">
        <f ca="1">IF(Table1[[#This Row],[area]]="prince edward island",Table1[[#This Row],[income]],0)</f>
        <v>0</v>
      </c>
      <c r="CU194">
        <f ca="1">IF(Table1[[#This Row],[area]]="northwest tersesa",Table1[[#This Row],[income]],0)</f>
        <v>0</v>
      </c>
      <c r="CV194">
        <f ca="1">IF(Table1[[#This Row],[area]]="quebec",Table1[[#This Row],[income]],0)</f>
        <v>0</v>
      </c>
      <c r="CW194">
        <f ca="1">IF(Table1[[#This Row],[area]]="manitoba",Table1[[#This Row],[income]],0)</f>
        <v>0</v>
      </c>
      <c r="CX194">
        <f ca="1">IF(Table1[[#This Row],[area]]="sasketchwan",Table1[[#This Row],[income]],0)</f>
        <v>0</v>
      </c>
      <c r="CY194">
        <f ca="1">IF(Table1[[#This Row],[area]]="BC",Table1[[#This Row],[income]],0)</f>
        <v>0</v>
      </c>
      <c r="CZ194" s="6">
        <f ca="1">IF(Table1[[#This Row],[area]]="newbruncwick",Table1[[#This Row],[income]],0)</f>
        <v>0</v>
      </c>
      <c r="DB194" s="5">
        <f ca="1">IF(Table1[[#This Row],[field of work]]="health",Table1[[#This Row],[income]],0)</f>
        <v>64608</v>
      </c>
      <c r="DC194">
        <f ca="1">IF(Table1[[#This Row],[field of work]]="teaching",Table1[[#This Row],[income]],0)</f>
        <v>0</v>
      </c>
      <c r="DD194">
        <f ca="1">IF(Table1[[#This Row],[field of work]]="agriculture",Table1[[#This Row],[income]],0)</f>
        <v>0</v>
      </c>
      <c r="DE194">
        <f ca="1">IF(Table1[[#This Row],[field of work]]="IT",Table1[[#This Row],[income]],0)</f>
        <v>0</v>
      </c>
      <c r="DF194">
        <f ca="1">IF(Table1[[#This Row],[field of work]]="construction",Table1[[#This Row],[income]],0)</f>
        <v>0</v>
      </c>
      <c r="DG194" s="6">
        <f ca="1">IF(Table1[[#This Row],[field of work]]="general work",Table1[[#This Row],[income]],0)</f>
        <v>0</v>
      </c>
      <c r="DJ194" s="5">
        <f ca="1">IF(Table1[[#This Row],[Value of debts]]&gt;Table1[[#This Row],[income]],1,0)</f>
        <v>1</v>
      </c>
      <c r="DK194" s="6"/>
      <c r="DL194">
        <f ca="1">IF(Table1[[#This Row],[net worth of person($)]]&gt;$DM$6,Table1[[#This Row],[age]],0)</f>
        <v>38</v>
      </c>
    </row>
    <row r="195" spans="2:116" x14ac:dyDescent="0.3">
      <c r="B195">
        <f t="shared" ca="1" si="54"/>
        <v>2</v>
      </c>
      <c r="C195" s="1" t="str">
        <f t="shared" ca="1" si="55"/>
        <v>women</v>
      </c>
      <c r="D195">
        <f t="shared" ca="1" si="56"/>
        <v>36</v>
      </c>
      <c r="E195">
        <f t="shared" ca="1" si="57"/>
        <v>4</v>
      </c>
      <c r="F195" t="str">
        <f t="shared" ca="1" si="58"/>
        <v>IT</v>
      </c>
      <c r="G195">
        <f t="shared" ca="1" si="59"/>
        <v>1</v>
      </c>
      <c r="H195" t="str">
        <f t="shared" ca="1" si="60"/>
        <v>high school</v>
      </c>
      <c r="I195">
        <f t="shared" ca="1" si="61"/>
        <v>3</v>
      </c>
      <c r="J195">
        <f t="shared" ca="1" si="53"/>
        <v>1</v>
      </c>
      <c r="K195">
        <f t="shared" ca="1" si="62"/>
        <v>54932</v>
      </c>
      <c r="L195">
        <f t="shared" ca="1" si="63"/>
        <v>5</v>
      </c>
      <c r="M195" t="str">
        <f t="shared" ca="1" si="64"/>
        <v>nunavet</v>
      </c>
      <c r="N195">
        <f t="shared" ca="1" si="68"/>
        <v>329592</v>
      </c>
      <c r="O195">
        <f t="shared" ca="1" si="65"/>
        <v>261659.89416041475</v>
      </c>
      <c r="P195">
        <f t="shared" ca="1" si="69"/>
        <v>35017.69338899431</v>
      </c>
      <c r="Q195">
        <f t="shared" ca="1" si="66"/>
        <v>16726</v>
      </c>
      <c r="R195">
        <f t="shared" ca="1" si="70"/>
        <v>82170.540743819234</v>
      </c>
      <c r="S195">
        <f t="shared" ca="1" si="71"/>
        <v>12818.551710451957</v>
      </c>
      <c r="T195">
        <f t="shared" ca="1" si="72"/>
        <v>377428.24509944627</v>
      </c>
      <c r="U195">
        <f t="shared" ca="1" si="73"/>
        <v>360556.43490423402</v>
      </c>
      <c r="V195">
        <f t="shared" ca="1" si="74"/>
        <v>16871.810195212252</v>
      </c>
      <c r="AF195" s="5">
        <f ca="1">IF(Table1[[#This Row],[Genders]]="men",1,0)</f>
        <v>0</v>
      </c>
      <c r="AG195">
        <f ca="1">IF(Table1[[#This Row],[Genders]]="women",1,0)</f>
        <v>1</v>
      </c>
      <c r="AJ195" s="6"/>
      <c r="AL195">
        <f ca="1">IF(Table1[[#This Row],[field of work]]="teaching",1,0)</f>
        <v>0</v>
      </c>
      <c r="AM195">
        <f ca="1">IF(Table1[[#This Row],[field of work]]="health",1,0)</f>
        <v>0</v>
      </c>
      <c r="AN195">
        <f ca="1">IF(Table1[[#This Row],[field of work]]="agriculture",1,0)</f>
        <v>0</v>
      </c>
      <c r="AO195">
        <f ca="1">IF(Table1[[#This Row],[field of work]]="IT",1,0)</f>
        <v>1</v>
      </c>
      <c r="AP195">
        <f ca="1">IF(Table1[[#This Row],[field of work]]="construction",1,0)</f>
        <v>0</v>
      </c>
      <c r="AQ195">
        <f ca="1">IF(Table1[[#This Row],[field of work]]="general work",1,0)</f>
        <v>0</v>
      </c>
      <c r="AY195" s="23">
        <f ca="1">IF(Table1[[#This Row],[area]]="ontario",1,0)</f>
        <v>0</v>
      </c>
      <c r="AZ195">
        <f ca="1">IF(Table1[[#This Row],[area]]="newfounland",1,0)</f>
        <v>0</v>
      </c>
      <c r="BA195">
        <f ca="1">IF(Table1[[#This Row],[area]]="alberta",1,0)</f>
        <v>0</v>
      </c>
      <c r="BB195">
        <f ca="1">IF(Table1[[#This Row],[area]]="BC",1,0)</f>
        <v>0</v>
      </c>
      <c r="BC195">
        <f ca="1">IF(Table1[[#This Row],[area]]="yukon",1,0)</f>
        <v>0</v>
      </c>
      <c r="BD195">
        <f ca="1">IF(Table1[[#This Row],[area]]="nunavet",1,0)</f>
        <v>1</v>
      </c>
      <c r="BE195">
        <f ca="1">IF(Table1[[#This Row],[area]]="sasketchwan",1,0)</f>
        <v>0</v>
      </c>
      <c r="BF195">
        <f ca="1">IF(Table1[[#This Row],[area]]="newbruncwick",1,0)</f>
        <v>0</v>
      </c>
      <c r="BG195">
        <f ca="1">IF(Table1[[#This Row],[area]]="manitoba",1,0)</f>
        <v>0</v>
      </c>
      <c r="BH195">
        <f ca="1">IF(Table1[[#This Row],[area]]="prince edward island",1,0)</f>
        <v>0</v>
      </c>
      <c r="BI195">
        <f ca="1">IF(Table1[[#This Row],[area]]="quebec",1,0)</f>
        <v>0</v>
      </c>
      <c r="BJ195">
        <f ca="1">IF(Table1[[#This Row],[area]]="northwest tersesa",1,0)</f>
        <v>0</v>
      </c>
      <c r="BZ195" s="41">
        <f ca="1">Table1[[#This Row],[Cars Value]]/Table1[[#This Row],[no of cars]]</f>
        <v>35017.69338899431</v>
      </c>
      <c r="CB195" s="5">
        <f ca="1">IF(Table1[[#This Row],[Value of debts]]&gt;$CC$6,1,0)</f>
        <v>1</v>
      </c>
      <c r="CF195" s="6"/>
      <c r="CG195" s="43">
        <f ca="1">Table1[[#This Row],[Mortage left]]/Table1[[#This Row],[value of house]]</f>
        <v>0.79389030729027021</v>
      </c>
      <c r="CH195">
        <f t="shared" ca="1" si="67"/>
        <v>0</v>
      </c>
      <c r="CO195" s="5">
        <f ca="1">IF(Table1[[#This Row],[area]]="yukon",Table1[[#This Row],[income]],0)</f>
        <v>0</v>
      </c>
      <c r="CP195">
        <f ca="1">IF(Table1[[#This Row],[area]]="ontario",Table1[[#This Row],[income]],0)</f>
        <v>0</v>
      </c>
      <c r="CQ195">
        <f ca="1">IF(Table1[[#This Row],[area]]="newfounland",Table1[[#This Row],[income]],0)</f>
        <v>0</v>
      </c>
      <c r="CR195">
        <f ca="1">IF(Table1[[#This Row],[area]]="alberta",Table1[[#This Row],[income]],0)</f>
        <v>0</v>
      </c>
      <c r="CS195">
        <f ca="1">IF(Table1[[#This Row],[area]]="nunavet",Table1[[#This Row],[income]],0)</f>
        <v>54932</v>
      </c>
      <c r="CT195">
        <f ca="1">IF(Table1[[#This Row],[area]]="prince edward island",Table1[[#This Row],[income]],0)</f>
        <v>0</v>
      </c>
      <c r="CU195">
        <f ca="1">IF(Table1[[#This Row],[area]]="northwest tersesa",Table1[[#This Row],[income]],0)</f>
        <v>0</v>
      </c>
      <c r="CV195">
        <f ca="1">IF(Table1[[#This Row],[area]]="quebec",Table1[[#This Row],[income]],0)</f>
        <v>0</v>
      </c>
      <c r="CW195">
        <f ca="1">IF(Table1[[#This Row],[area]]="manitoba",Table1[[#This Row],[income]],0)</f>
        <v>0</v>
      </c>
      <c r="CX195">
        <f ca="1">IF(Table1[[#This Row],[area]]="sasketchwan",Table1[[#This Row],[income]],0)</f>
        <v>0</v>
      </c>
      <c r="CY195">
        <f ca="1">IF(Table1[[#This Row],[area]]="BC",Table1[[#This Row],[income]],0)</f>
        <v>0</v>
      </c>
      <c r="CZ195" s="6">
        <f ca="1">IF(Table1[[#This Row],[area]]="newbruncwick",Table1[[#This Row],[income]],0)</f>
        <v>0</v>
      </c>
      <c r="DB195" s="5">
        <f ca="1">IF(Table1[[#This Row],[field of work]]="health",Table1[[#This Row],[income]],0)</f>
        <v>0</v>
      </c>
      <c r="DC195">
        <f ca="1">IF(Table1[[#This Row],[field of work]]="teaching",Table1[[#This Row],[income]],0)</f>
        <v>0</v>
      </c>
      <c r="DD195">
        <f ca="1">IF(Table1[[#This Row],[field of work]]="agriculture",Table1[[#This Row],[income]],0)</f>
        <v>0</v>
      </c>
      <c r="DE195">
        <f ca="1">IF(Table1[[#This Row],[field of work]]="IT",Table1[[#This Row],[income]],0)</f>
        <v>54932</v>
      </c>
      <c r="DF195">
        <f ca="1">IF(Table1[[#This Row],[field of work]]="construction",Table1[[#This Row],[income]],0)</f>
        <v>0</v>
      </c>
      <c r="DG195" s="6">
        <f ca="1">IF(Table1[[#This Row],[field of work]]="general work",Table1[[#This Row],[income]],0)</f>
        <v>0</v>
      </c>
      <c r="DJ195" s="5">
        <f ca="1">IF(Table1[[#This Row],[Value of debts]]&gt;Table1[[#This Row],[income]],1,0)</f>
        <v>1</v>
      </c>
      <c r="DK195" s="6"/>
      <c r="DL195">
        <f ca="1">IF(Table1[[#This Row],[net worth of person($)]]&gt;$DM$6,Table1[[#This Row],[age]],0)</f>
        <v>0</v>
      </c>
    </row>
    <row r="196" spans="2:116" x14ac:dyDescent="0.3">
      <c r="B196">
        <f t="shared" ca="1" si="54"/>
        <v>2</v>
      </c>
      <c r="C196" s="1" t="str">
        <f t="shared" ca="1" si="55"/>
        <v>women</v>
      </c>
      <c r="D196">
        <f t="shared" ca="1" si="56"/>
        <v>27</v>
      </c>
      <c r="E196">
        <f t="shared" ca="1" si="57"/>
        <v>6</v>
      </c>
      <c r="F196" t="str">
        <f t="shared" ca="1" si="58"/>
        <v>agriculture</v>
      </c>
      <c r="G196">
        <f t="shared" ca="1" si="59"/>
        <v>2</v>
      </c>
      <c r="H196" t="str">
        <f t="shared" ca="1" si="60"/>
        <v>college</v>
      </c>
      <c r="I196">
        <f t="shared" ca="1" si="61"/>
        <v>2</v>
      </c>
      <c r="J196">
        <f t="shared" ca="1" si="53"/>
        <v>1</v>
      </c>
      <c r="K196">
        <f t="shared" ca="1" si="62"/>
        <v>59046</v>
      </c>
      <c r="L196">
        <f t="shared" ca="1" si="63"/>
        <v>12</v>
      </c>
      <c r="M196" t="str">
        <f t="shared" ca="1" si="64"/>
        <v>prince edward island</v>
      </c>
      <c r="N196">
        <f t="shared" ca="1" si="68"/>
        <v>236184</v>
      </c>
      <c r="O196">
        <f t="shared" ca="1" si="65"/>
        <v>118323.68499691322</v>
      </c>
      <c r="P196">
        <f t="shared" ca="1" si="69"/>
        <v>44533.477312791445</v>
      </c>
      <c r="Q196">
        <f t="shared" ca="1" si="66"/>
        <v>32175</v>
      </c>
      <c r="R196">
        <f t="shared" ca="1" si="70"/>
        <v>22598.949905883423</v>
      </c>
      <c r="S196">
        <f t="shared" ca="1" si="71"/>
        <v>56029.717513626929</v>
      </c>
      <c r="T196">
        <f t="shared" ca="1" si="72"/>
        <v>336747.19482641836</v>
      </c>
      <c r="U196">
        <f t="shared" ca="1" si="73"/>
        <v>173097.63490279665</v>
      </c>
      <c r="V196">
        <f t="shared" ca="1" si="74"/>
        <v>163649.55992362171</v>
      </c>
      <c r="AF196" s="5">
        <f ca="1">IF(Table1[[#This Row],[Genders]]="men",1,0)</f>
        <v>0</v>
      </c>
      <c r="AG196">
        <f ca="1">IF(Table1[[#This Row],[Genders]]="women",1,0)</f>
        <v>1</v>
      </c>
      <c r="AJ196" s="6"/>
      <c r="AL196">
        <f ca="1">IF(Table1[[#This Row],[field of work]]="teaching",1,0)</f>
        <v>0</v>
      </c>
      <c r="AM196">
        <f ca="1">IF(Table1[[#This Row],[field of work]]="health",1,0)</f>
        <v>0</v>
      </c>
      <c r="AN196">
        <f ca="1">IF(Table1[[#This Row],[field of work]]="agriculture",1,0)</f>
        <v>1</v>
      </c>
      <c r="AO196">
        <f ca="1">IF(Table1[[#This Row],[field of work]]="IT",1,0)</f>
        <v>0</v>
      </c>
      <c r="AP196">
        <f ca="1">IF(Table1[[#This Row],[field of work]]="construction",1,0)</f>
        <v>0</v>
      </c>
      <c r="AQ196">
        <f ca="1">IF(Table1[[#This Row],[field of work]]="general work",1,0)</f>
        <v>0</v>
      </c>
      <c r="AY196" s="23">
        <f ca="1">IF(Table1[[#This Row],[area]]="ontario",1,0)</f>
        <v>0</v>
      </c>
      <c r="AZ196">
        <f ca="1">IF(Table1[[#This Row],[area]]="newfounland",1,0)</f>
        <v>0</v>
      </c>
      <c r="BA196">
        <f ca="1">IF(Table1[[#This Row],[area]]="alberta",1,0)</f>
        <v>0</v>
      </c>
      <c r="BB196">
        <f ca="1">IF(Table1[[#This Row],[area]]="BC",1,0)</f>
        <v>0</v>
      </c>
      <c r="BC196">
        <f ca="1">IF(Table1[[#This Row],[area]]="yukon",1,0)</f>
        <v>0</v>
      </c>
      <c r="BD196">
        <f ca="1">IF(Table1[[#This Row],[area]]="nunavet",1,0)</f>
        <v>0</v>
      </c>
      <c r="BE196">
        <f ca="1">IF(Table1[[#This Row],[area]]="sasketchwan",1,0)</f>
        <v>0</v>
      </c>
      <c r="BF196">
        <f ca="1">IF(Table1[[#This Row],[area]]="newbruncwick",1,0)</f>
        <v>0</v>
      </c>
      <c r="BG196">
        <f ca="1">IF(Table1[[#This Row],[area]]="manitoba",1,0)</f>
        <v>0</v>
      </c>
      <c r="BH196">
        <f ca="1">IF(Table1[[#This Row],[area]]="prince edward island",1,0)</f>
        <v>1</v>
      </c>
      <c r="BI196">
        <f ca="1">IF(Table1[[#This Row],[area]]="quebec",1,0)</f>
        <v>0</v>
      </c>
      <c r="BJ196">
        <f ca="1">IF(Table1[[#This Row],[area]]="northwest tersesa",1,0)</f>
        <v>0</v>
      </c>
      <c r="BZ196" s="41">
        <f ca="1">Table1[[#This Row],[Cars Value]]/Table1[[#This Row],[no of cars]]</f>
        <v>44533.477312791445</v>
      </c>
      <c r="CB196" s="5">
        <f ca="1">IF(Table1[[#This Row],[Value of debts]]&gt;$CC$6,1,0)</f>
        <v>1</v>
      </c>
      <c r="CF196" s="6"/>
      <c r="CG196" s="43">
        <f ca="1">Table1[[#This Row],[Mortage left]]/Table1[[#This Row],[value of house]]</f>
        <v>0.50098095127914344</v>
      </c>
      <c r="CH196">
        <f t="shared" ca="1" si="67"/>
        <v>0</v>
      </c>
      <c r="CO196" s="5">
        <f ca="1">IF(Table1[[#This Row],[area]]="yukon",Table1[[#This Row],[income]],0)</f>
        <v>0</v>
      </c>
      <c r="CP196">
        <f ca="1">IF(Table1[[#This Row],[area]]="ontario",Table1[[#This Row],[income]],0)</f>
        <v>0</v>
      </c>
      <c r="CQ196">
        <f ca="1">IF(Table1[[#This Row],[area]]="newfounland",Table1[[#This Row],[income]],0)</f>
        <v>0</v>
      </c>
      <c r="CR196">
        <f ca="1">IF(Table1[[#This Row],[area]]="alberta",Table1[[#This Row],[income]],0)</f>
        <v>0</v>
      </c>
      <c r="CS196">
        <f ca="1">IF(Table1[[#This Row],[area]]="nunavet",Table1[[#This Row],[income]],0)</f>
        <v>0</v>
      </c>
      <c r="CT196">
        <f ca="1">IF(Table1[[#This Row],[area]]="prince edward island",Table1[[#This Row],[income]],0)</f>
        <v>59046</v>
      </c>
      <c r="CU196">
        <f ca="1">IF(Table1[[#This Row],[area]]="northwest tersesa",Table1[[#This Row],[income]],0)</f>
        <v>0</v>
      </c>
      <c r="CV196">
        <f ca="1">IF(Table1[[#This Row],[area]]="quebec",Table1[[#This Row],[income]],0)</f>
        <v>0</v>
      </c>
      <c r="CW196">
        <f ca="1">IF(Table1[[#This Row],[area]]="manitoba",Table1[[#This Row],[income]],0)</f>
        <v>0</v>
      </c>
      <c r="CX196">
        <f ca="1">IF(Table1[[#This Row],[area]]="sasketchwan",Table1[[#This Row],[income]],0)</f>
        <v>0</v>
      </c>
      <c r="CY196">
        <f ca="1">IF(Table1[[#This Row],[area]]="BC",Table1[[#This Row],[income]],0)</f>
        <v>0</v>
      </c>
      <c r="CZ196" s="6">
        <f ca="1">IF(Table1[[#This Row],[area]]="newbruncwick",Table1[[#This Row],[income]],0)</f>
        <v>0</v>
      </c>
      <c r="DB196" s="5">
        <f ca="1">IF(Table1[[#This Row],[field of work]]="health",Table1[[#This Row],[income]],0)</f>
        <v>0</v>
      </c>
      <c r="DC196">
        <f ca="1">IF(Table1[[#This Row],[field of work]]="teaching",Table1[[#This Row],[income]],0)</f>
        <v>0</v>
      </c>
      <c r="DD196">
        <f ca="1">IF(Table1[[#This Row],[field of work]]="agriculture",Table1[[#This Row],[income]],0)</f>
        <v>59046</v>
      </c>
      <c r="DE196">
        <f ca="1">IF(Table1[[#This Row],[field of work]]="IT",Table1[[#This Row],[income]],0)</f>
        <v>0</v>
      </c>
      <c r="DF196">
        <f ca="1">IF(Table1[[#This Row],[field of work]]="construction",Table1[[#This Row],[income]],0)</f>
        <v>0</v>
      </c>
      <c r="DG196" s="6">
        <f ca="1">IF(Table1[[#This Row],[field of work]]="general work",Table1[[#This Row],[income]],0)</f>
        <v>0</v>
      </c>
      <c r="DJ196" s="5">
        <f ca="1">IF(Table1[[#This Row],[Value of debts]]&gt;Table1[[#This Row],[income]],1,0)</f>
        <v>1</v>
      </c>
      <c r="DK196" s="6"/>
      <c r="DL196">
        <f ca="1">IF(Table1[[#This Row],[net worth of person($)]]&gt;$DM$6,Table1[[#This Row],[age]],0)</f>
        <v>27</v>
      </c>
    </row>
    <row r="197" spans="2:116" x14ac:dyDescent="0.3">
      <c r="B197">
        <f t="shared" ca="1" si="54"/>
        <v>1</v>
      </c>
      <c r="C197" s="1" t="str">
        <f t="shared" ca="1" si="55"/>
        <v>men</v>
      </c>
      <c r="D197">
        <f t="shared" ca="1" si="56"/>
        <v>40</v>
      </c>
      <c r="E197">
        <f t="shared" ca="1" si="57"/>
        <v>4</v>
      </c>
      <c r="F197" t="str">
        <f t="shared" ca="1" si="58"/>
        <v>IT</v>
      </c>
      <c r="G197">
        <f t="shared" ca="1" si="59"/>
        <v>4</v>
      </c>
      <c r="H197" t="str">
        <f t="shared" ca="1" si="60"/>
        <v>technical;</v>
      </c>
      <c r="I197">
        <f t="shared" ca="1" si="61"/>
        <v>4</v>
      </c>
      <c r="J197">
        <f t="shared" ca="1" si="53"/>
        <v>3</v>
      </c>
      <c r="K197">
        <f t="shared" ca="1" si="62"/>
        <v>29745</v>
      </c>
      <c r="L197">
        <f t="shared" ca="1" si="63"/>
        <v>5</v>
      </c>
      <c r="M197" t="str">
        <f t="shared" ca="1" si="64"/>
        <v>nunavet</v>
      </c>
      <c r="N197">
        <f t="shared" ca="1" si="68"/>
        <v>89235</v>
      </c>
      <c r="O197">
        <f t="shared" ca="1" si="65"/>
        <v>7745.7031336963073</v>
      </c>
      <c r="P197">
        <f t="shared" ca="1" si="69"/>
        <v>86610.081789671953</v>
      </c>
      <c r="Q197">
        <f t="shared" ca="1" si="66"/>
        <v>56007</v>
      </c>
      <c r="R197">
        <f t="shared" ca="1" si="70"/>
        <v>53855.169465297142</v>
      </c>
      <c r="S197">
        <f t="shared" ca="1" si="71"/>
        <v>6312.940902930326</v>
      </c>
      <c r="T197">
        <f t="shared" ca="1" si="72"/>
        <v>182158.0226926023</v>
      </c>
      <c r="U197">
        <f t="shared" ca="1" si="73"/>
        <v>117607.87259899345</v>
      </c>
      <c r="V197">
        <f t="shared" ca="1" si="74"/>
        <v>64550.150093608856</v>
      </c>
      <c r="AF197" s="5">
        <f ca="1">IF(Table1[[#This Row],[Genders]]="men",1,0)</f>
        <v>1</v>
      </c>
      <c r="AG197">
        <f ca="1">IF(Table1[[#This Row],[Genders]]="women",1,0)</f>
        <v>0</v>
      </c>
      <c r="AJ197" s="6"/>
      <c r="AL197">
        <f ca="1">IF(Table1[[#This Row],[field of work]]="teaching",1,0)</f>
        <v>0</v>
      </c>
      <c r="AM197">
        <f ca="1">IF(Table1[[#This Row],[field of work]]="health",1,0)</f>
        <v>0</v>
      </c>
      <c r="AN197">
        <f ca="1">IF(Table1[[#This Row],[field of work]]="agriculture",1,0)</f>
        <v>0</v>
      </c>
      <c r="AO197">
        <f ca="1">IF(Table1[[#This Row],[field of work]]="IT",1,0)</f>
        <v>1</v>
      </c>
      <c r="AP197">
        <f ca="1">IF(Table1[[#This Row],[field of work]]="construction",1,0)</f>
        <v>0</v>
      </c>
      <c r="AQ197">
        <f ca="1">IF(Table1[[#This Row],[field of work]]="general work",1,0)</f>
        <v>0</v>
      </c>
      <c r="AY197" s="23">
        <f ca="1">IF(Table1[[#This Row],[area]]="ontario",1,0)</f>
        <v>0</v>
      </c>
      <c r="AZ197">
        <f ca="1">IF(Table1[[#This Row],[area]]="newfounland",1,0)</f>
        <v>0</v>
      </c>
      <c r="BA197">
        <f ca="1">IF(Table1[[#This Row],[area]]="alberta",1,0)</f>
        <v>0</v>
      </c>
      <c r="BB197">
        <f ca="1">IF(Table1[[#This Row],[area]]="BC",1,0)</f>
        <v>0</v>
      </c>
      <c r="BC197">
        <f ca="1">IF(Table1[[#This Row],[area]]="yukon",1,0)</f>
        <v>0</v>
      </c>
      <c r="BD197">
        <f ca="1">IF(Table1[[#This Row],[area]]="nunavet",1,0)</f>
        <v>1</v>
      </c>
      <c r="BE197">
        <f ca="1">IF(Table1[[#This Row],[area]]="sasketchwan",1,0)</f>
        <v>0</v>
      </c>
      <c r="BF197">
        <f ca="1">IF(Table1[[#This Row],[area]]="newbruncwick",1,0)</f>
        <v>0</v>
      </c>
      <c r="BG197">
        <f ca="1">IF(Table1[[#This Row],[area]]="manitoba",1,0)</f>
        <v>0</v>
      </c>
      <c r="BH197">
        <f ca="1">IF(Table1[[#This Row],[area]]="prince edward island",1,0)</f>
        <v>0</v>
      </c>
      <c r="BI197">
        <f ca="1">IF(Table1[[#This Row],[area]]="quebec",1,0)</f>
        <v>0</v>
      </c>
      <c r="BJ197">
        <f ca="1">IF(Table1[[#This Row],[area]]="northwest tersesa",1,0)</f>
        <v>0</v>
      </c>
      <c r="BZ197" s="41">
        <f ca="1">Table1[[#This Row],[Cars Value]]/Table1[[#This Row],[no of cars]]</f>
        <v>28870.027263223983</v>
      </c>
      <c r="CB197" s="5">
        <f ca="1">IF(Table1[[#This Row],[Value of debts]]&gt;$CC$6,1,0)</f>
        <v>1</v>
      </c>
      <c r="CF197" s="6"/>
      <c r="CG197" s="43">
        <f ca="1">Table1[[#This Row],[Mortage left]]/Table1[[#This Row],[value of house]]</f>
        <v>8.680117816659727E-2</v>
      </c>
      <c r="CH197">
        <f t="shared" ca="1" si="67"/>
        <v>1</v>
      </c>
      <c r="CO197" s="5">
        <f ca="1">IF(Table1[[#This Row],[area]]="yukon",Table1[[#This Row],[income]],0)</f>
        <v>0</v>
      </c>
      <c r="CP197">
        <f ca="1">IF(Table1[[#This Row],[area]]="ontario",Table1[[#This Row],[income]],0)</f>
        <v>0</v>
      </c>
      <c r="CQ197">
        <f ca="1">IF(Table1[[#This Row],[area]]="newfounland",Table1[[#This Row],[income]],0)</f>
        <v>0</v>
      </c>
      <c r="CR197">
        <f ca="1">IF(Table1[[#This Row],[area]]="alberta",Table1[[#This Row],[income]],0)</f>
        <v>0</v>
      </c>
      <c r="CS197">
        <f ca="1">IF(Table1[[#This Row],[area]]="nunavet",Table1[[#This Row],[income]],0)</f>
        <v>29745</v>
      </c>
      <c r="CT197">
        <f ca="1">IF(Table1[[#This Row],[area]]="prince edward island",Table1[[#This Row],[income]],0)</f>
        <v>0</v>
      </c>
      <c r="CU197">
        <f ca="1">IF(Table1[[#This Row],[area]]="northwest tersesa",Table1[[#This Row],[income]],0)</f>
        <v>0</v>
      </c>
      <c r="CV197">
        <f ca="1">IF(Table1[[#This Row],[area]]="quebec",Table1[[#This Row],[income]],0)</f>
        <v>0</v>
      </c>
      <c r="CW197">
        <f ca="1">IF(Table1[[#This Row],[area]]="manitoba",Table1[[#This Row],[income]],0)</f>
        <v>0</v>
      </c>
      <c r="CX197">
        <f ca="1">IF(Table1[[#This Row],[area]]="sasketchwan",Table1[[#This Row],[income]],0)</f>
        <v>0</v>
      </c>
      <c r="CY197">
        <f ca="1">IF(Table1[[#This Row],[area]]="BC",Table1[[#This Row],[income]],0)</f>
        <v>0</v>
      </c>
      <c r="CZ197" s="6">
        <f ca="1">IF(Table1[[#This Row],[area]]="newbruncwick",Table1[[#This Row],[income]],0)</f>
        <v>0</v>
      </c>
      <c r="DB197" s="5">
        <f ca="1">IF(Table1[[#This Row],[field of work]]="health",Table1[[#This Row],[income]],0)</f>
        <v>0</v>
      </c>
      <c r="DC197">
        <f ca="1">IF(Table1[[#This Row],[field of work]]="teaching",Table1[[#This Row],[income]],0)</f>
        <v>0</v>
      </c>
      <c r="DD197">
        <f ca="1">IF(Table1[[#This Row],[field of work]]="agriculture",Table1[[#This Row],[income]],0)</f>
        <v>0</v>
      </c>
      <c r="DE197">
        <f ca="1">IF(Table1[[#This Row],[field of work]]="IT",Table1[[#This Row],[income]],0)</f>
        <v>29745</v>
      </c>
      <c r="DF197">
        <f ca="1">IF(Table1[[#This Row],[field of work]]="construction",Table1[[#This Row],[income]],0)</f>
        <v>0</v>
      </c>
      <c r="DG197" s="6">
        <f ca="1">IF(Table1[[#This Row],[field of work]]="general work",Table1[[#This Row],[income]],0)</f>
        <v>0</v>
      </c>
      <c r="DJ197" s="5">
        <f ca="1">IF(Table1[[#This Row],[Value of debts]]&gt;Table1[[#This Row],[income]],1,0)</f>
        <v>1</v>
      </c>
      <c r="DK197" s="6"/>
      <c r="DL197">
        <f ca="1">IF(Table1[[#This Row],[net worth of person($)]]&gt;$DM$6,Table1[[#This Row],[age]],0)</f>
        <v>40</v>
      </c>
    </row>
    <row r="198" spans="2:116" x14ac:dyDescent="0.3">
      <c r="B198">
        <f t="shared" ca="1" si="54"/>
        <v>1</v>
      </c>
      <c r="C198" s="1" t="str">
        <f t="shared" ca="1" si="55"/>
        <v>men</v>
      </c>
      <c r="D198">
        <f t="shared" ca="1" si="56"/>
        <v>38</v>
      </c>
      <c r="E198">
        <f t="shared" ca="1" si="57"/>
        <v>4</v>
      </c>
      <c r="F198" t="str">
        <f t="shared" ca="1" si="58"/>
        <v>IT</v>
      </c>
      <c r="G198">
        <f t="shared" ca="1" si="59"/>
        <v>4</v>
      </c>
      <c r="H198" t="str">
        <f t="shared" ca="1" si="60"/>
        <v>technical;</v>
      </c>
      <c r="I198">
        <f t="shared" ca="1" si="61"/>
        <v>1</v>
      </c>
      <c r="J198">
        <f t="shared" ca="1" si="53"/>
        <v>2</v>
      </c>
      <c r="K198">
        <f t="shared" ca="1" si="62"/>
        <v>30298</v>
      </c>
      <c r="L198">
        <f t="shared" ca="1" si="63"/>
        <v>11</v>
      </c>
      <c r="M198" t="str">
        <f t="shared" ca="1" si="64"/>
        <v>newbruncwick</v>
      </c>
      <c r="N198">
        <f t="shared" ca="1" si="68"/>
        <v>121192</v>
      </c>
      <c r="O198">
        <f t="shared" ca="1" si="65"/>
        <v>25151.175767912599</v>
      </c>
      <c r="P198">
        <f t="shared" ca="1" si="69"/>
        <v>19483.963628622205</v>
      </c>
      <c r="Q198">
        <f t="shared" ca="1" si="66"/>
        <v>14514</v>
      </c>
      <c r="R198">
        <f t="shared" ca="1" si="70"/>
        <v>5595.9203619603659</v>
      </c>
      <c r="S198">
        <f t="shared" ca="1" si="71"/>
        <v>15345.237270910584</v>
      </c>
      <c r="T198">
        <f t="shared" ca="1" si="72"/>
        <v>156021.20089953279</v>
      </c>
      <c r="U198">
        <f t="shared" ca="1" si="73"/>
        <v>45261.096129872967</v>
      </c>
      <c r="V198">
        <f t="shared" ca="1" si="74"/>
        <v>110760.10476965983</v>
      </c>
      <c r="AF198" s="5">
        <f ca="1">IF(Table1[[#This Row],[Genders]]="men",1,0)</f>
        <v>1</v>
      </c>
      <c r="AG198">
        <f ca="1">IF(Table1[[#This Row],[Genders]]="women",1,0)</f>
        <v>0</v>
      </c>
      <c r="AJ198" s="6"/>
      <c r="AL198">
        <f ca="1">IF(Table1[[#This Row],[field of work]]="teaching",1,0)</f>
        <v>0</v>
      </c>
      <c r="AM198">
        <f ca="1">IF(Table1[[#This Row],[field of work]]="health",1,0)</f>
        <v>0</v>
      </c>
      <c r="AN198">
        <f ca="1">IF(Table1[[#This Row],[field of work]]="agriculture",1,0)</f>
        <v>0</v>
      </c>
      <c r="AO198">
        <f ca="1">IF(Table1[[#This Row],[field of work]]="IT",1,0)</f>
        <v>1</v>
      </c>
      <c r="AP198">
        <f ca="1">IF(Table1[[#This Row],[field of work]]="construction",1,0)</f>
        <v>0</v>
      </c>
      <c r="AQ198">
        <f ca="1">IF(Table1[[#This Row],[field of work]]="general work",1,0)</f>
        <v>0</v>
      </c>
      <c r="AY198" s="23">
        <f ca="1">IF(Table1[[#This Row],[area]]="ontario",1,0)</f>
        <v>0</v>
      </c>
      <c r="AZ198">
        <f ca="1">IF(Table1[[#This Row],[area]]="newfounland",1,0)</f>
        <v>0</v>
      </c>
      <c r="BA198">
        <f ca="1">IF(Table1[[#This Row],[area]]="alberta",1,0)</f>
        <v>0</v>
      </c>
      <c r="BB198">
        <f ca="1">IF(Table1[[#This Row],[area]]="BC",1,0)</f>
        <v>0</v>
      </c>
      <c r="BC198">
        <f ca="1">IF(Table1[[#This Row],[area]]="yukon",1,0)</f>
        <v>0</v>
      </c>
      <c r="BD198">
        <f ca="1">IF(Table1[[#This Row],[area]]="nunavet",1,0)</f>
        <v>0</v>
      </c>
      <c r="BE198">
        <f ca="1">IF(Table1[[#This Row],[area]]="sasketchwan",1,0)</f>
        <v>0</v>
      </c>
      <c r="BF198">
        <f ca="1">IF(Table1[[#This Row],[area]]="newbruncwick",1,0)</f>
        <v>1</v>
      </c>
      <c r="BG198">
        <f ca="1">IF(Table1[[#This Row],[area]]="manitoba",1,0)</f>
        <v>0</v>
      </c>
      <c r="BH198">
        <f ca="1">IF(Table1[[#This Row],[area]]="prince edward island",1,0)</f>
        <v>0</v>
      </c>
      <c r="BI198">
        <f ca="1">IF(Table1[[#This Row],[area]]="quebec",1,0)</f>
        <v>0</v>
      </c>
      <c r="BJ198">
        <f ca="1">IF(Table1[[#This Row],[area]]="northwest tersesa",1,0)</f>
        <v>0</v>
      </c>
      <c r="BZ198" s="41">
        <f ca="1">Table1[[#This Row],[Cars Value]]/Table1[[#This Row],[no of cars]]</f>
        <v>9741.9818143111024</v>
      </c>
      <c r="CB198" s="5">
        <f ca="1">IF(Table1[[#This Row],[Value of debts]]&gt;$CC$6,1,0)</f>
        <v>0</v>
      </c>
      <c r="CF198" s="6"/>
      <c r="CG198" s="43">
        <f ca="1">Table1[[#This Row],[Mortage left]]/Table1[[#This Row],[value of house]]</f>
        <v>0.20753165033923526</v>
      </c>
      <c r="CH198">
        <f t="shared" ca="1" si="67"/>
        <v>0</v>
      </c>
      <c r="CO198" s="5">
        <f ca="1">IF(Table1[[#This Row],[area]]="yukon",Table1[[#This Row],[income]],0)</f>
        <v>0</v>
      </c>
      <c r="CP198">
        <f ca="1">IF(Table1[[#This Row],[area]]="ontario",Table1[[#This Row],[income]],0)</f>
        <v>0</v>
      </c>
      <c r="CQ198">
        <f ca="1">IF(Table1[[#This Row],[area]]="newfounland",Table1[[#This Row],[income]],0)</f>
        <v>0</v>
      </c>
      <c r="CR198">
        <f ca="1">IF(Table1[[#This Row],[area]]="alberta",Table1[[#This Row],[income]],0)</f>
        <v>0</v>
      </c>
      <c r="CS198">
        <f ca="1">IF(Table1[[#This Row],[area]]="nunavet",Table1[[#This Row],[income]],0)</f>
        <v>0</v>
      </c>
      <c r="CT198">
        <f ca="1">IF(Table1[[#This Row],[area]]="prince edward island",Table1[[#This Row],[income]],0)</f>
        <v>0</v>
      </c>
      <c r="CU198">
        <f ca="1">IF(Table1[[#This Row],[area]]="northwest tersesa",Table1[[#This Row],[income]],0)</f>
        <v>0</v>
      </c>
      <c r="CV198">
        <f ca="1">IF(Table1[[#This Row],[area]]="quebec",Table1[[#This Row],[income]],0)</f>
        <v>0</v>
      </c>
      <c r="CW198">
        <f ca="1">IF(Table1[[#This Row],[area]]="manitoba",Table1[[#This Row],[income]],0)</f>
        <v>0</v>
      </c>
      <c r="CX198">
        <f ca="1">IF(Table1[[#This Row],[area]]="sasketchwan",Table1[[#This Row],[income]],0)</f>
        <v>0</v>
      </c>
      <c r="CY198">
        <f ca="1">IF(Table1[[#This Row],[area]]="BC",Table1[[#This Row],[income]],0)</f>
        <v>0</v>
      </c>
      <c r="CZ198" s="6">
        <f ca="1">IF(Table1[[#This Row],[area]]="newbruncwick",Table1[[#This Row],[income]],0)</f>
        <v>30298</v>
      </c>
      <c r="DB198" s="5">
        <f ca="1">IF(Table1[[#This Row],[field of work]]="health",Table1[[#This Row],[income]],0)</f>
        <v>0</v>
      </c>
      <c r="DC198">
        <f ca="1">IF(Table1[[#This Row],[field of work]]="teaching",Table1[[#This Row],[income]],0)</f>
        <v>0</v>
      </c>
      <c r="DD198">
        <f ca="1">IF(Table1[[#This Row],[field of work]]="agriculture",Table1[[#This Row],[income]],0)</f>
        <v>0</v>
      </c>
      <c r="DE198">
        <f ca="1">IF(Table1[[#This Row],[field of work]]="IT",Table1[[#This Row],[income]],0)</f>
        <v>30298</v>
      </c>
      <c r="DF198">
        <f ca="1">IF(Table1[[#This Row],[field of work]]="construction",Table1[[#This Row],[income]],0)</f>
        <v>0</v>
      </c>
      <c r="DG198" s="6">
        <f ca="1">IF(Table1[[#This Row],[field of work]]="general work",Table1[[#This Row],[income]],0)</f>
        <v>0</v>
      </c>
      <c r="DJ198" s="5">
        <f ca="1">IF(Table1[[#This Row],[Value of debts]]&gt;Table1[[#This Row],[income]],1,0)</f>
        <v>1</v>
      </c>
      <c r="DK198" s="6"/>
      <c r="DL198">
        <f ca="1">IF(Table1[[#This Row],[net worth of person($)]]&gt;$DM$6,Table1[[#This Row],[age]],0)</f>
        <v>38</v>
      </c>
    </row>
    <row r="199" spans="2:116" x14ac:dyDescent="0.3">
      <c r="B199">
        <f t="shared" ca="1" si="54"/>
        <v>2</v>
      </c>
      <c r="C199" s="1" t="str">
        <f t="shared" ca="1" si="55"/>
        <v>women</v>
      </c>
      <c r="D199">
        <f t="shared" ca="1" si="56"/>
        <v>29</v>
      </c>
      <c r="E199">
        <f t="shared" ca="1" si="57"/>
        <v>2</v>
      </c>
      <c r="F199" t="str">
        <f t="shared" ca="1" si="58"/>
        <v>construction</v>
      </c>
      <c r="G199">
        <f t="shared" ca="1" si="59"/>
        <v>1</v>
      </c>
      <c r="H199" t="str">
        <f t="shared" ca="1" si="60"/>
        <v>high school</v>
      </c>
      <c r="I199">
        <f t="shared" ca="1" si="61"/>
        <v>2</v>
      </c>
      <c r="J199">
        <f t="shared" ref="J199:J262" ca="1" si="75">RANDBETWEEN(1,3)</f>
        <v>2</v>
      </c>
      <c r="K199">
        <f t="shared" ca="1" si="62"/>
        <v>31087</v>
      </c>
      <c r="L199">
        <f t="shared" ca="1" si="63"/>
        <v>3</v>
      </c>
      <c r="M199" t="str">
        <f t="shared" ca="1" si="64"/>
        <v>northwest tersesa</v>
      </c>
      <c r="N199">
        <f t="shared" ca="1" si="68"/>
        <v>186522</v>
      </c>
      <c r="O199">
        <f t="shared" ca="1" si="65"/>
        <v>115946.08012079545</v>
      </c>
      <c r="P199">
        <f t="shared" ca="1" si="69"/>
        <v>2564.5606523781639</v>
      </c>
      <c r="Q199">
        <f t="shared" ca="1" si="66"/>
        <v>75</v>
      </c>
      <c r="R199">
        <f t="shared" ca="1" si="70"/>
        <v>5384.3190122693504</v>
      </c>
      <c r="S199">
        <f t="shared" ca="1" si="71"/>
        <v>17956.223697825335</v>
      </c>
      <c r="T199">
        <f t="shared" ca="1" si="72"/>
        <v>207042.7843502035</v>
      </c>
      <c r="U199">
        <f t="shared" ca="1" si="73"/>
        <v>121405.3991330648</v>
      </c>
      <c r="V199">
        <f t="shared" ca="1" si="74"/>
        <v>85637.385217138697</v>
      </c>
      <c r="AF199" s="5">
        <f ca="1">IF(Table1[[#This Row],[Genders]]="men",1,0)</f>
        <v>0</v>
      </c>
      <c r="AG199">
        <f ca="1">IF(Table1[[#This Row],[Genders]]="women",1,0)</f>
        <v>1</v>
      </c>
      <c r="AJ199" s="6"/>
      <c r="AL199">
        <f ca="1">IF(Table1[[#This Row],[field of work]]="teaching",1,0)</f>
        <v>0</v>
      </c>
      <c r="AM199">
        <f ca="1">IF(Table1[[#This Row],[field of work]]="health",1,0)</f>
        <v>0</v>
      </c>
      <c r="AN199">
        <f ca="1">IF(Table1[[#This Row],[field of work]]="agriculture",1,0)</f>
        <v>0</v>
      </c>
      <c r="AO199">
        <f ca="1">IF(Table1[[#This Row],[field of work]]="IT",1,0)</f>
        <v>0</v>
      </c>
      <c r="AP199">
        <f ca="1">IF(Table1[[#This Row],[field of work]]="construction",1,0)</f>
        <v>1</v>
      </c>
      <c r="AQ199">
        <f ca="1">IF(Table1[[#This Row],[field of work]]="general work",1,0)</f>
        <v>0</v>
      </c>
      <c r="AY199" s="23">
        <f ca="1">IF(Table1[[#This Row],[area]]="ontario",1,0)</f>
        <v>0</v>
      </c>
      <c r="AZ199">
        <f ca="1">IF(Table1[[#This Row],[area]]="newfounland",1,0)</f>
        <v>0</v>
      </c>
      <c r="BA199">
        <f ca="1">IF(Table1[[#This Row],[area]]="alberta",1,0)</f>
        <v>0</v>
      </c>
      <c r="BB199">
        <f ca="1">IF(Table1[[#This Row],[area]]="BC",1,0)</f>
        <v>0</v>
      </c>
      <c r="BC199">
        <f ca="1">IF(Table1[[#This Row],[area]]="yukon",1,0)</f>
        <v>0</v>
      </c>
      <c r="BD199">
        <f ca="1">IF(Table1[[#This Row],[area]]="nunavet",1,0)</f>
        <v>0</v>
      </c>
      <c r="BE199">
        <f ca="1">IF(Table1[[#This Row],[area]]="sasketchwan",1,0)</f>
        <v>0</v>
      </c>
      <c r="BF199">
        <f ca="1">IF(Table1[[#This Row],[area]]="newbruncwick",1,0)</f>
        <v>0</v>
      </c>
      <c r="BG199">
        <f ca="1">IF(Table1[[#This Row],[area]]="manitoba",1,0)</f>
        <v>0</v>
      </c>
      <c r="BH199">
        <f ca="1">IF(Table1[[#This Row],[area]]="prince edward island",1,0)</f>
        <v>0</v>
      </c>
      <c r="BI199">
        <f ca="1">IF(Table1[[#This Row],[area]]="quebec",1,0)</f>
        <v>0</v>
      </c>
      <c r="BJ199">
        <f ca="1">IF(Table1[[#This Row],[area]]="northwest tersesa",1,0)</f>
        <v>1</v>
      </c>
      <c r="BZ199" s="41">
        <f ca="1">Table1[[#This Row],[Cars Value]]/Table1[[#This Row],[no of cars]]</f>
        <v>1282.280326189082</v>
      </c>
      <c r="CB199" s="5">
        <f ca="1">IF(Table1[[#This Row],[Value of debts]]&gt;$CC$6,1,0)</f>
        <v>1</v>
      </c>
      <c r="CF199" s="6"/>
      <c r="CG199" s="43">
        <f ca="1">Table1[[#This Row],[Mortage left]]/Table1[[#This Row],[value of house]]</f>
        <v>0.62162147157330205</v>
      </c>
      <c r="CH199">
        <f t="shared" ca="1" si="67"/>
        <v>0</v>
      </c>
      <c r="CO199" s="5">
        <f ca="1">IF(Table1[[#This Row],[area]]="yukon",Table1[[#This Row],[income]],0)</f>
        <v>0</v>
      </c>
      <c r="CP199">
        <f ca="1">IF(Table1[[#This Row],[area]]="ontario",Table1[[#This Row],[income]],0)</f>
        <v>0</v>
      </c>
      <c r="CQ199">
        <f ca="1">IF(Table1[[#This Row],[area]]="newfounland",Table1[[#This Row],[income]],0)</f>
        <v>0</v>
      </c>
      <c r="CR199">
        <f ca="1">IF(Table1[[#This Row],[area]]="alberta",Table1[[#This Row],[income]],0)</f>
        <v>0</v>
      </c>
      <c r="CS199">
        <f ca="1">IF(Table1[[#This Row],[area]]="nunavet",Table1[[#This Row],[income]],0)</f>
        <v>0</v>
      </c>
      <c r="CT199">
        <f ca="1">IF(Table1[[#This Row],[area]]="prince edward island",Table1[[#This Row],[income]],0)</f>
        <v>0</v>
      </c>
      <c r="CU199">
        <f ca="1">IF(Table1[[#This Row],[area]]="northwest tersesa",Table1[[#This Row],[income]],0)</f>
        <v>31087</v>
      </c>
      <c r="CV199">
        <f ca="1">IF(Table1[[#This Row],[area]]="quebec",Table1[[#This Row],[income]],0)</f>
        <v>0</v>
      </c>
      <c r="CW199">
        <f ca="1">IF(Table1[[#This Row],[area]]="manitoba",Table1[[#This Row],[income]],0)</f>
        <v>0</v>
      </c>
      <c r="CX199">
        <f ca="1">IF(Table1[[#This Row],[area]]="sasketchwan",Table1[[#This Row],[income]],0)</f>
        <v>0</v>
      </c>
      <c r="CY199">
        <f ca="1">IF(Table1[[#This Row],[area]]="BC",Table1[[#This Row],[income]],0)</f>
        <v>0</v>
      </c>
      <c r="CZ199" s="6">
        <f ca="1">IF(Table1[[#This Row],[area]]="newbruncwick",Table1[[#This Row],[income]],0)</f>
        <v>0</v>
      </c>
      <c r="DB199" s="5">
        <f ca="1">IF(Table1[[#This Row],[field of work]]="health",Table1[[#This Row],[income]],0)</f>
        <v>0</v>
      </c>
      <c r="DC199">
        <f ca="1">IF(Table1[[#This Row],[field of work]]="teaching",Table1[[#This Row],[income]],0)</f>
        <v>0</v>
      </c>
      <c r="DD199">
        <f ca="1">IF(Table1[[#This Row],[field of work]]="agriculture",Table1[[#This Row],[income]],0)</f>
        <v>0</v>
      </c>
      <c r="DE199">
        <f ca="1">IF(Table1[[#This Row],[field of work]]="IT",Table1[[#This Row],[income]],0)</f>
        <v>0</v>
      </c>
      <c r="DF199">
        <f ca="1">IF(Table1[[#This Row],[field of work]]="construction",Table1[[#This Row],[income]],0)</f>
        <v>31087</v>
      </c>
      <c r="DG199" s="6">
        <f ca="1">IF(Table1[[#This Row],[field of work]]="general work",Table1[[#This Row],[income]],0)</f>
        <v>0</v>
      </c>
      <c r="DJ199" s="5">
        <f ca="1">IF(Table1[[#This Row],[Value of debts]]&gt;Table1[[#This Row],[income]],1,0)</f>
        <v>1</v>
      </c>
      <c r="DK199" s="6"/>
      <c r="DL199">
        <f ca="1">IF(Table1[[#This Row],[net worth of person($)]]&gt;$DM$6,Table1[[#This Row],[age]],0)</f>
        <v>29</v>
      </c>
    </row>
    <row r="200" spans="2:116" x14ac:dyDescent="0.3">
      <c r="B200">
        <f t="shared" ref="B200:B263" ca="1" si="76">RANDBETWEEN(1,2)</f>
        <v>2</v>
      </c>
      <c r="C200" s="1" t="str">
        <f t="shared" ref="C200:C263" ca="1" si="77">IF(B200=1,"men","women")</f>
        <v>women</v>
      </c>
      <c r="D200">
        <f t="shared" ref="D200:D263" ca="1" si="78">RANDBETWEEN(25,45)</f>
        <v>44</v>
      </c>
      <c r="E200">
        <f t="shared" ref="E200:E263" ca="1" si="79">RANDBETWEEN(1,6)</f>
        <v>6</v>
      </c>
      <c r="F200" t="str">
        <f t="shared" ref="F200:F263" ca="1" si="80">VLOOKUP(E200,$X$4:$Y$10,2)</f>
        <v>agriculture</v>
      </c>
      <c r="G200">
        <f t="shared" ref="G200:G263" ca="1" si="81">RANDBETWEEN(1,5)</f>
        <v>3</v>
      </c>
      <c r="H200" t="str">
        <f t="shared" ref="H200:H263" ca="1" si="82">VLOOKUP(G200,$Z$5:$AA$9,2)</f>
        <v>university</v>
      </c>
      <c r="I200">
        <f t="shared" ref="I200:I263" ca="1" si="83">RANDBETWEEN(0,4)</f>
        <v>2</v>
      </c>
      <c r="J200">
        <f t="shared" ca="1" si="75"/>
        <v>1</v>
      </c>
      <c r="K200">
        <f t="shared" ref="K200:K263" ca="1" si="84">RANDBETWEEN(25000,90000)</f>
        <v>84864</v>
      </c>
      <c r="L200">
        <f t="shared" ref="L200:L263" ca="1" si="85">RANDBETWEEN(1,12)</f>
        <v>8</v>
      </c>
      <c r="M200" t="str">
        <f t="shared" ref="M200:M263" ca="1" si="86">VLOOKUP(L200,$AB$5:$AC$16,2)</f>
        <v>ontario</v>
      </c>
      <c r="N200">
        <f t="shared" ca="1" si="68"/>
        <v>254592</v>
      </c>
      <c r="O200">
        <f t="shared" ref="O200:O263" ca="1" si="87">RAND()*N200</f>
        <v>151465.26142911287</v>
      </c>
      <c r="P200">
        <f t="shared" ca="1" si="69"/>
        <v>83774.672336993026</v>
      </c>
      <c r="Q200">
        <f t="shared" ref="Q200:Q263" ca="1" si="88">RANDBETWEEN(0,P200)</f>
        <v>75391</v>
      </c>
      <c r="R200">
        <f t="shared" ca="1" si="70"/>
        <v>21235.192967666986</v>
      </c>
      <c r="S200">
        <f t="shared" ca="1" si="71"/>
        <v>63616.083923236634</v>
      </c>
      <c r="T200">
        <f t="shared" ca="1" si="72"/>
        <v>401982.75626022968</v>
      </c>
      <c r="U200">
        <f t="shared" ca="1" si="73"/>
        <v>248091.45439677985</v>
      </c>
      <c r="V200">
        <f t="shared" ca="1" si="74"/>
        <v>153891.30186344983</v>
      </c>
      <c r="AF200" s="5">
        <f ca="1">IF(Table1[[#This Row],[Genders]]="men",1,0)</f>
        <v>0</v>
      </c>
      <c r="AG200">
        <f ca="1">IF(Table1[[#This Row],[Genders]]="women",1,0)</f>
        <v>1</v>
      </c>
      <c r="AJ200" s="6"/>
      <c r="AL200">
        <f ca="1">IF(Table1[[#This Row],[field of work]]="teaching",1,0)</f>
        <v>0</v>
      </c>
      <c r="AM200">
        <f ca="1">IF(Table1[[#This Row],[field of work]]="health",1,0)</f>
        <v>0</v>
      </c>
      <c r="AN200">
        <f ca="1">IF(Table1[[#This Row],[field of work]]="agriculture",1,0)</f>
        <v>1</v>
      </c>
      <c r="AO200">
        <f ca="1">IF(Table1[[#This Row],[field of work]]="IT",1,0)</f>
        <v>0</v>
      </c>
      <c r="AP200">
        <f ca="1">IF(Table1[[#This Row],[field of work]]="construction",1,0)</f>
        <v>0</v>
      </c>
      <c r="AQ200">
        <f ca="1">IF(Table1[[#This Row],[field of work]]="general work",1,0)</f>
        <v>0</v>
      </c>
      <c r="AY200" s="23">
        <f ca="1">IF(Table1[[#This Row],[area]]="ontario",1,0)</f>
        <v>1</v>
      </c>
      <c r="AZ200">
        <f ca="1">IF(Table1[[#This Row],[area]]="newfounland",1,0)</f>
        <v>0</v>
      </c>
      <c r="BA200">
        <f ca="1">IF(Table1[[#This Row],[area]]="alberta",1,0)</f>
        <v>0</v>
      </c>
      <c r="BB200">
        <f ca="1">IF(Table1[[#This Row],[area]]="BC",1,0)</f>
        <v>0</v>
      </c>
      <c r="BC200">
        <f ca="1">IF(Table1[[#This Row],[area]]="yukon",1,0)</f>
        <v>0</v>
      </c>
      <c r="BD200">
        <f ca="1">IF(Table1[[#This Row],[area]]="nunavet",1,0)</f>
        <v>0</v>
      </c>
      <c r="BE200">
        <f ca="1">IF(Table1[[#This Row],[area]]="sasketchwan",1,0)</f>
        <v>0</v>
      </c>
      <c r="BF200">
        <f ca="1">IF(Table1[[#This Row],[area]]="newbruncwick",1,0)</f>
        <v>0</v>
      </c>
      <c r="BG200">
        <f ca="1">IF(Table1[[#This Row],[area]]="manitoba",1,0)</f>
        <v>0</v>
      </c>
      <c r="BH200">
        <f ca="1">IF(Table1[[#This Row],[area]]="prince edward island",1,0)</f>
        <v>0</v>
      </c>
      <c r="BI200">
        <f ca="1">IF(Table1[[#This Row],[area]]="quebec",1,0)</f>
        <v>0</v>
      </c>
      <c r="BJ200">
        <f ca="1">IF(Table1[[#This Row],[area]]="northwest tersesa",1,0)</f>
        <v>0</v>
      </c>
      <c r="BZ200" s="41">
        <f ca="1">Table1[[#This Row],[Cars Value]]/Table1[[#This Row],[no of cars]]</f>
        <v>83774.672336993026</v>
      </c>
      <c r="CB200" s="5">
        <f ca="1">IF(Table1[[#This Row],[Value of debts]]&gt;$CC$6,1,0)</f>
        <v>1</v>
      </c>
      <c r="CF200" s="6"/>
      <c r="CG200" s="43">
        <f ca="1">Table1[[#This Row],[Mortage left]]/Table1[[#This Row],[value of house]]</f>
        <v>0.59493331066613586</v>
      </c>
      <c r="CH200">
        <f t="shared" ref="CH200:CH263" ca="1" si="89">IF(CG200&lt;$CI$6,1,0)</f>
        <v>0</v>
      </c>
      <c r="CO200" s="5">
        <f ca="1">IF(Table1[[#This Row],[area]]="yukon",Table1[[#This Row],[income]],0)</f>
        <v>0</v>
      </c>
      <c r="CP200">
        <f ca="1">IF(Table1[[#This Row],[area]]="ontario",Table1[[#This Row],[income]],0)</f>
        <v>84864</v>
      </c>
      <c r="CQ200">
        <f ca="1">IF(Table1[[#This Row],[area]]="newfounland",Table1[[#This Row],[income]],0)</f>
        <v>0</v>
      </c>
      <c r="CR200">
        <f ca="1">IF(Table1[[#This Row],[area]]="alberta",Table1[[#This Row],[income]],0)</f>
        <v>0</v>
      </c>
      <c r="CS200">
        <f ca="1">IF(Table1[[#This Row],[area]]="nunavet",Table1[[#This Row],[income]],0)</f>
        <v>0</v>
      </c>
      <c r="CT200">
        <f ca="1">IF(Table1[[#This Row],[area]]="prince edward island",Table1[[#This Row],[income]],0)</f>
        <v>0</v>
      </c>
      <c r="CU200">
        <f ca="1">IF(Table1[[#This Row],[area]]="northwest tersesa",Table1[[#This Row],[income]],0)</f>
        <v>0</v>
      </c>
      <c r="CV200">
        <f ca="1">IF(Table1[[#This Row],[area]]="quebec",Table1[[#This Row],[income]],0)</f>
        <v>0</v>
      </c>
      <c r="CW200">
        <f ca="1">IF(Table1[[#This Row],[area]]="manitoba",Table1[[#This Row],[income]],0)</f>
        <v>0</v>
      </c>
      <c r="CX200">
        <f ca="1">IF(Table1[[#This Row],[area]]="sasketchwan",Table1[[#This Row],[income]],0)</f>
        <v>0</v>
      </c>
      <c r="CY200">
        <f ca="1">IF(Table1[[#This Row],[area]]="BC",Table1[[#This Row],[income]],0)</f>
        <v>0</v>
      </c>
      <c r="CZ200" s="6">
        <f ca="1">IF(Table1[[#This Row],[area]]="newbruncwick",Table1[[#This Row],[income]],0)</f>
        <v>0</v>
      </c>
      <c r="DB200" s="5">
        <f ca="1">IF(Table1[[#This Row],[field of work]]="health",Table1[[#This Row],[income]],0)</f>
        <v>0</v>
      </c>
      <c r="DC200">
        <f ca="1">IF(Table1[[#This Row],[field of work]]="teaching",Table1[[#This Row],[income]],0)</f>
        <v>0</v>
      </c>
      <c r="DD200">
        <f ca="1">IF(Table1[[#This Row],[field of work]]="agriculture",Table1[[#This Row],[income]],0)</f>
        <v>84864</v>
      </c>
      <c r="DE200">
        <f ca="1">IF(Table1[[#This Row],[field of work]]="IT",Table1[[#This Row],[income]],0)</f>
        <v>0</v>
      </c>
      <c r="DF200">
        <f ca="1">IF(Table1[[#This Row],[field of work]]="construction",Table1[[#This Row],[income]],0)</f>
        <v>0</v>
      </c>
      <c r="DG200" s="6">
        <f ca="1">IF(Table1[[#This Row],[field of work]]="general work",Table1[[#This Row],[income]],0)</f>
        <v>0</v>
      </c>
      <c r="DJ200" s="5">
        <f ca="1">IF(Table1[[#This Row],[Value of debts]]&gt;Table1[[#This Row],[income]],1,0)</f>
        <v>1</v>
      </c>
      <c r="DK200" s="6"/>
      <c r="DL200">
        <f ca="1">IF(Table1[[#This Row],[net worth of person($)]]&gt;$DM$6,Table1[[#This Row],[age]],0)</f>
        <v>44</v>
      </c>
    </row>
    <row r="201" spans="2:116" x14ac:dyDescent="0.3">
      <c r="B201">
        <f t="shared" ca="1" si="76"/>
        <v>2</v>
      </c>
      <c r="C201" s="1" t="str">
        <f t="shared" ca="1" si="77"/>
        <v>women</v>
      </c>
      <c r="D201">
        <f t="shared" ca="1" si="78"/>
        <v>32</v>
      </c>
      <c r="E201">
        <f t="shared" ca="1" si="79"/>
        <v>6</v>
      </c>
      <c r="F201" t="str">
        <f t="shared" ca="1" si="80"/>
        <v>agriculture</v>
      </c>
      <c r="G201">
        <f t="shared" ca="1" si="81"/>
        <v>2</v>
      </c>
      <c r="H201" t="str">
        <f t="shared" ca="1" si="82"/>
        <v>college</v>
      </c>
      <c r="I201">
        <f t="shared" ca="1" si="83"/>
        <v>3</v>
      </c>
      <c r="J201">
        <f t="shared" ca="1" si="75"/>
        <v>1</v>
      </c>
      <c r="K201">
        <f t="shared" ca="1" si="84"/>
        <v>72851</v>
      </c>
      <c r="L201">
        <f t="shared" ca="1" si="85"/>
        <v>11</v>
      </c>
      <c r="M201" t="str">
        <f t="shared" ca="1" si="86"/>
        <v>newbruncwick</v>
      </c>
      <c r="N201">
        <f t="shared" ca="1" si="68"/>
        <v>218553</v>
      </c>
      <c r="O201">
        <f t="shared" ca="1" si="87"/>
        <v>114924.21343718257</v>
      </c>
      <c r="P201">
        <f t="shared" ca="1" si="69"/>
        <v>30560.367505431524</v>
      </c>
      <c r="Q201">
        <f t="shared" ca="1" si="88"/>
        <v>17704</v>
      </c>
      <c r="R201">
        <f t="shared" ca="1" si="70"/>
        <v>30318.78620567633</v>
      </c>
      <c r="S201">
        <f t="shared" ca="1" si="71"/>
        <v>88373.365068418818</v>
      </c>
      <c r="T201">
        <f t="shared" ca="1" si="72"/>
        <v>337486.73257385031</v>
      </c>
      <c r="U201">
        <f t="shared" ca="1" si="73"/>
        <v>162946.99964285889</v>
      </c>
      <c r="V201">
        <f t="shared" ca="1" si="74"/>
        <v>174539.73293099142</v>
      </c>
      <c r="AF201" s="5">
        <f ca="1">IF(Table1[[#This Row],[Genders]]="men",1,0)</f>
        <v>0</v>
      </c>
      <c r="AG201">
        <f ca="1">IF(Table1[[#This Row],[Genders]]="women",1,0)</f>
        <v>1</v>
      </c>
      <c r="AJ201" s="6"/>
      <c r="AL201">
        <f ca="1">IF(Table1[[#This Row],[field of work]]="teaching",1,0)</f>
        <v>0</v>
      </c>
      <c r="AM201">
        <f ca="1">IF(Table1[[#This Row],[field of work]]="health",1,0)</f>
        <v>0</v>
      </c>
      <c r="AN201">
        <f ca="1">IF(Table1[[#This Row],[field of work]]="agriculture",1,0)</f>
        <v>1</v>
      </c>
      <c r="AO201">
        <f ca="1">IF(Table1[[#This Row],[field of work]]="IT",1,0)</f>
        <v>0</v>
      </c>
      <c r="AP201">
        <f ca="1">IF(Table1[[#This Row],[field of work]]="construction",1,0)</f>
        <v>0</v>
      </c>
      <c r="AQ201">
        <f ca="1">IF(Table1[[#This Row],[field of work]]="general work",1,0)</f>
        <v>0</v>
      </c>
      <c r="AY201" s="23">
        <f ca="1">IF(Table1[[#This Row],[area]]="ontario",1,0)</f>
        <v>0</v>
      </c>
      <c r="AZ201">
        <f ca="1">IF(Table1[[#This Row],[area]]="newfounland",1,0)</f>
        <v>0</v>
      </c>
      <c r="BA201">
        <f ca="1">IF(Table1[[#This Row],[area]]="alberta",1,0)</f>
        <v>0</v>
      </c>
      <c r="BB201">
        <f ca="1">IF(Table1[[#This Row],[area]]="BC",1,0)</f>
        <v>0</v>
      </c>
      <c r="BC201">
        <f ca="1">IF(Table1[[#This Row],[area]]="yukon",1,0)</f>
        <v>0</v>
      </c>
      <c r="BD201">
        <f ca="1">IF(Table1[[#This Row],[area]]="nunavet",1,0)</f>
        <v>0</v>
      </c>
      <c r="BE201">
        <f ca="1">IF(Table1[[#This Row],[area]]="sasketchwan",1,0)</f>
        <v>0</v>
      </c>
      <c r="BF201">
        <f ca="1">IF(Table1[[#This Row],[area]]="newbruncwick",1,0)</f>
        <v>1</v>
      </c>
      <c r="BG201">
        <f ca="1">IF(Table1[[#This Row],[area]]="manitoba",1,0)</f>
        <v>0</v>
      </c>
      <c r="BH201">
        <f ca="1">IF(Table1[[#This Row],[area]]="prince edward island",1,0)</f>
        <v>0</v>
      </c>
      <c r="BI201">
        <f ca="1">IF(Table1[[#This Row],[area]]="quebec",1,0)</f>
        <v>0</v>
      </c>
      <c r="BJ201">
        <f ca="1">IF(Table1[[#This Row],[area]]="northwest tersesa",1,0)</f>
        <v>0</v>
      </c>
      <c r="BZ201" s="41">
        <f ca="1">Table1[[#This Row],[Cars Value]]/Table1[[#This Row],[no of cars]]</f>
        <v>30560.367505431524</v>
      </c>
      <c r="CB201" s="5">
        <f ca="1">IF(Table1[[#This Row],[Value of debts]]&gt;$CC$6,1,0)</f>
        <v>1</v>
      </c>
      <c r="CF201" s="6"/>
      <c r="CG201" s="43">
        <f ca="1">Table1[[#This Row],[Mortage left]]/Table1[[#This Row],[value of house]]</f>
        <v>0.5258413905880156</v>
      </c>
      <c r="CH201">
        <f t="shared" ca="1" si="89"/>
        <v>0</v>
      </c>
      <c r="CO201" s="5">
        <f ca="1">IF(Table1[[#This Row],[area]]="yukon",Table1[[#This Row],[income]],0)</f>
        <v>0</v>
      </c>
      <c r="CP201">
        <f ca="1">IF(Table1[[#This Row],[area]]="ontario",Table1[[#This Row],[income]],0)</f>
        <v>0</v>
      </c>
      <c r="CQ201">
        <f ca="1">IF(Table1[[#This Row],[area]]="newfounland",Table1[[#This Row],[income]],0)</f>
        <v>0</v>
      </c>
      <c r="CR201">
        <f ca="1">IF(Table1[[#This Row],[area]]="alberta",Table1[[#This Row],[income]],0)</f>
        <v>0</v>
      </c>
      <c r="CS201">
        <f ca="1">IF(Table1[[#This Row],[area]]="nunavet",Table1[[#This Row],[income]],0)</f>
        <v>0</v>
      </c>
      <c r="CT201">
        <f ca="1">IF(Table1[[#This Row],[area]]="prince edward island",Table1[[#This Row],[income]],0)</f>
        <v>0</v>
      </c>
      <c r="CU201">
        <f ca="1">IF(Table1[[#This Row],[area]]="northwest tersesa",Table1[[#This Row],[income]],0)</f>
        <v>0</v>
      </c>
      <c r="CV201">
        <f ca="1">IF(Table1[[#This Row],[area]]="quebec",Table1[[#This Row],[income]],0)</f>
        <v>0</v>
      </c>
      <c r="CW201">
        <f ca="1">IF(Table1[[#This Row],[area]]="manitoba",Table1[[#This Row],[income]],0)</f>
        <v>0</v>
      </c>
      <c r="CX201">
        <f ca="1">IF(Table1[[#This Row],[area]]="sasketchwan",Table1[[#This Row],[income]],0)</f>
        <v>0</v>
      </c>
      <c r="CY201">
        <f ca="1">IF(Table1[[#This Row],[area]]="BC",Table1[[#This Row],[income]],0)</f>
        <v>0</v>
      </c>
      <c r="CZ201" s="6">
        <f ca="1">IF(Table1[[#This Row],[area]]="newbruncwick",Table1[[#This Row],[income]],0)</f>
        <v>72851</v>
      </c>
      <c r="DB201" s="5">
        <f ca="1">IF(Table1[[#This Row],[field of work]]="health",Table1[[#This Row],[income]],0)</f>
        <v>0</v>
      </c>
      <c r="DC201">
        <f ca="1">IF(Table1[[#This Row],[field of work]]="teaching",Table1[[#This Row],[income]],0)</f>
        <v>0</v>
      </c>
      <c r="DD201">
        <f ca="1">IF(Table1[[#This Row],[field of work]]="agriculture",Table1[[#This Row],[income]],0)</f>
        <v>72851</v>
      </c>
      <c r="DE201">
        <f ca="1">IF(Table1[[#This Row],[field of work]]="IT",Table1[[#This Row],[income]],0)</f>
        <v>0</v>
      </c>
      <c r="DF201">
        <f ca="1">IF(Table1[[#This Row],[field of work]]="construction",Table1[[#This Row],[income]],0)</f>
        <v>0</v>
      </c>
      <c r="DG201" s="6">
        <f ca="1">IF(Table1[[#This Row],[field of work]]="general work",Table1[[#This Row],[income]],0)</f>
        <v>0</v>
      </c>
      <c r="DJ201" s="5">
        <f ca="1">IF(Table1[[#This Row],[Value of debts]]&gt;Table1[[#This Row],[income]],1,0)</f>
        <v>1</v>
      </c>
      <c r="DK201" s="6"/>
      <c r="DL201">
        <f ca="1">IF(Table1[[#This Row],[net worth of person($)]]&gt;$DM$6,Table1[[#This Row],[age]],0)</f>
        <v>32</v>
      </c>
    </row>
    <row r="202" spans="2:116" x14ac:dyDescent="0.3">
      <c r="B202">
        <f t="shared" ca="1" si="76"/>
        <v>2</v>
      </c>
      <c r="C202" s="1" t="str">
        <f t="shared" ca="1" si="77"/>
        <v>women</v>
      </c>
      <c r="D202">
        <f t="shared" ca="1" si="78"/>
        <v>26</v>
      </c>
      <c r="E202">
        <f t="shared" ca="1" si="79"/>
        <v>6</v>
      </c>
      <c r="F202" t="str">
        <f t="shared" ca="1" si="80"/>
        <v>agriculture</v>
      </c>
      <c r="G202">
        <f t="shared" ca="1" si="81"/>
        <v>2</v>
      </c>
      <c r="H202" t="str">
        <f t="shared" ca="1" si="82"/>
        <v>college</v>
      </c>
      <c r="I202">
        <f t="shared" ca="1" si="83"/>
        <v>1</v>
      </c>
      <c r="J202">
        <f t="shared" ca="1" si="75"/>
        <v>2</v>
      </c>
      <c r="K202">
        <f t="shared" ca="1" si="84"/>
        <v>30642</v>
      </c>
      <c r="L202">
        <f t="shared" ca="1" si="85"/>
        <v>12</v>
      </c>
      <c r="M202" t="str">
        <f t="shared" ca="1" si="86"/>
        <v>prince edward island</v>
      </c>
      <c r="N202">
        <f t="shared" ca="1" si="68"/>
        <v>183852</v>
      </c>
      <c r="O202">
        <f t="shared" ca="1" si="87"/>
        <v>5307.1166944179931</v>
      </c>
      <c r="P202">
        <f t="shared" ca="1" si="69"/>
        <v>59214.730640489681</v>
      </c>
      <c r="Q202">
        <f t="shared" ca="1" si="88"/>
        <v>28500</v>
      </c>
      <c r="R202">
        <f t="shared" ca="1" si="70"/>
        <v>42918.734590985368</v>
      </c>
      <c r="S202">
        <f t="shared" ca="1" si="71"/>
        <v>36784.465388422788</v>
      </c>
      <c r="T202">
        <f t="shared" ca="1" si="72"/>
        <v>279851.19602891244</v>
      </c>
      <c r="U202">
        <f t="shared" ca="1" si="73"/>
        <v>76725.851285403362</v>
      </c>
      <c r="V202">
        <f t="shared" ca="1" si="74"/>
        <v>203125.34474350908</v>
      </c>
      <c r="AF202" s="5">
        <f ca="1">IF(Table1[[#This Row],[Genders]]="men",1,0)</f>
        <v>0</v>
      </c>
      <c r="AG202">
        <f ca="1">IF(Table1[[#This Row],[Genders]]="women",1,0)</f>
        <v>1</v>
      </c>
      <c r="AJ202" s="6"/>
      <c r="AL202">
        <f ca="1">IF(Table1[[#This Row],[field of work]]="teaching",1,0)</f>
        <v>0</v>
      </c>
      <c r="AM202">
        <f ca="1">IF(Table1[[#This Row],[field of work]]="health",1,0)</f>
        <v>0</v>
      </c>
      <c r="AN202">
        <f ca="1">IF(Table1[[#This Row],[field of work]]="agriculture",1,0)</f>
        <v>1</v>
      </c>
      <c r="AO202">
        <f ca="1">IF(Table1[[#This Row],[field of work]]="IT",1,0)</f>
        <v>0</v>
      </c>
      <c r="AP202">
        <f ca="1">IF(Table1[[#This Row],[field of work]]="construction",1,0)</f>
        <v>0</v>
      </c>
      <c r="AQ202">
        <f ca="1">IF(Table1[[#This Row],[field of work]]="general work",1,0)</f>
        <v>0</v>
      </c>
      <c r="AY202" s="23">
        <f ca="1">IF(Table1[[#This Row],[area]]="ontario",1,0)</f>
        <v>0</v>
      </c>
      <c r="AZ202">
        <f ca="1">IF(Table1[[#This Row],[area]]="newfounland",1,0)</f>
        <v>0</v>
      </c>
      <c r="BA202">
        <f ca="1">IF(Table1[[#This Row],[area]]="alberta",1,0)</f>
        <v>0</v>
      </c>
      <c r="BB202">
        <f ca="1">IF(Table1[[#This Row],[area]]="BC",1,0)</f>
        <v>0</v>
      </c>
      <c r="BC202">
        <f ca="1">IF(Table1[[#This Row],[area]]="yukon",1,0)</f>
        <v>0</v>
      </c>
      <c r="BD202">
        <f ca="1">IF(Table1[[#This Row],[area]]="nunavet",1,0)</f>
        <v>0</v>
      </c>
      <c r="BE202">
        <f ca="1">IF(Table1[[#This Row],[area]]="sasketchwan",1,0)</f>
        <v>0</v>
      </c>
      <c r="BF202">
        <f ca="1">IF(Table1[[#This Row],[area]]="newbruncwick",1,0)</f>
        <v>0</v>
      </c>
      <c r="BG202">
        <f ca="1">IF(Table1[[#This Row],[area]]="manitoba",1,0)</f>
        <v>0</v>
      </c>
      <c r="BH202">
        <f ca="1">IF(Table1[[#This Row],[area]]="prince edward island",1,0)</f>
        <v>1</v>
      </c>
      <c r="BI202">
        <f ca="1">IF(Table1[[#This Row],[area]]="quebec",1,0)</f>
        <v>0</v>
      </c>
      <c r="BJ202">
        <f ca="1">IF(Table1[[#This Row],[area]]="northwest tersesa",1,0)</f>
        <v>0</v>
      </c>
      <c r="BZ202" s="41">
        <f ca="1">Table1[[#This Row],[Cars Value]]/Table1[[#This Row],[no of cars]]</f>
        <v>29607.36532024484</v>
      </c>
      <c r="CB202" s="5">
        <f ca="1">IF(Table1[[#This Row],[Value of debts]]&gt;$CC$6,1,0)</f>
        <v>0</v>
      </c>
      <c r="CF202" s="6"/>
      <c r="CG202" s="43">
        <f ca="1">Table1[[#This Row],[Mortage left]]/Table1[[#This Row],[value of house]]</f>
        <v>2.886624401376103E-2</v>
      </c>
      <c r="CH202">
        <f t="shared" ca="1" si="89"/>
        <v>1</v>
      </c>
      <c r="CO202" s="5">
        <f ca="1">IF(Table1[[#This Row],[area]]="yukon",Table1[[#This Row],[income]],0)</f>
        <v>0</v>
      </c>
      <c r="CP202">
        <f ca="1">IF(Table1[[#This Row],[area]]="ontario",Table1[[#This Row],[income]],0)</f>
        <v>0</v>
      </c>
      <c r="CQ202">
        <f ca="1">IF(Table1[[#This Row],[area]]="newfounland",Table1[[#This Row],[income]],0)</f>
        <v>0</v>
      </c>
      <c r="CR202">
        <f ca="1">IF(Table1[[#This Row],[area]]="alberta",Table1[[#This Row],[income]],0)</f>
        <v>0</v>
      </c>
      <c r="CS202">
        <f ca="1">IF(Table1[[#This Row],[area]]="nunavet",Table1[[#This Row],[income]],0)</f>
        <v>0</v>
      </c>
      <c r="CT202">
        <f ca="1">IF(Table1[[#This Row],[area]]="prince edward island",Table1[[#This Row],[income]],0)</f>
        <v>30642</v>
      </c>
      <c r="CU202">
        <f ca="1">IF(Table1[[#This Row],[area]]="northwest tersesa",Table1[[#This Row],[income]],0)</f>
        <v>0</v>
      </c>
      <c r="CV202">
        <f ca="1">IF(Table1[[#This Row],[area]]="quebec",Table1[[#This Row],[income]],0)</f>
        <v>0</v>
      </c>
      <c r="CW202">
        <f ca="1">IF(Table1[[#This Row],[area]]="manitoba",Table1[[#This Row],[income]],0)</f>
        <v>0</v>
      </c>
      <c r="CX202">
        <f ca="1">IF(Table1[[#This Row],[area]]="sasketchwan",Table1[[#This Row],[income]],0)</f>
        <v>0</v>
      </c>
      <c r="CY202">
        <f ca="1">IF(Table1[[#This Row],[area]]="BC",Table1[[#This Row],[income]],0)</f>
        <v>0</v>
      </c>
      <c r="CZ202" s="6">
        <f ca="1">IF(Table1[[#This Row],[area]]="newbruncwick",Table1[[#This Row],[income]],0)</f>
        <v>0</v>
      </c>
      <c r="DB202" s="5">
        <f ca="1">IF(Table1[[#This Row],[field of work]]="health",Table1[[#This Row],[income]],0)</f>
        <v>0</v>
      </c>
      <c r="DC202">
        <f ca="1">IF(Table1[[#This Row],[field of work]]="teaching",Table1[[#This Row],[income]],0)</f>
        <v>0</v>
      </c>
      <c r="DD202">
        <f ca="1">IF(Table1[[#This Row],[field of work]]="agriculture",Table1[[#This Row],[income]],0)</f>
        <v>30642</v>
      </c>
      <c r="DE202">
        <f ca="1">IF(Table1[[#This Row],[field of work]]="IT",Table1[[#This Row],[income]],0)</f>
        <v>0</v>
      </c>
      <c r="DF202">
        <f ca="1">IF(Table1[[#This Row],[field of work]]="construction",Table1[[#This Row],[income]],0)</f>
        <v>0</v>
      </c>
      <c r="DG202" s="6">
        <f ca="1">IF(Table1[[#This Row],[field of work]]="general work",Table1[[#This Row],[income]],0)</f>
        <v>0</v>
      </c>
      <c r="DJ202" s="5">
        <f ca="1">IF(Table1[[#This Row],[Value of debts]]&gt;Table1[[#This Row],[income]],1,0)</f>
        <v>1</v>
      </c>
      <c r="DK202" s="6"/>
      <c r="DL202">
        <f ca="1">IF(Table1[[#This Row],[net worth of person($)]]&gt;$DM$6,Table1[[#This Row],[age]],0)</f>
        <v>26</v>
      </c>
    </row>
    <row r="203" spans="2:116" x14ac:dyDescent="0.3">
      <c r="B203">
        <f t="shared" ca="1" si="76"/>
        <v>2</v>
      </c>
      <c r="C203" s="1" t="str">
        <f t="shared" ca="1" si="77"/>
        <v>women</v>
      </c>
      <c r="D203">
        <f t="shared" ca="1" si="78"/>
        <v>33</v>
      </c>
      <c r="E203">
        <f t="shared" ca="1" si="79"/>
        <v>1</v>
      </c>
      <c r="F203" t="str">
        <f t="shared" ca="1" si="80"/>
        <v>health</v>
      </c>
      <c r="G203">
        <f t="shared" ca="1" si="81"/>
        <v>5</v>
      </c>
      <c r="H203" t="str">
        <f t="shared" ca="1" si="82"/>
        <v>other</v>
      </c>
      <c r="I203">
        <f t="shared" ca="1" si="83"/>
        <v>3</v>
      </c>
      <c r="J203">
        <f t="shared" ca="1" si="75"/>
        <v>3</v>
      </c>
      <c r="K203">
        <f t="shared" ca="1" si="84"/>
        <v>70405</v>
      </c>
      <c r="L203">
        <f t="shared" ca="1" si="85"/>
        <v>4</v>
      </c>
      <c r="M203" t="str">
        <f t="shared" ca="1" si="86"/>
        <v>alberta</v>
      </c>
      <c r="N203">
        <f t="shared" ca="1" si="68"/>
        <v>422430</v>
      </c>
      <c r="O203">
        <f t="shared" ca="1" si="87"/>
        <v>117397.51318800759</v>
      </c>
      <c r="P203">
        <f t="shared" ca="1" si="69"/>
        <v>129965.39223242935</v>
      </c>
      <c r="Q203">
        <f t="shared" ca="1" si="88"/>
        <v>49740</v>
      </c>
      <c r="R203">
        <f t="shared" ca="1" si="70"/>
        <v>135135.63892067951</v>
      </c>
      <c r="S203">
        <f t="shared" ca="1" si="71"/>
        <v>58778.007888416265</v>
      </c>
      <c r="T203">
        <f t="shared" ca="1" si="72"/>
        <v>611173.40012084565</v>
      </c>
      <c r="U203">
        <f t="shared" ca="1" si="73"/>
        <v>302273.15210868709</v>
      </c>
      <c r="V203">
        <f t="shared" ca="1" si="74"/>
        <v>308900.24801215855</v>
      </c>
      <c r="AF203" s="5">
        <f ca="1">IF(Table1[[#This Row],[Genders]]="men",1,0)</f>
        <v>0</v>
      </c>
      <c r="AG203">
        <f ca="1">IF(Table1[[#This Row],[Genders]]="women",1,0)</f>
        <v>1</v>
      </c>
      <c r="AJ203" s="6"/>
      <c r="AL203">
        <f ca="1">IF(Table1[[#This Row],[field of work]]="teaching",1,0)</f>
        <v>0</v>
      </c>
      <c r="AM203">
        <f ca="1">IF(Table1[[#This Row],[field of work]]="health",1,0)</f>
        <v>1</v>
      </c>
      <c r="AN203">
        <f ca="1">IF(Table1[[#This Row],[field of work]]="agriculture",1,0)</f>
        <v>0</v>
      </c>
      <c r="AO203">
        <f ca="1">IF(Table1[[#This Row],[field of work]]="IT",1,0)</f>
        <v>0</v>
      </c>
      <c r="AP203">
        <f ca="1">IF(Table1[[#This Row],[field of work]]="construction",1,0)</f>
        <v>0</v>
      </c>
      <c r="AQ203">
        <f ca="1">IF(Table1[[#This Row],[field of work]]="general work",1,0)</f>
        <v>0</v>
      </c>
      <c r="AY203" s="23">
        <f ca="1">IF(Table1[[#This Row],[area]]="ontario",1,0)</f>
        <v>0</v>
      </c>
      <c r="AZ203">
        <f ca="1">IF(Table1[[#This Row],[area]]="newfounland",1,0)</f>
        <v>0</v>
      </c>
      <c r="BA203">
        <f ca="1">IF(Table1[[#This Row],[area]]="alberta",1,0)</f>
        <v>1</v>
      </c>
      <c r="BB203">
        <f ca="1">IF(Table1[[#This Row],[area]]="BC",1,0)</f>
        <v>0</v>
      </c>
      <c r="BC203">
        <f ca="1">IF(Table1[[#This Row],[area]]="yukon",1,0)</f>
        <v>0</v>
      </c>
      <c r="BD203">
        <f ca="1">IF(Table1[[#This Row],[area]]="nunavet",1,0)</f>
        <v>0</v>
      </c>
      <c r="BE203">
        <f ca="1">IF(Table1[[#This Row],[area]]="sasketchwan",1,0)</f>
        <v>0</v>
      </c>
      <c r="BF203">
        <f ca="1">IF(Table1[[#This Row],[area]]="newbruncwick",1,0)</f>
        <v>0</v>
      </c>
      <c r="BG203">
        <f ca="1">IF(Table1[[#This Row],[area]]="manitoba",1,0)</f>
        <v>0</v>
      </c>
      <c r="BH203">
        <f ca="1">IF(Table1[[#This Row],[area]]="prince edward island",1,0)</f>
        <v>0</v>
      </c>
      <c r="BI203">
        <f ca="1">IF(Table1[[#This Row],[area]]="quebec",1,0)</f>
        <v>0</v>
      </c>
      <c r="BJ203">
        <f ca="1">IF(Table1[[#This Row],[area]]="northwest tersesa",1,0)</f>
        <v>0</v>
      </c>
      <c r="BZ203" s="41">
        <f ca="1">Table1[[#This Row],[Cars Value]]/Table1[[#This Row],[no of cars]]</f>
        <v>43321.797410809784</v>
      </c>
      <c r="CB203" s="5">
        <f ca="1">IF(Table1[[#This Row],[Value of debts]]&gt;$CC$6,1,0)</f>
        <v>1</v>
      </c>
      <c r="CF203" s="6"/>
      <c r="CG203" s="43">
        <f ca="1">Table1[[#This Row],[Mortage left]]/Table1[[#This Row],[value of house]]</f>
        <v>0.27790998079683638</v>
      </c>
      <c r="CH203">
        <f t="shared" ca="1" si="89"/>
        <v>0</v>
      </c>
      <c r="CO203" s="5">
        <f ca="1">IF(Table1[[#This Row],[area]]="yukon",Table1[[#This Row],[income]],0)</f>
        <v>0</v>
      </c>
      <c r="CP203">
        <f ca="1">IF(Table1[[#This Row],[area]]="ontario",Table1[[#This Row],[income]],0)</f>
        <v>0</v>
      </c>
      <c r="CQ203">
        <f ca="1">IF(Table1[[#This Row],[area]]="newfounland",Table1[[#This Row],[income]],0)</f>
        <v>0</v>
      </c>
      <c r="CR203">
        <f ca="1">IF(Table1[[#This Row],[area]]="alberta",Table1[[#This Row],[income]],0)</f>
        <v>70405</v>
      </c>
      <c r="CS203">
        <f ca="1">IF(Table1[[#This Row],[area]]="nunavet",Table1[[#This Row],[income]],0)</f>
        <v>0</v>
      </c>
      <c r="CT203">
        <f ca="1">IF(Table1[[#This Row],[area]]="prince edward island",Table1[[#This Row],[income]],0)</f>
        <v>0</v>
      </c>
      <c r="CU203">
        <f ca="1">IF(Table1[[#This Row],[area]]="northwest tersesa",Table1[[#This Row],[income]],0)</f>
        <v>0</v>
      </c>
      <c r="CV203">
        <f ca="1">IF(Table1[[#This Row],[area]]="quebec",Table1[[#This Row],[income]],0)</f>
        <v>0</v>
      </c>
      <c r="CW203">
        <f ca="1">IF(Table1[[#This Row],[area]]="manitoba",Table1[[#This Row],[income]],0)</f>
        <v>0</v>
      </c>
      <c r="CX203">
        <f ca="1">IF(Table1[[#This Row],[area]]="sasketchwan",Table1[[#This Row],[income]],0)</f>
        <v>0</v>
      </c>
      <c r="CY203">
        <f ca="1">IF(Table1[[#This Row],[area]]="BC",Table1[[#This Row],[income]],0)</f>
        <v>0</v>
      </c>
      <c r="CZ203" s="6">
        <f ca="1">IF(Table1[[#This Row],[area]]="newbruncwick",Table1[[#This Row],[income]],0)</f>
        <v>0</v>
      </c>
      <c r="DB203" s="5">
        <f ca="1">IF(Table1[[#This Row],[field of work]]="health",Table1[[#This Row],[income]],0)</f>
        <v>70405</v>
      </c>
      <c r="DC203">
        <f ca="1">IF(Table1[[#This Row],[field of work]]="teaching",Table1[[#This Row],[income]],0)</f>
        <v>0</v>
      </c>
      <c r="DD203">
        <f ca="1">IF(Table1[[#This Row],[field of work]]="agriculture",Table1[[#This Row],[income]],0)</f>
        <v>0</v>
      </c>
      <c r="DE203">
        <f ca="1">IF(Table1[[#This Row],[field of work]]="IT",Table1[[#This Row],[income]],0)</f>
        <v>0</v>
      </c>
      <c r="DF203">
        <f ca="1">IF(Table1[[#This Row],[field of work]]="construction",Table1[[#This Row],[income]],0)</f>
        <v>0</v>
      </c>
      <c r="DG203" s="6">
        <f ca="1">IF(Table1[[#This Row],[field of work]]="general work",Table1[[#This Row],[income]],0)</f>
        <v>0</v>
      </c>
      <c r="DJ203" s="5">
        <f ca="1">IF(Table1[[#This Row],[Value of debts]]&gt;Table1[[#This Row],[income]],1,0)</f>
        <v>1</v>
      </c>
      <c r="DK203" s="6"/>
      <c r="DL203">
        <f ca="1">IF(Table1[[#This Row],[net worth of person($)]]&gt;$DM$6,Table1[[#This Row],[age]],0)</f>
        <v>33</v>
      </c>
    </row>
    <row r="204" spans="2:116" x14ac:dyDescent="0.3">
      <c r="B204">
        <f t="shared" ca="1" si="76"/>
        <v>2</v>
      </c>
      <c r="C204" s="1" t="str">
        <f t="shared" ca="1" si="77"/>
        <v>women</v>
      </c>
      <c r="D204">
        <f t="shared" ca="1" si="78"/>
        <v>41</v>
      </c>
      <c r="E204">
        <f t="shared" ca="1" si="79"/>
        <v>2</v>
      </c>
      <c r="F204" t="str">
        <f t="shared" ca="1" si="80"/>
        <v>construction</v>
      </c>
      <c r="G204">
        <f t="shared" ca="1" si="81"/>
        <v>2</v>
      </c>
      <c r="H204" t="str">
        <f t="shared" ca="1" si="82"/>
        <v>college</v>
      </c>
      <c r="I204">
        <f t="shared" ca="1" si="83"/>
        <v>1</v>
      </c>
      <c r="J204">
        <f t="shared" ca="1" si="75"/>
        <v>1</v>
      </c>
      <c r="K204">
        <f t="shared" ca="1" si="84"/>
        <v>43187</v>
      </c>
      <c r="L204">
        <f t="shared" ca="1" si="85"/>
        <v>10</v>
      </c>
      <c r="M204" t="str">
        <f t="shared" ca="1" si="86"/>
        <v>newfounland</v>
      </c>
      <c r="N204">
        <f t="shared" ca="1" si="68"/>
        <v>172748</v>
      </c>
      <c r="O204">
        <f t="shared" ca="1" si="87"/>
        <v>108194.51922130959</v>
      </c>
      <c r="P204">
        <f t="shared" ca="1" si="69"/>
        <v>10538.734873040517</v>
      </c>
      <c r="Q204">
        <f t="shared" ca="1" si="88"/>
        <v>4520</v>
      </c>
      <c r="R204">
        <f t="shared" ca="1" si="70"/>
        <v>65325.984154828206</v>
      </c>
      <c r="S204">
        <f t="shared" ca="1" si="71"/>
        <v>45028.863651011779</v>
      </c>
      <c r="T204">
        <f t="shared" ca="1" si="72"/>
        <v>228315.5985240523</v>
      </c>
      <c r="U204">
        <f t="shared" ca="1" si="73"/>
        <v>178040.50337613779</v>
      </c>
      <c r="V204">
        <f t="shared" ca="1" si="74"/>
        <v>50275.095147914515</v>
      </c>
      <c r="AF204" s="5">
        <f ca="1">IF(Table1[[#This Row],[Genders]]="men",1,0)</f>
        <v>0</v>
      </c>
      <c r="AG204">
        <f ca="1">IF(Table1[[#This Row],[Genders]]="women",1,0)</f>
        <v>1</v>
      </c>
      <c r="AJ204" s="6"/>
      <c r="AL204">
        <f ca="1">IF(Table1[[#This Row],[field of work]]="teaching",1,0)</f>
        <v>0</v>
      </c>
      <c r="AM204">
        <f ca="1">IF(Table1[[#This Row],[field of work]]="health",1,0)</f>
        <v>0</v>
      </c>
      <c r="AN204">
        <f ca="1">IF(Table1[[#This Row],[field of work]]="agriculture",1,0)</f>
        <v>0</v>
      </c>
      <c r="AO204">
        <f ca="1">IF(Table1[[#This Row],[field of work]]="IT",1,0)</f>
        <v>0</v>
      </c>
      <c r="AP204">
        <f ca="1">IF(Table1[[#This Row],[field of work]]="construction",1,0)</f>
        <v>1</v>
      </c>
      <c r="AQ204">
        <f ca="1">IF(Table1[[#This Row],[field of work]]="general work",1,0)</f>
        <v>0</v>
      </c>
      <c r="AY204" s="23">
        <f ca="1">IF(Table1[[#This Row],[area]]="ontario",1,0)</f>
        <v>0</v>
      </c>
      <c r="AZ204">
        <f ca="1">IF(Table1[[#This Row],[area]]="newfounland",1,0)</f>
        <v>1</v>
      </c>
      <c r="BA204">
        <f ca="1">IF(Table1[[#This Row],[area]]="alberta",1,0)</f>
        <v>0</v>
      </c>
      <c r="BB204">
        <f ca="1">IF(Table1[[#This Row],[area]]="BC",1,0)</f>
        <v>0</v>
      </c>
      <c r="BC204">
        <f ca="1">IF(Table1[[#This Row],[area]]="yukon",1,0)</f>
        <v>0</v>
      </c>
      <c r="BD204">
        <f ca="1">IF(Table1[[#This Row],[area]]="nunavet",1,0)</f>
        <v>0</v>
      </c>
      <c r="BE204">
        <f ca="1">IF(Table1[[#This Row],[area]]="sasketchwan",1,0)</f>
        <v>0</v>
      </c>
      <c r="BF204">
        <f ca="1">IF(Table1[[#This Row],[area]]="newbruncwick",1,0)</f>
        <v>0</v>
      </c>
      <c r="BG204">
        <f ca="1">IF(Table1[[#This Row],[area]]="manitoba",1,0)</f>
        <v>0</v>
      </c>
      <c r="BH204">
        <f ca="1">IF(Table1[[#This Row],[area]]="prince edward island",1,0)</f>
        <v>0</v>
      </c>
      <c r="BI204">
        <f ca="1">IF(Table1[[#This Row],[area]]="quebec",1,0)</f>
        <v>0</v>
      </c>
      <c r="BJ204">
        <f ca="1">IF(Table1[[#This Row],[area]]="northwest tersesa",1,0)</f>
        <v>0</v>
      </c>
      <c r="BZ204" s="41">
        <f ca="1">Table1[[#This Row],[Cars Value]]/Table1[[#This Row],[no of cars]]</f>
        <v>10538.734873040517</v>
      </c>
      <c r="CB204" s="5">
        <f ca="1">IF(Table1[[#This Row],[Value of debts]]&gt;$CC$6,1,0)</f>
        <v>1</v>
      </c>
      <c r="CF204" s="6"/>
      <c r="CG204" s="43">
        <f ca="1">Table1[[#This Row],[Mortage left]]/Table1[[#This Row],[value of house]]</f>
        <v>0.62631416410788887</v>
      </c>
      <c r="CH204">
        <f t="shared" ca="1" si="89"/>
        <v>0</v>
      </c>
      <c r="CO204" s="5">
        <f ca="1">IF(Table1[[#This Row],[area]]="yukon",Table1[[#This Row],[income]],0)</f>
        <v>0</v>
      </c>
      <c r="CP204">
        <f ca="1">IF(Table1[[#This Row],[area]]="ontario",Table1[[#This Row],[income]],0)</f>
        <v>0</v>
      </c>
      <c r="CQ204">
        <f ca="1">IF(Table1[[#This Row],[area]]="newfounland",Table1[[#This Row],[income]],0)</f>
        <v>43187</v>
      </c>
      <c r="CR204">
        <f ca="1">IF(Table1[[#This Row],[area]]="alberta",Table1[[#This Row],[income]],0)</f>
        <v>0</v>
      </c>
      <c r="CS204">
        <f ca="1">IF(Table1[[#This Row],[area]]="nunavet",Table1[[#This Row],[income]],0)</f>
        <v>0</v>
      </c>
      <c r="CT204">
        <f ca="1">IF(Table1[[#This Row],[area]]="prince edward island",Table1[[#This Row],[income]],0)</f>
        <v>0</v>
      </c>
      <c r="CU204">
        <f ca="1">IF(Table1[[#This Row],[area]]="northwest tersesa",Table1[[#This Row],[income]],0)</f>
        <v>0</v>
      </c>
      <c r="CV204">
        <f ca="1">IF(Table1[[#This Row],[area]]="quebec",Table1[[#This Row],[income]],0)</f>
        <v>0</v>
      </c>
      <c r="CW204">
        <f ca="1">IF(Table1[[#This Row],[area]]="manitoba",Table1[[#This Row],[income]],0)</f>
        <v>0</v>
      </c>
      <c r="CX204">
        <f ca="1">IF(Table1[[#This Row],[area]]="sasketchwan",Table1[[#This Row],[income]],0)</f>
        <v>0</v>
      </c>
      <c r="CY204">
        <f ca="1">IF(Table1[[#This Row],[area]]="BC",Table1[[#This Row],[income]],0)</f>
        <v>0</v>
      </c>
      <c r="CZ204" s="6">
        <f ca="1">IF(Table1[[#This Row],[area]]="newbruncwick",Table1[[#This Row],[income]],0)</f>
        <v>0</v>
      </c>
      <c r="DB204" s="5">
        <f ca="1">IF(Table1[[#This Row],[field of work]]="health",Table1[[#This Row],[income]],0)</f>
        <v>0</v>
      </c>
      <c r="DC204">
        <f ca="1">IF(Table1[[#This Row],[field of work]]="teaching",Table1[[#This Row],[income]],0)</f>
        <v>0</v>
      </c>
      <c r="DD204">
        <f ca="1">IF(Table1[[#This Row],[field of work]]="agriculture",Table1[[#This Row],[income]],0)</f>
        <v>0</v>
      </c>
      <c r="DE204">
        <f ca="1">IF(Table1[[#This Row],[field of work]]="IT",Table1[[#This Row],[income]],0)</f>
        <v>0</v>
      </c>
      <c r="DF204">
        <f ca="1">IF(Table1[[#This Row],[field of work]]="construction",Table1[[#This Row],[income]],0)</f>
        <v>43187</v>
      </c>
      <c r="DG204" s="6">
        <f ca="1">IF(Table1[[#This Row],[field of work]]="general work",Table1[[#This Row],[income]],0)</f>
        <v>0</v>
      </c>
      <c r="DJ204" s="5">
        <f ca="1">IF(Table1[[#This Row],[Value of debts]]&gt;Table1[[#This Row],[income]],1,0)</f>
        <v>1</v>
      </c>
      <c r="DK204" s="6"/>
      <c r="DL204">
        <f ca="1">IF(Table1[[#This Row],[net worth of person($)]]&gt;$DM$6,Table1[[#This Row],[age]],0)</f>
        <v>41</v>
      </c>
    </row>
    <row r="205" spans="2:116" x14ac:dyDescent="0.3">
      <c r="B205">
        <f t="shared" ca="1" si="76"/>
        <v>2</v>
      </c>
      <c r="C205" s="1" t="str">
        <f t="shared" ca="1" si="77"/>
        <v>women</v>
      </c>
      <c r="D205">
        <f t="shared" ca="1" si="78"/>
        <v>33</v>
      </c>
      <c r="E205">
        <f t="shared" ca="1" si="79"/>
        <v>3</v>
      </c>
      <c r="F205" t="str">
        <f t="shared" ca="1" si="80"/>
        <v>teaching</v>
      </c>
      <c r="G205">
        <f t="shared" ca="1" si="81"/>
        <v>2</v>
      </c>
      <c r="H205" t="str">
        <f t="shared" ca="1" si="82"/>
        <v>college</v>
      </c>
      <c r="I205">
        <f t="shared" ca="1" si="83"/>
        <v>1</v>
      </c>
      <c r="J205">
        <f t="shared" ca="1" si="75"/>
        <v>3</v>
      </c>
      <c r="K205">
        <f t="shared" ca="1" si="84"/>
        <v>83811</v>
      </c>
      <c r="L205">
        <f t="shared" ca="1" si="85"/>
        <v>8</v>
      </c>
      <c r="M205" t="str">
        <f t="shared" ca="1" si="86"/>
        <v>ontario</v>
      </c>
      <c r="N205">
        <f t="shared" ca="1" si="68"/>
        <v>419055</v>
      </c>
      <c r="O205">
        <f t="shared" ca="1" si="87"/>
        <v>152675.72968466015</v>
      </c>
      <c r="P205">
        <f t="shared" ca="1" si="69"/>
        <v>144529.12703269091</v>
      </c>
      <c r="Q205">
        <f t="shared" ca="1" si="88"/>
        <v>75164</v>
      </c>
      <c r="R205">
        <f t="shared" ca="1" si="70"/>
        <v>145078.18750925094</v>
      </c>
      <c r="S205">
        <f t="shared" ca="1" si="71"/>
        <v>31050.445679504825</v>
      </c>
      <c r="T205">
        <f t="shared" ca="1" si="72"/>
        <v>594634.57271219569</v>
      </c>
      <c r="U205">
        <f t="shared" ca="1" si="73"/>
        <v>372917.9171939111</v>
      </c>
      <c r="V205">
        <f t="shared" ca="1" si="74"/>
        <v>221716.65551828459</v>
      </c>
      <c r="AF205" s="5">
        <f ca="1">IF(Table1[[#This Row],[Genders]]="men",1,0)</f>
        <v>0</v>
      </c>
      <c r="AG205">
        <f ca="1">IF(Table1[[#This Row],[Genders]]="women",1,0)</f>
        <v>1</v>
      </c>
      <c r="AJ205" s="6"/>
      <c r="AL205">
        <f ca="1">IF(Table1[[#This Row],[field of work]]="teaching",1,0)</f>
        <v>1</v>
      </c>
      <c r="AM205">
        <f ca="1">IF(Table1[[#This Row],[field of work]]="health",1,0)</f>
        <v>0</v>
      </c>
      <c r="AN205">
        <f ca="1">IF(Table1[[#This Row],[field of work]]="agriculture",1,0)</f>
        <v>0</v>
      </c>
      <c r="AO205">
        <f ca="1">IF(Table1[[#This Row],[field of work]]="IT",1,0)</f>
        <v>0</v>
      </c>
      <c r="AP205">
        <f ca="1">IF(Table1[[#This Row],[field of work]]="construction",1,0)</f>
        <v>0</v>
      </c>
      <c r="AQ205">
        <f ca="1">IF(Table1[[#This Row],[field of work]]="general work",1,0)</f>
        <v>0</v>
      </c>
      <c r="AY205" s="23">
        <f ca="1">IF(Table1[[#This Row],[area]]="ontario",1,0)</f>
        <v>1</v>
      </c>
      <c r="AZ205">
        <f ca="1">IF(Table1[[#This Row],[area]]="newfounland",1,0)</f>
        <v>0</v>
      </c>
      <c r="BA205">
        <f ca="1">IF(Table1[[#This Row],[area]]="alberta",1,0)</f>
        <v>0</v>
      </c>
      <c r="BB205">
        <f ca="1">IF(Table1[[#This Row],[area]]="BC",1,0)</f>
        <v>0</v>
      </c>
      <c r="BC205">
        <f ca="1">IF(Table1[[#This Row],[area]]="yukon",1,0)</f>
        <v>0</v>
      </c>
      <c r="BD205">
        <f ca="1">IF(Table1[[#This Row],[area]]="nunavet",1,0)</f>
        <v>0</v>
      </c>
      <c r="BE205">
        <f ca="1">IF(Table1[[#This Row],[area]]="sasketchwan",1,0)</f>
        <v>0</v>
      </c>
      <c r="BF205">
        <f ca="1">IF(Table1[[#This Row],[area]]="newbruncwick",1,0)</f>
        <v>0</v>
      </c>
      <c r="BG205">
        <f ca="1">IF(Table1[[#This Row],[area]]="manitoba",1,0)</f>
        <v>0</v>
      </c>
      <c r="BH205">
        <f ca="1">IF(Table1[[#This Row],[area]]="prince edward island",1,0)</f>
        <v>0</v>
      </c>
      <c r="BI205">
        <f ca="1">IF(Table1[[#This Row],[area]]="quebec",1,0)</f>
        <v>0</v>
      </c>
      <c r="BJ205">
        <f ca="1">IF(Table1[[#This Row],[area]]="northwest tersesa",1,0)</f>
        <v>0</v>
      </c>
      <c r="BZ205" s="41">
        <f ca="1">Table1[[#This Row],[Cars Value]]/Table1[[#This Row],[no of cars]]</f>
        <v>48176.375677563636</v>
      </c>
      <c r="CB205" s="5">
        <f ca="1">IF(Table1[[#This Row],[Value of debts]]&gt;$CC$6,1,0)</f>
        <v>1</v>
      </c>
      <c r="CF205" s="6"/>
      <c r="CG205" s="43">
        <f ca="1">Table1[[#This Row],[Mortage left]]/Table1[[#This Row],[value of house]]</f>
        <v>0.36433339223887118</v>
      </c>
      <c r="CH205">
        <f t="shared" ca="1" si="89"/>
        <v>0</v>
      </c>
      <c r="CO205" s="5">
        <f ca="1">IF(Table1[[#This Row],[area]]="yukon",Table1[[#This Row],[income]],0)</f>
        <v>0</v>
      </c>
      <c r="CP205">
        <f ca="1">IF(Table1[[#This Row],[area]]="ontario",Table1[[#This Row],[income]],0)</f>
        <v>83811</v>
      </c>
      <c r="CQ205">
        <f ca="1">IF(Table1[[#This Row],[area]]="newfounland",Table1[[#This Row],[income]],0)</f>
        <v>0</v>
      </c>
      <c r="CR205">
        <f ca="1">IF(Table1[[#This Row],[area]]="alberta",Table1[[#This Row],[income]],0)</f>
        <v>0</v>
      </c>
      <c r="CS205">
        <f ca="1">IF(Table1[[#This Row],[area]]="nunavet",Table1[[#This Row],[income]],0)</f>
        <v>0</v>
      </c>
      <c r="CT205">
        <f ca="1">IF(Table1[[#This Row],[area]]="prince edward island",Table1[[#This Row],[income]],0)</f>
        <v>0</v>
      </c>
      <c r="CU205">
        <f ca="1">IF(Table1[[#This Row],[area]]="northwest tersesa",Table1[[#This Row],[income]],0)</f>
        <v>0</v>
      </c>
      <c r="CV205">
        <f ca="1">IF(Table1[[#This Row],[area]]="quebec",Table1[[#This Row],[income]],0)</f>
        <v>0</v>
      </c>
      <c r="CW205">
        <f ca="1">IF(Table1[[#This Row],[area]]="manitoba",Table1[[#This Row],[income]],0)</f>
        <v>0</v>
      </c>
      <c r="CX205">
        <f ca="1">IF(Table1[[#This Row],[area]]="sasketchwan",Table1[[#This Row],[income]],0)</f>
        <v>0</v>
      </c>
      <c r="CY205">
        <f ca="1">IF(Table1[[#This Row],[area]]="BC",Table1[[#This Row],[income]],0)</f>
        <v>0</v>
      </c>
      <c r="CZ205" s="6">
        <f ca="1">IF(Table1[[#This Row],[area]]="newbruncwick",Table1[[#This Row],[income]],0)</f>
        <v>0</v>
      </c>
      <c r="DB205" s="5">
        <f ca="1">IF(Table1[[#This Row],[field of work]]="health",Table1[[#This Row],[income]],0)</f>
        <v>0</v>
      </c>
      <c r="DC205">
        <f ca="1">IF(Table1[[#This Row],[field of work]]="teaching",Table1[[#This Row],[income]],0)</f>
        <v>83811</v>
      </c>
      <c r="DD205">
        <f ca="1">IF(Table1[[#This Row],[field of work]]="agriculture",Table1[[#This Row],[income]],0)</f>
        <v>0</v>
      </c>
      <c r="DE205">
        <f ca="1">IF(Table1[[#This Row],[field of work]]="IT",Table1[[#This Row],[income]],0)</f>
        <v>0</v>
      </c>
      <c r="DF205">
        <f ca="1">IF(Table1[[#This Row],[field of work]]="construction",Table1[[#This Row],[income]],0)</f>
        <v>0</v>
      </c>
      <c r="DG205" s="6">
        <f ca="1">IF(Table1[[#This Row],[field of work]]="general work",Table1[[#This Row],[income]],0)</f>
        <v>0</v>
      </c>
      <c r="DJ205" s="5">
        <f ca="1">IF(Table1[[#This Row],[Value of debts]]&gt;Table1[[#This Row],[income]],1,0)</f>
        <v>1</v>
      </c>
      <c r="DK205" s="6"/>
      <c r="DL205">
        <f ca="1">IF(Table1[[#This Row],[net worth of person($)]]&gt;$DM$6,Table1[[#This Row],[age]],0)</f>
        <v>33</v>
      </c>
    </row>
    <row r="206" spans="2:116" x14ac:dyDescent="0.3">
      <c r="B206">
        <f t="shared" ca="1" si="76"/>
        <v>1</v>
      </c>
      <c r="C206" s="1" t="str">
        <f t="shared" ca="1" si="77"/>
        <v>men</v>
      </c>
      <c r="D206">
        <f t="shared" ca="1" si="78"/>
        <v>28</v>
      </c>
      <c r="E206">
        <f t="shared" ca="1" si="79"/>
        <v>4</v>
      </c>
      <c r="F206" t="str">
        <f t="shared" ca="1" si="80"/>
        <v>IT</v>
      </c>
      <c r="G206">
        <f t="shared" ca="1" si="81"/>
        <v>5</v>
      </c>
      <c r="H206" t="str">
        <f t="shared" ca="1" si="82"/>
        <v>other</v>
      </c>
      <c r="I206">
        <f t="shared" ca="1" si="83"/>
        <v>2</v>
      </c>
      <c r="J206">
        <f t="shared" ca="1" si="75"/>
        <v>2</v>
      </c>
      <c r="K206">
        <f t="shared" ca="1" si="84"/>
        <v>25818</v>
      </c>
      <c r="L206">
        <f t="shared" ca="1" si="85"/>
        <v>2</v>
      </c>
      <c r="M206" t="str">
        <f t="shared" ca="1" si="86"/>
        <v>BC</v>
      </c>
      <c r="N206">
        <f t="shared" ca="1" si="68"/>
        <v>129090</v>
      </c>
      <c r="O206">
        <f t="shared" ca="1" si="87"/>
        <v>75079.158309944745</v>
      </c>
      <c r="P206">
        <f t="shared" ca="1" si="69"/>
        <v>38104.78371817564</v>
      </c>
      <c r="Q206">
        <f t="shared" ca="1" si="88"/>
        <v>25530</v>
      </c>
      <c r="R206">
        <f t="shared" ca="1" si="70"/>
        <v>37035.247069504992</v>
      </c>
      <c r="S206">
        <f t="shared" ca="1" si="71"/>
        <v>590.19054945173457</v>
      </c>
      <c r="T206">
        <f t="shared" ca="1" si="72"/>
        <v>167784.97426762737</v>
      </c>
      <c r="U206">
        <f t="shared" ca="1" si="73"/>
        <v>137644.40537944974</v>
      </c>
      <c r="V206">
        <f t="shared" ca="1" si="74"/>
        <v>30140.56888817763</v>
      </c>
      <c r="AF206" s="5">
        <f ca="1">IF(Table1[[#This Row],[Genders]]="men",1,0)</f>
        <v>1</v>
      </c>
      <c r="AG206">
        <f ca="1">IF(Table1[[#This Row],[Genders]]="women",1,0)</f>
        <v>0</v>
      </c>
      <c r="AJ206" s="6"/>
      <c r="AL206">
        <f ca="1">IF(Table1[[#This Row],[field of work]]="teaching",1,0)</f>
        <v>0</v>
      </c>
      <c r="AM206">
        <f ca="1">IF(Table1[[#This Row],[field of work]]="health",1,0)</f>
        <v>0</v>
      </c>
      <c r="AN206">
        <f ca="1">IF(Table1[[#This Row],[field of work]]="agriculture",1,0)</f>
        <v>0</v>
      </c>
      <c r="AO206">
        <f ca="1">IF(Table1[[#This Row],[field of work]]="IT",1,0)</f>
        <v>1</v>
      </c>
      <c r="AP206">
        <f ca="1">IF(Table1[[#This Row],[field of work]]="construction",1,0)</f>
        <v>0</v>
      </c>
      <c r="AQ206">
        <f ca="1">IF(Table1[[#This Row],[field of work]]="general work",1,0)</f>
        <v>0</v>
      </c>
      <c r="AY206" s="23">
        <f ca="1">IF(Table1[[#This Row],[area]]="ontario",1,0)</f>
        <v>0</v>
      </c>
      <c r="AZ206">
        <f ca="1">IF(Table1[[#This Row],[area]]="newfounland",1,0)</f>
        <v>0</v>
      </c>
      <c r="BA206">
        <f ca="1">IF(Table1[[#This Row],[area]]="alberta",1,0)</f>
        <v>0</v>
      </c>
      <c r="BB206">
        <f ca="1">IF(Table1[[#This Row],[area]]="BC",1,0)</f>
        <v>1</v>
      </c>
      <c r="BC206">
        <f ca="1">IF(Table1[[#This Row],[area]]="yukon",1,0)</f>
        <v>0</v>
      </c>
      <c r="BD206">
        <f ca="1">IF(Table1[[#This Row],[area]]="nunavet",1,0)</f>
        <v>0</v>
      </c>
      <c r="BE206">
        <f ca="1">IF(Table1[[#This Row],[area]]="sasketchwan",1,0)</f>
        <v>0</v>
      </c>
      <c r="BF206">
        <f ca="1">IF(Table1[[#This Row],[area]]="newbruncwick",1,0)</f>
        <v>0</v>
      </c>
      <c r="BG206">
        <f ca="1">IF(Table1[[#This Row],[area]]="manitoba",1,0)</f>
        <v>0</v>
      </c>
      <c r="BH206">
        <f ca="1">IF(Table1[[#This Row],[area]]="prince edward island",1,0)</f>
        <v>0</v>
      </c>
      <c r="BI206">
        <f ca="1">IF(Table1[[#This Row],[area]]="quebec",1,0)</f>
        <v>0</v>
      </c>
      <c r="BJ206">
        <f ca="1">IF(Table1[[#This Row],[area]]="northwest tersesa",1,0)</f>
        <v>0</v>
      </c>
      <c r="BZ206" s="41">
        <f ca="1">Table1[[#This Row],[Cars Value]]/Table1[[#This Row],[no of cars]]</f>
        <v>19052.39185908782</v>
      </c>
      <c r="CB206" s="5">
        <f ca="1">IF(Table1[[#This Row],[Value of debts]]&gt;$CC$6,1,0)</f>
        <v>1</v>
      </c>
      <c r="CF206" s="6"/>
      <c r="CG206" s="43">
        <f ca="1">Table1[[#This Row],[Mortage left]]/Table1[[#This Row],[value of house]]</f>
        <v>0.58160320946583577</v>
      </c>
      <c r="CH206">
        <f t="shared" ca="1" si="89"/>
        <v>0</v>
      </c>
      <c r="CO206" s="5">
        <f ca="1">IF(Table1[[#This Row],[area]]="yukon",Table1[[#This Row],[income]],0)</f>
        <v>0</v>
      </c>
      <c r="CP206">
        <f ca="1">IF(Table1[[#This Row],[area]]="ontario",Table1[[#This Row],[income]],0)</f>
        <v>0</v>
      </c>
      <c r="CQ206">
        <f ca="1">IF(Table1[[#This Row],[area]]="newfounland",Table1[[#This Row],[income]],0)</f>
        <v>0</v>
      </c>
      <c r="CR206">
        <f ca="1">IF(Table1[[#This Row],[area]]="alberta",Table1[[#This Row],[income]],0)</f>
        <v>0</v>
      </c>
      <c r="CS206">
        <f ca="1">IF(Table1[[#This Row],[area]]="nunavet",Table1[[#This Row],[income]],0)</f>
        <v>0</v>
      </c>
      <c r="CT206">
        <f ca="1">IF(Table1[[#This Row],[area]]="prince edward island",Table1[[#This Row],[income]],0)</f>
        <v>0</v>
      </c>
      <c r="CU206">
        <f ca="1">IF(Table1[[#This Row],[area]]="northwest tersesa",Table1[[#This Row],[income]],0)</f>
        <v>0</v>
      </c>
      <c r="CV206">
        <f ca="1">IF(Table1[[#This Row],[area]]="quebec",Table1[[#This Row],[income]],0)</f>
        <v>0</v>
      </c>
      <c r="CW206">
        <f ca="1">IF(Table1[[#This Row],[area]]="manitoba",Table1[[#This Row],[income]],0)</f>
        <v>0</v>
      </c>
      <c r="CX206">
        <f ca="1">IF(Table1[[#This Row],[area]]="sasketchwan",Table1[[#This Row],[income]],0)</f>
        <v>0</v>
      </c>
      <c r="CY206">
        <f ca="1">IF(Table1[[#This Row],[area]]="BC",Table1[[#This Row],[income]],0)</f>
        <v>25818</v>
      </c>
      <c r="CZ206" s="6">
        <f ca="1">IF(Table1[[#This Row],[area]]="newbruncwick",Table1[[#This Row],[income]],0)</f>
        <v>0</v>
      </c>
      <c r="DB206" s="5">
        <f ca="1">IF(Table1[[#This Row],[field of work]]="health",Table1[[#This Row],[income]],0)</f>
        <v>0</v>
      </c>
      <c r="DC206">
        <f ca="1">IF(Table1[[#This Row],[field of work]]="teaching",Table1[[#This Row],[income]],0)</f>
        <v>0</v>
      </c>
      <c r="DD206">
        <f ca="1">IF(Table1[[#This Row],[field of work]]="agriculture",Table1[[#This Row],[income]],0)</f>
        <v>0</v>
      </c>
      <c r="DE206">
        <f ca="1">IF(Table1[[#This Row],[field of work]]="IT",Table1[[#This Row],[income]],0)</f>
        <v>25818</v>
      </c>
      <c r="DF206">
        <f ca="1">IF(Table1[[#This Row],[field of work]]="construction",Table1[[#This Row],[income]],0)</f>
        <v>0</v>
      </c>
      <c r="DG206" s="6">
        <f ca="1">IF(Table1[[#This Row],[field of work]]="general work",Table1[[#This Row],[income]],0)</f>
        <v>0</v>
      </c>
      <c r="DJ206" s="5">
        <f ca="1">IF(Table1[[#This Row],[Value of debts]]&gt;Table1[[#This Row],[income]],1,0)</f>
        <v>1</v>
      </c>
      <c r="DK206" s="6"/>
      <c r="DL206">
        <f ca="1">IF(Table1[[#This Row],[net worth of person($)]]&gt;$DM$6,Table1[[#This Row],[age]],0)</f>
        <v>0</v>
      </c>
    </row>
    <row r="207" spans="2:116" x14ac:dyDescent="0.3">
      <c r="B207">
        <f t="shared" ca="1" si="76"/>
        <v>1</v>
      </c>
      <c r="C207" s="1" t="str">
        <f t="shared" ca="1" si="77"/>
        <v>men</v>
      </c>
      <c r="D207">
        <f t="shared" ca="1" si="78"/>
        <v>28</v>
      </c>
      <c r="E207">
        <f t="shared" ca="1" si="79"/>
        <v>2</v>
      </c>
      <c r="F207" t="str">
        <f t="shared" ca="1" si="80"/>
        <v>construction</v>
      </c>
      <c r="G207">
        <f t="shared" ca="1" si="81"/>
        <v>2</v>
      </c>
      <c r="H207" t="str">
        <f t="shared" ca="1" si="82"/>
        <v>college</v>
      </c>
      <c r="I207">
        <f t="shared" ca="1" si="83"/>
        <v>0</v>
      </c>
      <c r="J207">
        <f t="shared" ca="1" si="75"/>
        <v>3</v>
      </c>
      <c r="K207">
        <f t="shared" ca="1" si="84"/>
        <v>67447</v>
      </c>
      <c r="L207">
        <f t="shared" ca="1" si="85"/>
        <v>9</v>
      </c>
      <c r="M207" t="str">
        <f t="shared" ca="1" si="86"/>
        <v>quebec</v>
      </c>
      <c r="N207">
        <f t="shared" ca="1" si="68"/>
        <v>404682</v>
      </c>
      <c r="O207">
        <f t="shared" ca="1" si="87"/>
        <v>221793.61957226228</v>
      </c>
      <c r="P207">
        <f t="shared" ca="1" si="69"/>
        <v>21715.558279268356</v>
      </c>
      <c r="Q207">
        <f t="shared" ca="1" si="88"/>
        <v>20026</v>
      </c>
      <c r="R207">
        <f t="shared" ca="1" si="70"/>
        <v>119169.23099035815</v>
      </c>
      <c r="S207">
        <f t="shared" ca="1" si="71"/>
        <v>9543.9117943385208</v>
      </c>
      <c r="T207">
        <f t="shared" ca="1" si="72"/>
        <v>435941.47007360682</v>
      </c>
      <c r="U207">
        <f t="shared" ca="1" si="73"/>
        <v>360988.85056262044</v>
      </c>
      <c r="V207">
        <f t="shared" ca="1" si="74"/>
        <v>74952.619510986377</v>
      </c>
      <c r="AF207" s="5">
        <f ca="1">IF(Table1[[#This Row],[Genders]]="men",1,0)</f>
        <v>1</v>
      </c>
      <c r="AG207">
        <f ca="1">IF(Table1[[#This Row],[Genders]]="women",1,0)</f>
        <v>0</v>
      </c>
      <c r="AJ207" s="6"/>
      <c r="AL207">
        <f ca="1">IF(Table1[[#This Row],[field of work]]="teaching",1,0)</f>
        <v>0</v>
      </c>
      <c r="AM207">
        <f ca="1">IF(Table1[[#This Row],[field of work]]="health",1,0)</f>
        <v>0</v>
      </c>
      <c r="AN207">
        <f ca="1">IF(Table1[[#This Row],[field of work]]="agriculture",1,0)</f>
        <v>0</v>
      </c>
      <c r="AO207">
        <f ca="1">IF(Table1[[#This Row],[field of work]]="IT",1,0)</f>
        <v>0</v>
      </c>
      <c r="AP207">
        <f ca="1">IF(Table1[[#This Row],[field of work]]="construction",1,0)</f>
        <v>1</v>
      </c>
      <c r="AQ207">
        <f ca="1">IF(Table1[[#This Row],[field of work]]="general work",1,0)</f>
        <v>0</v>
      </c>
      <c r="AY207" s="23">
        <f ca="1">IF(Table1[[#This Row],[area]]="ontario",1,0)</f>
        <v>0</v>
      </c>
      <c r="AZ207">
        <f ca="1">IF(Table1[[#This Row],[area]]="newfounland",1,0)</f>
        <v>0</v>
      </c>
      <c r="BA207">
        <f ca="1">IF(Table1[[#This Row],[area]]="alberta",1,0)</f>
        <v>0</v>
      </c>
      <c r="BB207">
        <f ca="1">IF(Table1[[#This Row],[area]]="BC",1,0)</f>
        <v>0</v>
      </c>
      <c r="BC207">
        <f ca="1">IF(Table1[[#This Row],[area]]="yukon",1,0)</f>
        <v>0</v>
      </c>
      <c r="BD207">
        <f ca="1">IF(Table1[[#This Row],[area]]="nunavet",1,0)</f>
        <v>0</v>
      </c>
      <c r="BE207">
        <f ca="1">IF(Table1[[#This Row],[area]]="sasketchwan",1,0)</f>
        <v>0</v>
      </c>
      <c r="BF207">
        <f ca="1">IF(Table1[[#This Row],[area]]="newbruncwick",1,0)</f>
        <v>0</v>
      </c>
      <c r="BG207">
        <f ca="1">IF(Table1[[#This Row],[area]]="manitoba",1,0)</f>
        <v>0</v>
      </c>
      <c r="BH207">
        <f ca="1">IF(Table1[[#This Row],[area]]="prince edward island",1,0)</f>
        <v>0</v>
      </c>
      <c r="BI207">
        <f ca="1">IF(Table1[[#This Row],[area]]="quebec",1,0)</f>
        <v>1</v>
      </c>
      <c r="BJ207">
        <f ca="1">IF(Table1[[#This Row],[area]]="northwest tersesa",1,0)</f>
        <v>0</v>
      </c>
      <c r="BZ207" s="41">
        <f ca="1">Table1[[#This Row],[Cars Value]]/Table1[[#This Row],[no of cars]]</f>
        <v>7238.5194264227857</v>
      </c>
      <c r="CB207" s="5">
        <f ca="1">IF(Table1[[#This Row],[Value of debts]]&gt;$CC$6,1,0)</f>
        <v>1</v>
      </c>
      <c r="CF207" s="6"/>
      <c r="CG207" s="43">
        <f ca="1">Table1[[#This Row],[Mortage left]]/Table1[[#This Row],[value of house]]</f>
        <v>0.54806890242773898</v>
      </c>
      <c r="CH207">
        <f t="shared" ca="1" si="89"/>
        <v>0</v>
      </c>
      <c r="CO207" s="5">
        <f ca="1">IF(Table1[[#This Row],[area]]="yukon",Table1[[#This Row],[income]],0)</f>
        <v>0</v>
      </c>
      <c r="CP207">
        <f ca="1">IF(Table1[[#This Row],[area]]="ontario",Table1[[#This Row],[income]],0)</f>
        <v>0</v>
      </c>
      <c r="CQ207">
        <f ca="1">IF(Table1[[#This Row],[area]]="newfounland",Table1[[#This Row],[income]],0)</f>
        <v>0</v>
      </c>
      <c r="CR207">
        <f ca="1">IF(Table1[[#This Row],[area]]="alberta",Table1[[#This Row],[income]],0)</f>
        <v>0</v>
      </c>
      <c r="CS207">
        <f ca="1">IF(Table1[[#This Row],[area]]="nunavet",Table1[[#This Row],[income]],0)</f>
        <v>0</v>
      </c>
      <c r="CT207">
        <f ca="1">IF(Table1[[#This Row],[area]]="prince edward island",Table1[[#This Row],[income]],0)</f>
        <v>0</v>
      </c>
      <c r="CU207">
        <f ca="1">IF(Table1[[#This Row],[area]]="northwest tersesa",Table1[[#This Row],[income]],0)</f>
        <v>0</v>
      </c>
      <c r="CV207">
        <f ca="1">IF(Table1[[#This Row],[area]]="quebec",Table1[[#This Row],[income]],0)</f>
        <v>67447</v>
      </c>
      <c r="CW207">
        <f ca="1">IF(Table1[[#This Row],[area]]="manitoba",Table1[[#This Row],[income]],0)</f>
        <v>0</v>
      </c>
      <c r="CX207">
        <f ca="1">IF(Table1[[#This Row],[area]]="sasketchwan",Table1[[#This Row],[income]],0)</f>
        <v>0</v>
      </c>
      <c r="CY207">
        <f ca="1">IF(Table1[[#This Row],[area]]="BC",Table1[[#This Row],[income]],0)</f>
        <v>0</v>
      </c>
      <c r="CZ207" s="6">
        <f ca="1">IF(Table1[[#This Row],[area]]="newbruncwick",Table1[[#This Row],[income]],0)</f>
        <v>0</v>
      </c>
      <c r="DB207" s="5">
        <f ca="1">IF(Table1[[#This Row],[field of work]]="health",Table1[[#This Row],[income]],0)</f>
        <v>0</v>
      </c>
      <c r="DC207">
        <f ca="1">IF(Table1[[#This Row],[field of work]]="teaching",Table1[[#This Row],[income]],0)</f>
        <v>0</v>
      </c>
      <c r="DD207">
        <f ca="1">IF(Table1[[#This Row],[field of work]]="agriculture",Table1[[#This Row],[income]],0)</f>
        <v>0</v>
      </c>
      <c r="DE207">
        <f ca="1">IF(Table1[[#This Row],[field of work]]="IT",Table1[[#This Row],[income]],0)</f>
        <v>0</v>
      </c>
      <c r="DF207">
        <f ca="1">IF(Table1[[#This Row],[field of work]]="construction",Table1[[#This Row],[income]],0)</f>
        <v>67447</v>
      </c>
      <c r="DG207" s="6">
        <f ca="1">IF(Table1[[#This Row],[field of work]]="general work",Table1[[#This Row],[income]],0)</f>
        <v>0</v>
      </c>
      <c r="DJ207" s="5">
        <f ca="1">IF(Table1[[#This Row],[Value of debts]]&gt;Table1[[#This Row],[income]],1,0)</f>
        <v>1</v>
      </c>
      <c r="DK207" s="6"/>
      <c r="DL207">
        <f ca="1">IF(Table1[[#This Row],[net worth of person($)]]&gt;$DM$6,Table1[[#This Row],[age]],0)</f>
        <v>28</v>
      </c>
    </row>
    <row r="208" spans="2:116" x14ac:dyDescent="0.3">
      <c r="B208">
        <f t="shared" ca="1" si="76"/>
        <v>2</v>
      </c>
      <c r="C208" s="1" t="str">
        <f t="shared" ca="1" si="77"/>
        <v>women</v>
      </c>
      <c r="D208">
        <f t="shared" ca="1" si="78"/>
        <v>35</v>
      </c>
      <c r="E208">
        <f t="shared" ca="1" si="79"/>
        <v>3</v>
      </c>
      <c r="F208" t="str">
        <f t="shared" ca="1" si="80"/>
        <v>teaching</v>
      </c>
      <c r="G208">
        <f t="shared" ca="1" si="81"/>
        <v>4</v>
      </c>
      <c r="H208" t="str">
        <f t="shared" ca="1" si="82"/>
        <v>technical;</v>
      </c>
      <c r="I208">
        <f t="shared" ca="1" si="83"/>
        <v>0</v>
      </c>
      <c r="J208">
        <f t="shared" ca="1" si="75"/>
        <v>3</v>
      </c>
      <c r="K208">
        <f t="shared" ca="1" si="84"/>
        <v>83446</v>
      </c>
      <c r="L208">
        <f t="shared" ca="1" si="85"/>
        <v>12</v>
      </c>
      <c r="M208" t="str">
        <f t="shared" ca="1" si="86"/>
        <v>prince edward island</v>
      </c>
      <c r="N208">
        <f t="shared" ca="1" si="68"/>
        <v>500676</v>
      </c>
      <c r="O208">
        <f t="shared" ca="1" si="87"/>
        <v>430648.34474757744</v>
      </c>
      <c r="P208">
        <f t="shared" ca="1" si="69"/>
        <v>232543.82954711418</v>
      </c>
      <c r="Q208">
        <f t="shared" ca="1" si="88"/>
        <v>226388</v>
      </c>
      <c r="R208">
        <f t="shared" ca="1" si="70"/>
        <v>31548.052366841417</v>
      </c>
      <c r="S208">
        <f t="shared" ca="1" si="71"/>
        <v>110411.64138543693</v>
      </c>
      <c r="T208">
        <f t="shared" ca="1" si="72"/>
        <v>843631.47093255119</v>
      </c>
      <c r="U208">
        <f t="shared" ca="1" si="73"/>
        <v>688584.39711441891</v>
      </c>
      <c r="V208">
        <f t="shared" ca="1" si="74"/>
        <v>155047.07381813228</v>
      </c>
      <c r="AF208" s="5">
        <f ca="1">IF(Table1[[#This Row],[Genders]]="men",1,0)</f>
        <v>0</v>
      </c>
      <c r="AG208">
        <f ca="1">IF(Table1[[#This Row],[Genders]]="women",1,0)</f>
        <v>1</v>
      </c>
      <c r="AJ208" s="6"/>
      <c r="AL208">
        <f ca="1">IF(Table1[[#This Row],[field of work]]="teaching",1,0)</f>
        <v>1</v>
      </c>
      <c r="AM208">
        <f ca="1">IF(Table1[[#This Row],[field of work]]="health",1,0)</f>
        <v>0</v>
      </c>
      <c r="AN208">
        <f ca="1">IF(Table1[[#This Row],[field of work]]="agriculture",1,0)</f>
        <v>0</v>
      </c>
      <c r="AO208">
        <f ca="1">IF(Table1[[#This Row],[field of work]]="IT",1,0)</f>
        <v>0</v>
      </c>
      <c r="AP208">
        <f ca="1">IF(Table1[[#This Row],[field of work]]="construction",1,0)</f>
        <v>0</v>
      </c>
      <c r="AQ208">
        <f ca="1">IF(Table1[[#This Row],[field of work]]="general work",1,0)</f>
        <v>0</v>
      </c>
      <c r="AY208" s="23">
        <f ca="1">IF(Table1[[#This Row],[area]]="ontario",1,0)</f>
        <v>0</v>
      </c>
      <c r="AZ208">
        <f ca="1">IF(Table1[[#This Row],[area]]="newfounland",1,0)</f>
        <v>0</v>
      </c>
      <c r="BA208">
        <f ca="1">IF(Table1[[#This Row],[area]]="alberta",1,0)</f>
        <v>0</v>
      </c>
      <c r="BB208">
        <f ca="1">IF(Table1[[#This Row],[area]]="BC",1,0)</f>
        <v>0</v>
      </c>
      <c r="BC208">
        <f ca="1">IF(Table1[[#This Row],[area]]="yukon",1,0)</f>
        <v>0</v>
      </c>
      <c r="BD208">
        <f ca="1">IF(Table1[[#This Row],[area]]="nunavet",1,0)</f>
        <v>0</v>
      </c>
      <c r="BE208">
        <f ca="1">IF(Table1[[#This Row],[area]]="sasketchwan",1,0)</f>
        <v>0</v>
      </c>
      <c r="BF208">
        <f ca="1">IF(Table1[[#This Row],[area]]="newbruncwick",1,0)</f>
        <v>0</v>
      </c>
      <c r="BG208">
        <f ca="1">IF(Table1[[#This Row],[area]]="manitoba",1,0)</f>
        <v>0</v>
      </c>
      <c r="BH208">
        <f ca="1">IF(Table1[[#This Row],[area]]="prince edward island",1,0)</f>
        <v>1</v>
      </c>
      <c r="BI208">
        <f ca="1">IF(Table1[[#This Row],[area]]="quebec",1,0)</f>
        <v>0</v>
      </c>
      <c r="BJ208">
        <f ca="1">IF(Table1[[#This Row],[area]]="northwest tersesa",1,0)</f>
        <v>0</v>
      </c>
      <c r="BZ208" s="41">
        <f ca="1">Table1[[#This Row],[Cars Value]]/Table1[[#This Row],[no of cars]]</f>
        <v>77514.609849038054</v>
      </c>
      <c r="CB208" s="5">
        <f ca="1">IF(Table1[[#This Row],[Value of debts]]&gt;$CC$6,1,0)</f>
        <v>1</v>
      </c>
      <c r="CF208" s="6"/>
      <c r="CG208" s="43">
        <f ca="1">Table1[[#This Row],[Mortage left]]/Table1[[#This Row],[value of house]]</f>
        <v>0.8601337886129502</v>
      </c>
      <c r="CH208">
        <f t="shared" ca="1" si="89"/>
        <v>0</v>
      </c>
      <c r="CO208" s="5">
        <f ca="1">IF(Table1[[#This Row],[area]]="yukon",Table1[[#This Row],[income]],0)</f>
        <v>0</v>
      </c>
      <c r="CP208">
        <f ca="1">IF(Table1[[#This Row],[area]]="ontario",Table1[[#This Row],[income]],0)</f>
        <v>0</v>
      </c>
      <c r="CQ208">
        <f ca="1">IF(Table1[[#This Row],[area]]="newfounland",Table1[[#This Row],[income]],0)</f>
        <v>0</v>
      </c>
      <c r="CR208">
        <f ca="1">IF(Table1[[#This Row],[area]]="alberta",Table1[[#This Row],[income]],0)</f>
        <v>0</v>
      </c>
      <c r="CS208">
        <f ca="1">IF(Table1[[#This Row],[area]]="nunavet",Table1[[#This Row],[income]],0)</f>
        <v>0</v>
      </c>
      <c r="CT208">
        <f ca="1">IF(Table1[[#This Row],[area]]="prince edward island",Table1[[#This Row],[income]],0)</f>
        <v>83446</v>
      </c>
      <c r="CU208">
        <f ca="1">IF(Table1[[#This Row],[area]]="northwest tersesa",Table1[[#This Row],[income]],0)</f>
        <v>0</v>
      </c>
      <c r="CV208">
        <f ca="1">IF(Table1[[#This Row],[area]]="quebec",Table1[[#This Row],[income]],0)</f>
        <v>0</v>
      </c>
      <c r="CW208">
        <f ca="1">IF(Table1[[#This Row],[area]]="manitoba",Table1[[#This Row],[income]],0)</f>
        <v>0</v>
      </c>
      <c r="CX208">
        <f ca="1">IF(Table1[[#This Row],[area]]="sasketchwan",Table1[[#This Row],[income]],0)</f>
        <v>0</v>
      </c>
      <c r="CY208">
        <f ca="1">IF(Table1[[#This Row],[area]]="BC",Table1[[#This Row],[income]],0)</f>
        <v>0</v>
      </c>
      <c r="CZ208" s="6">
        <f ca="1">IF(Table1[[#This Row],[area]]="newbruncwick",Table1[[#This Row],[income]],0)</f>
        <v>0</v>
      </c>
      <c r="DB208" s="5">
        <f ca="1">IF(Table1[[#This Row],[field of work]]="health",Table1[[#This Row],[income]],0)</f>
        <v>0</v>
      </c>
      <c r="DC208">
        <f ca="1">IF(Table1[[#This Row],[field of work]]="teaching",Table1[[#This Row],[income]],0)</f>
        <v>83446</v>
      </c>
      <c r="DD208">
        <f ca="1">IF(Table1[[#This Row],[field of work]]="agriculture",Table1[[#This Row],[income]],0)</f>
        <v>0</v>
      </c>
      <c r="DE208">
        <f ca="1">IF(Table1[[#This Row],[field of work]]="IT",Table1[[#This Row],[income]],0)</f>
        <v>0</v>
      </c>
      <c r="DF208">
        <f ca="1">IF(Table1[[#This Row],[field of work]]="construction",Table1[[#This Row],[income]],0)</f>
        <v>0</v>
      </c>
      <c r="DG208" s="6">
        <f ca="1">IF(Table1[[#This Row],[field of work]]="general work",Table1[[#This Row],[income]],0)</f>
        <v>0</v>
      </c>
      <c r="DJ208" s="5">
        <f ca="1">IF(Table1[[#This Row],[Value of debts]]&gt;Table1[[#This Row],[income]],1,0)</f>
        <v>1</v>
      </c>
      <c r="DK208" s="6"/>
      <c r="DL208">
        <f ca="1">IF(Table1[[#This Row],[net worth of person($)]]&gt;$DM$6,Table1[[#This Row],[age]],0)</f>
        <v>35</v>
      </c>
    </row>
    <row r="209" spans="2:116" x14ac:dyDescent="0.3">
      <c r="B209">
        <f t="shared" ca="1" si="76"/>
        <v>1</v>
      </c>
      <c r="C209" s="1" t="str">
        <f t="shared" ca="1" si="77"/>
        <v>men</v>
      </c>
      <c r="D209">
        <f t="shared" ca="1" si="78"/>
        <v>26</v>
      </c>
      <c r="E209">
        <f t="shared" ca="1" si="79"/>
        <v>5</v>
      </c>
      <c r="F209" t="str">
        <f t="shared" ca="1" si="80"/>
        <v>general work</v>
      </c>
      <c r="G209">
        <f t="shared" ca="1" si="81"/>
        <v>2</v>
      </c>
      <c r="H209" t="str">
        <f t="shared" ca="1" si="82"/>
        <v>college</v>
      </c>
      <c r="I209">
        <f t="shared" ca="1" si="83"/>
        <v>3</v>
      </c>
      <c r="J209">
        <f t="shared" ca="1" si="75"/>
        <v>3</v>
      </c>
      <c r="K209">
        <f t="shared" ca="1" si="84"/>
        <v>87037</v>
      </c>
      <c r="L209">
        <f t="shared" ca="1" si="85"/>
        <v>12</v>
      </c>
      <c r="M209" t="str">
        <f t="shared" ca="1" si="86"/>
        <v>prince edward island</v>
      </c>
      <c r="N209">
        <f t="shared" ca="1" si="68"/>
        <v>522222</v>
      </c>
      <c r="O209">
        <f t="shared" ca="1" si="87"/>
        <v>472102.77429172798</v>
      </c>
      <c r="P209">
        <f t="shared" ca="1" si="69"/>
        <v>12227.113492864972</v>
      </c>
      <c r="Q209">
        <f t="shared" ca="1" si="88"/>
        <v>6534</v>
      </c>
      <c r="R209">
        <f t="shared" ca="1" si="70"/>
        <v>51087.396069925635</v>
      </c>
      <c r="S209">
        <f t="shared" ca="1" si="71"/>
        <v>76305.399603481026</v>
      </c>
      <c r="T209">
        <f t="shared" ca="1" si="72"/>
        <v>610754.51309634605</v>
      </c>
      <c r="U209">
        <f t="shared" ca="1" si="73"/>
        <v>529724.17036165367</v>
      </c>
      <c r="V209">
        <f t="shared" ca="1" si="74"/>
        <v>81030.342734692385</v>
      </c>
      <c r="AF209" s="5">
        <f ca="1">IF(Table1[[#This Row],[Genders]]="men",1,0)</f>
        <v>1</v>
      </c>
      <c r="AG209">
        <f ca="1">IF(Table1[[#This Row],[Genders]]="women",1,0)</f>
        <v>0</v>
      </c>
      <c r="AJ209" s="6"/>
      <c r="AL209">
        <f ca="1">IF(Table1[[#This Row],[field of work]]="teaching",1,0)</f>
        <v>0</v>
      </c>
      <c r="AM209">
        <f ca="1">IF(Table1[[#This Row],[field of work]]="health",1,0)</f>
        <v>0</v>
      </c>
      <c r="AN209">
        <f ca="1">IF(Table1[[#This Row],[field of work]]="agriculture",1,0)</f>
        <v>0</v>
      </c>
      <c r="AO209">
        <f ca="1">IF(Table1[[#This Row],[field of work]]="IT",1,0)</f>
        <v>0</v>
      </c>
      <c r="AP209">
        <f ca="1">IF(Table1[[#This Row],[field of work]]="construction",1,0)</f>
        <v>0</v>
      </c>
      <c r="AQ209">
        <f ca="1">IF(Table1[[#This Row],[field of work]]="general work",1,0)</f>
        <v>1</v>
      </c>
      <c r="AY209" s="23">
        <f ca="1">IF(Table1[[#This Row],[area]]="ontario",1,0)</f>
        <v>0</v>
      </c>
      <c r="AZ209">
        <f ca="1">IF(Table1[[#This Row],[area]]="newfounland",1,0)</f>
        <v>0</v>
      </c>
      <c r="BA209">
        <f ca="1">IF(Table1[[#This Row],[area]]="alberta",1,0)</f>
        <v>0</v>
      </c>
      <c r="BB209">
        <f ca="1">IF(Table1[[#This Row],[area]]="BC",1,0)</f>
        <v>0</v>
      </c>
      <c r="BC209">
        <f ca="1">IF(Table1[[#This Row],[area]]="yukon",1,0)</f>
        <v>0</v>
      </c>
      <c r="BD209">
        <f ca="1">IF(Table1[[#This Row],[area]]="nunavet",1,0)</f>
        <v>0</v>
      </c>
      <c r="BE209">
        <f ca="1">IF(Table1[[#This Row],[area]]="sasketchwan",1,0)</f>
        <v>0</v>
      </c>
      <c r="BF209">
        <f ca="1">IF(Table1[[#This Row],[area]]="newbruncwick",1,0)</f>
        <v>0</v>
      </c>
      <c r="BG209">
        <f ca="1">IF(Table1[[#This Row],[area]]="manitoba",1,0)</f>
        <v>0</v>
      </c>
      <c r="BH209">
        <f ca="1">IF(Table1[[#This Row],[area]]="prince edward island",1,0)</f>
        <v>1</v>
      </c>
      <c r="BI209">
        <f ca="1">IF(Table1[[#This Row],[area]]="quebec",1,0)</f>
        <v>0</v>
      </c>
      <c r="BJ209">
        <f ca="1">IF(Table1[[#This Row],[area]]="northwest tersesa",1,0)</f>
        <v>0</v>
      </c>
      <c r="BZ209" s="41">
        <f ca="1">Table1[[#This Row],[Cars Value]]/Table1[[#This Row],[no of cars]]</f>
        <v>4075.7044976216571</v>
      </c>
      <c r="CB209" s="5">
        <f ca="1">IF(Table1[[#This Row],[Value of debts]]&gt;$CC$6,1,0)</f>
        <v>1</v>
      </c>
      <c r="CF209" s="6"/>
      <c r="CG209" s="43">
        <f ca="1">Table1[[#This Row],[Mortage left]]/Table1[[#This Row],[value of house]]</f>
        <v>0.90402697376159558</v>
      </c>
      <c r="CH209">
        <f t="shared" ca="1" si="89"/>
        <v>0</v>
      </c>
      <c r="CO209" s="5">
        <f ca="1">IF(Table1[[#This Row],[area]]="yukon",Table1[[#This Row],[income]],0)</f>
        <v>0</v>
      </c>
      <c r="CP209">
        <f ca="1">IF(Table1[[#This Row],[area]]="ontario",Table1[[#This Row],[income]],0)</f>
        <v>0</v>
      </c>
      <c r="CQ209">
        <f ca="1">IF(Table1[[#This Row],[area]]="newfounland",Table1[[#This Row],[income]],0)</f>
        <v>0</v>
      </c>
      <c r="CR209">
        <f ca="1">IF(Table1[[#This Row],[area]]="alberta",Table1[[#This Row],[income]],0)</f>
        <v>0</v>
      </c>
      <c r="CS209">
        <f ca="1">IF(Table1[[#This Row],[area]]="nunavet",Table1[[#This Row],[income]],0)</f>
        <v>0</v>
      </c>
      <c r="CT209">
        <f ca="1">IF(Table1[[#This Row],[area]]="prince edward island",Table1[[#This Row],[income]],0)</f>
        <v>87037</v>
      </c>
      <c r="CU209">
        <f ca="1">IF(Table1[[#This Row],[area]]="northwest tersesa",Table1[[#This Row],[income]],0)</f>
        <v>0</v>
      </c>
      <c r="CV209">
        <f ca="1">IF(Table1[[#This Row],[area]]="quebec",Table1[[#This Row],[income]],0)</f>
        <v>0</v>
      </c>
      <c r="CW209">
        <f ca="1">IF(Table1[[#This Row],[area]]="manitoba",Table1[[#This Row],[income]],0)</f>
        <v>0</v>
      </c>
      <c r="CX209">
        <f ca="1">IF(Table1[[#This Row],[area]]="sasketchwan",Table1[[#This Row],[income]],0)</f>
        <v>0</v>
      </c>
      <c r="CY209">
        <f ca="1">IF(Table1[[#This Row],[area]]="BC",Table1[[#This Row],[income]],0)</f>
        <v>0</v>
      </c>
      <c r="CZ209" s="6">
        <f ca="1">IF(Table1[[#This Row],[area]]="newbruncwick",Table1[[#This Row],[income]],0)</f>
        <v>0</v>
      </c>
      <c r="DB209" s="5">
        <f ca="1">IF(Table1[[#This Row],[field of work]]="health",Table1[[#This Row],[income]],0)</f>
        <v>0</v>
      </c>
      <c r="DC209">
        <f ca="1">IF(Table1[[#This Row],[field of work]]="teaching",Table1[[#This Row],[income]],0)</f>
        <v>0</v>
      </c>
      <c r="DD209">
        <f ca="1">IF(Table1[[#This Row],[field of work]]="agriculture",Table1[[#This Row],[income]],0)</f>
        <v>0</v>
      </c>
      <c r="DE209">
        <f ca="1">IF(Table1[[#This Row],[field of work]]="IT",Table1[[#This Row],[income]],0)</f>
        <v>0</v>
      </c>
      <c r="DF209">
        <f ca="1">IF(Table1[[#This Row],[field of work]]="construction",Table1[[#This Row],[income]],0)</f>
        <v>0</v>
      </c>
      <c r="DG209" s="6">
        <f ca="1">IF(Table1[[#This Row],[field of work]]="general work",Table1[[#This Row],[income]],0)</f>
        <v>87037</v>
      </c>
      <c r="DJ209" s="5">
        <f ca="1">IF(Table1[[#This Row],[Value of debts]]&gt;Table1[[#This Row],[income]],1,0)</f>
        <v>1</v>
      </c>
      <c r="DK209" s="6"/>
      <c r="DL209">
        <f ca="1">IF(Table1[[#This Row],[net worth of person($)]]&gt;$DM$6,Table1[[#This Row],[age]],0)</f>
        <v>26</v>
      </c>
    </row>
    <row r="210" spans="2:116" x14ac:dyDescent="0.3">
      <c r="B210">
        <f t="shared" ca="1" si="76"/>
        <v>1</v>
      </c>
      <c r="C210" s="1" t="str">
        <f t="shared" ca="1" si="77"/>
        <v>men</v>
      </c>
      <c r="D210">
        <f t="shared" ca="1" si="78"/>
        <v>35</v>
      </c>
      <c r="E210">
        <f t="shared" ca="1" si="79"/>
        <v>2</v>
      </c>
      <c r="F210" t="str">
        <f t="shared" ca="1" si="80"/>
        <v>construction</v>
      </c>
      <c r="G210">
        <f t="shared" ca="1" si="81"/>
        <v>1</v>
      </c>
      <c r="H210" t="str">
        <f t="shared" ca="1" si="82"/>
        <v>high school</v>
      </c>
      <c r="I210">
        <f t="shared" ca="1" si="83"/>
        <v>4</v>
      </c>
      <c r="J210">
        <f t="shared" ca="1" si="75"/>
        <v>2</v>
      </c>
      <c r="K210">
        <f t="shared" ca="1" si="84"/>
        <v>25603</v>
      </c>
      <c r="L210">
        <f t="shared" ca="1" si="85"/>
        <v>8</v>
      </c>
      <c r="M210" t="str">
        <f t="shared" ca="1" si="86"/>
        <v>ontario</v>
      </c>
      <c r="N210">
        <f t="shared" ca="1" si="68"/>
        <v>128015</v>
      </c>
      <c r="O210">
        <f t="shared" ca="1" si="87"/>
        <v>13937.352353977387</v>
      </c>
      <c r="P210">
        <f t="shared" ca="1" si="69"/>
        <v>31630.492379770891</v>
      </c>
      <c r="Q210">
        <f t="shared" ca="1" si="88"/>
        <v>4505</v>
      </c>
      <c r="R210">
        <f t="shared" ca="1" si="70"/>
        <v>30930.879257416713</v>
      </c>
      <c r="S210">
        <f t="shared" ca="1" si="71"/>
        <v>31977.230674813101</v>
      </c>
      <c r="T210">
        <f t="shared" ca="1" si="72"/>
        <v>191622.723054584</v>
      </c>
      <c r="U210">
        <f t="shared" ca="1" si="73"/>
        <v>49373.231611394098</v>
      </c>
      <c r="V210">
        <f t="shared" ca="1" si="74"/>
        <v>142249.49144318991</v>
      </c>
      <c r="AF210" s="5">
        <f ca="1">IF(Table1[[#This Row],[Genders]]="men",1,0)</f>
        <v>1</v>
      </c>
      <c r="AG210">
        <f ca="1">IF(Table1[[#This Row],[Genders]]="women",1,0)</f>
        <v>0</v>
      </c>
      <c r="AJ210" s="6"/>
      <c r="AL210">
        <f ca="1">IF(Table1[[#This Row],[field of work]]="teaching",1,0)</f>
        <v>0</v>
      </c>
      <c r="AM210">
        <f ca="1">IF(Table1[[#This Row],[field of work]]="health",1,0)</f>
        <v>0</v>
      </c>
      <c r="AN210">
        <f ca="1">IF(Table1[[#This Row],[field of work]]="agriculture",1,0)</f>
        <v>0</v>
      </c>
      <c r="AO210">
        <f ca="1">IF(Table1[[#This Row],[field of work]]="IT",1,0)</f>
        <v>0</v>
      </c>
      <c r="AP210">
        <f ca="1">IF(Table1[[#This Row],[field of work]]="construction",1,0)</f>
        <v>1</v>
      </c>
      <c r="AQ210">
        <f ca="1">IF(Table1[[#This Row],[field of work]]="general work",1,0)</f>
        <v>0</v>
      </c>
      <c r="AY210" s="23">
        <f ca="1">IF(Table1[[#This Row],[area]]="ontario",1,0)</f>
        <v>1</v>
      </c>
      <c r="AZ210">
        <f ca="1">IF(Table1[[#This Row],[area]]="newfounland",1,0)</f>
        <v>0</v>
      </c>
      <c r="BA210">
        <f ca="1">IF(Table1[[#This Row],[area]]="alberta",1,0)</f>
        <v>0</v>
      </c>
      <c r="BB210">
        <f ca="1">IF(Table1[[#This Row],[area]]="BC",1,0)</f>
        <v>0</v>
      </c>
      <c r="BC210">
        <f ca="1">IF(Table1[[#This Row],[area]]="yukon",1,0)</f>
        <v>0</v>
      </c>
      <c r="BD210">
        <f ca="1">IF(Table1[[#This Row],[area]]="nunavet",1,0)</f>
        <v>0</v>
      </c>
      <c r="BE210">
        <f ca="1">IF(Table1[[#This Row],[area]]="sasketchwan",1,0)</f>
        <v>0</v>
      </c>
      <c r="BF210">
        <f ca="1">IF(Table1[[#This Row],[area]]="newbruncwick",1,0)</f>
        <v>0</v>
      </c>
      <c r="BG210">
        <f ca="1">IF(Table1[[#This Row],[area]]="manitoba",1,0)</f>
        <v>0</v>
      </c>
      <c r="BH210">
        <f ca="1">IF(Table1[[#This Row],[area]]="prince edward island",1,0)</f>
        <v>0</v>
      </c>
      <c r="BI210">
        <f ca="1">IF(Table1[[#This Row],[area]]="quebec",1,0)</f>
        <v>0</v>
      </c>
      <c r="BJ210">
        <f ca="1">IF(Table1[[#This Row],[area]]="northwest tersesa",1,0)</f>
        <v>0</v>
      </c>
      <c r="BZ210" s="41">
        <f ca="1">Table1[[#This Row],[Cars Value]]/Table1[[#This Row],[no of cars]]</f>
        <v>15815.246189885445</v>
      </c>
      <c r="CB210" s="5">
        <f ca="1">IF(Table1[[#This Row],[Value of debts]]&gt;$CC$6,1,0)</f>
        <v>0</v>
      </c>
      <c r="CF210" s="6"/>
      <c r="CG210" s="43">
        <f ca="1">Table1[[#This Row],[Mortage left]]/Table1[[#This Row],[value of house]]</f>
        <v>0.10887280673340927</v>
      </c>
      <c r="CH210">
        <f t="shared" ca="1" si="89"/>
        <v>1</v>
      </c>
      <c r="CO210" s="5">
        <f ca="1">IF(Table1[[#This Row],[area]]="yukon",Table1[[#This Row],[income]],0)</f>
        <v>0</v>
      </c>
      <c r="CP210">
        <f ca="1">IF(Table1[[#This Row],[area]]="ontario",Table1[[#This Row],[income]],0)</f>
        <v>25603</v>
      </c>
      <c r="CQ210">
        <f ca="1">IF(Table1[[#This Row],[area]]="newfounland",Table1[[#This Row],[income]],0)</f>
        <v>0</v>
      </c>
      <c r="CR210">
        <f ca="1">IF(Table1[[#This Row],[area]]="alberta",Table1[[#This Row],[income]],0)</f>
        <v>0</v>
      </c>
      <c r="CS210">
        <f ca="1">IF(Table1[[#This Row],[area]]="nunavet",Table1[[#This Row],[income]],0)</f>
        <v>0</v>
      </c>
      <c r="CT210">
        <f ca="1">IF(Table1[[#This Row],[area]]="prince edward island",Table1[[#This Row],[income]],0)</f>
        <v>0</v>
      </c>
      <c r="CU210">
        <f ca="1">IF(Table1[[#This Row],[area]]="northwest tersesa",Table1[[#This Row],[income]],0)</f>
        <v>0</v>
      </c>
      <c r="CV210">
        <f ca="1">IF(Table1[[#This Row],[area]]="quebec",Table1[[#This Row],[income]],0)</f>
        <v>0</v>
      </c>
      <c r="CW210">
        <f ca="1">IF(Table1[[#This Row],[area]]="manitoba",Table1[[#This Row],[income]],0)</f>
        <v>0</v>
      </c>
      <c r="CX210">
        <f ca="1">IF(Table1[[#This Row],[area]]="sasketchwan",Table1[[#This Row],[income]],0)</f>
        <v>0</v>
      </c>
      <c r="CY210">
        <f ca="1">IF(Table1[[#This Row],[area]]="BC",Table1[[#This Row],[income]],0)</f>
        <v>0</v>
      </c>
      <c r="CZ210" s="6">
        <f ca="1">IF(Table1[[#This Row],[area]]="newbruncwick",Table1[[#This Row],[income]],0)</f>
        <v>0</v>
      </c>
      <c r="DB210" s="5">
        <f ca="1">IF(Table1[[#This Row],[field of work]]="health",Table1[[#This Row],[income]],0)</f>
        <v>0</v>
      </c>
      <c r="DC210">
        <f ca="1">IF(Table1[[#This Row],[field of work]]="teaching",Table1[[#This Row],[income]],0)</f>
        <v>0</v>
      </c>
      <c r="DD210">
        <f ca="1">IF(Table1[[#This Row],[field of work]]="agriculture",Table1[[#This Row],[income]],0)</f>
        <v>0</v>
      </c>
      <c r="DE210">
        <f ca="1">IF(Table1[[#This Row],[field of work]]="IT",Table1[[#This Row],[income]],0)</f>
        <v>0</v>
      </c>
      <c r="DF210">
        <f ca="1">IF(Table1[[#This Row],[field of work]]="construction",Table1[[#This Row],[income]],0)</f>
        <v>25603</v>
      </c>
      <c r="DG210" s="6">
        <f ca="1">IF(Table1[[#This Row],[field of work]]="general work",Table1[[#This Row],[income]],0)</f>
        <v>0</v>
      </c>
      <c r="DJ210" s="5">
        <f ca="1">IF(Table1[[#This Row],[Value of debts]]&gt;Table1[[#This Row],[income]],1,0)</f>
        <v>1</v>
      </c>
      <c r="DK210" s="6"/>
      <c r="DL210">
        <f ca="1">IF(Table1[[#This Row],[net worth of person($)]]&gt;$DM$6,Table1[[#This Row],[age]],0)</f>
        <v>35</v>
      </c>
    </row>
    <row r="211" spans="2:116" x14ac:dyDescent="0.3">
      <c r="B211">
        <f t="shared" ca="1" si="76"/>
        <v>1</v>
      </c>
      <c r="C211" s="1" t="str">
        <f t="shared" ca="1" si="77"/>
        <v>men</v>
      </c>
      <c r="D211">
        <f t="shared" ca="1" si="78"/>
        <v>39</v>
      </c>
      <c r="E211">
        <f t="shared" ca="1" si="79"/>
        <v>5</v>
      </c>
      <c r="F211" t="str">
        <f t="shared" ca="1" si="80"/>
        <v>general work</v>
      </c>
      <c r="G211">
        <f t="shared" ca="1" si="81"/>
        <v>3</v>
      </c>
      <c r="H211" t="str">
        <f t="shared" ca="1" si="82"/>
        <v>university</v>
      </c>
      <c r="I211">
        <f t="shared" ca="1" si="83"/>
        <v>0</v>
      </c>
      <c r="J211">
        <f t="shared" ca="1" si="75"/>
        <v>2</v>
      </c>
      <c r="K211">
        <f t="shared" ca="1" si="84"/>
        <v>47947</v>
      </c>
      <c r="L211">
        <f t="shared" ca="1" si="85"/>
        <v>6</v>
      </c>
      <c r="M211" t="str">
        <f t="shared" ca="1" si="86"/>
        <v>sasketchwan</v>
      </c>
      <c r="N211">
        <f t="shared" ca="1" si="68"/>
        <v>239735</v>
      </c>
      <c r="O211">
        <f t="shared" ca="1" si="87"/>
        <v>72027.918516597943</v>
      </c>
      <c r="P211">
        <f t="shared" ca="1" si="69"/>
        <v>59529.10758095327</v>
      </c>
      <c r="Q211">
        <f t="shared" ca="1" si="88"/>
        <v>9153</v>
      </c>
      <c r="R211">
        <f t="shared" ca="1" si="70"/>
        <v>64314.025791107037</v>
      </c>
      <c r="S211">
        <f t="shared" ca="1" si="71"/>
        <v>61099.866435403863</v>
      </c>
      <c r="T211">
        <f t="shared" ca="1" si="72"/>
        <v>360363.97401635716</v>
      </c>
      <c r="U211">
        <f t="shared" ca="1" si="73"/>
        <v>145494.94430770498</v>
      </c>
      <c r="V211">
        <f t="shared" ca="1" si="74"/>
        <v>214869.02970865218</v>
      </c>
      <c r="AF211" s="5">
        <f ca="1">IF(Table1[[#This Row],[Genders]]="men",1,0)</f>
        <v>1</v>
      </c>
      <c r="AG211">
        <f ca="1">IF(Table1[[#This Row],[Genders]]="women",1,0)</f>
        <v>0</v>
      </c>
      <c r="AJ211" s="6"/>
      <c r="AL211">
        <f ca="1">IF(Table1[[#This Row],[field of work]]="teaching",1,0)</f>
        <v>0</v>
      </c>
      <c r="AM211">
        <f ca="1">IF(Table1[[#This Row],[field of work]]="health",1,0)</f>
        <v>0</v>
      </c>
      <c r="AN211">
        <f ca="1">IF(Table1[[#This Row],[field of work]]="agriculture",1,0)</f>
        <v>0</v>
      </c>
      <c r="AO211">
        <f ca="1">IF(Table1[[#This Row],[field of work]]="IT",1,0)</f>
        <v>0</v>
      </c>
      <c r="AP211">
        <f ca="1">IF(Table1[[#This Row],[field of work]]="construction",1,0)</f>
        <v>0</v>
      </c>
      <c r="AQ211">
        <f ca="1">IF(Table1[[#This Row],[field of work]]="general work",1,0)</f>
        <v>1</v>
      </c>
      <c r="AY211" s="23">
        <f ca="1">IF(Table1[[#This Row],[area]]="ontario",1,0)</f>
        <v>0</v>
      </c>
      <c r="AZ211">
        <f ca="1">IF(Table1[[#This Row],[area]]="newfounland",1,0)</f>
        <v>0</v>
      </c>
      <c r="BA211">
        <f ca="1">IF(Table1[[#This Row],[area]]="alberta",1,0)</f>
        <v>0</v>
      </c>
      <c r="BB211">
        <f ca="1">IF(Table1[[#This Row],[area]]="BC",1,0)</f>
        <v>0</v>
      </c>
      <c r="BC211">
        <f ca="1">IF(Table1[[#This Row],[area]]="yukon",1,0)</f>
        <v>0</v>
      </c>
      <c r="BD211">
        <f ca="1">IF(Table1[[#This Row],[area]]="nunavet",1,0)</f>
        <v>0</v>
      </c>
      <c r="BE211">
        <f ca="1">IF(Table1[[#This Row],[area]]="sasketchwan",1,0)</f>
        <v>1</v>
      </c>
      <c r="BF211">
        <f ca="1">IF(Table1[[#This Row],[area]]="newbruncwick",1,0)</f>
        <v>0</v>
      </c>
      <c r="BG211">
        <f ca="1">IF(Table1[[#This Row],[area]]="manitoba",1,0)</f>
        <v>0</v>
      </c>
      <c r="BH211">
        <f ca="1">IF(Table1[[#This Row],[area]]="prince edward island",1,0)</f>
        <v>0</v>
      </c>
      <c r="BI211">
        <f ca="1">IF(Table1[[#This Row],[area]]="quebec",1,0)</f>
        <v>0</v>
      </c>
      <c r="BJ211">
        <f ca="1">IF(Table1[[#This Row],[area]]="northwest tersesa",1,0)</f>
        <v>0</v>
      </c>
      <c r="BZ211" s="41">
        <f ca="1">Table1[[#This Row],[Cars Value]]/Table1[[#This Row],[no of cars]]</f>
        <v>29764.553790476635</v>
      </c>
      <c r="CB211" s="5">
        <f ca="1">IF(Table1[[#This Row],[Value of debts]]&gt;$CC$6,1,0)</f>
        <v>1</v>
      </c>
      <c r="CF211" s="6"/>
      <c r="CG211" s="43">
        <f ca="1">Table1[[#This Row],[Mortage left]]/Table1[[#This Row],[value of house]]</f>
        <v>0.30044807189854605</v>
      </c>
      <c r="CH211">
        <f t="shared" ca="1" si="89"/>
        <v>0</v>
      </c>
      <c r="CO211" s="5">
        <f ca="1">IF(Table1[[#This Row],[area]]="yukon",Table1[[#This Row],[income]],0)</f>
        <v>0</v>
      </c>
      <c r="CP211">
        <f ca="1">IF(Table1[[#This Row],[area]]="ontario",Table1[[#This Row],[income]],0)</f>
        <v>0</v>
      </c>
      <c r="CQ211">
        <f ca="1">IF(Table1[[#This Row],[area]]="newfounland",Table1[[#This Row],[income]],0)</f>
        <v>0</v>
      </c>
      <c r="CR211">
        <f ca="1">IF(Table1[[#This Row],[area]]="alberta",Table1[[#This Row],[income]],0)</f>
        <v>0</v>
      </c>
      <c r="CS211">
        <f ca="1">IF(Table1[[#This Row],[area]]="nunavet",Table1[[#This Row],[income]],0)</f>
        <v>0</v>
      </c>
      <c r="CT211">
        <f ca="1">IF(Table1[[#This Row],[area]]="prince edward island",Table1[[#This Row],[income]],0)</f>
        <v>0</v>
      </c>
      <c r="CU211">
        <f ca="1">IF(Table1[[#This Row],[area]]="northwest tersesa",Table1[[#This Row],[income]],0)</f>
        <v>0</v>
      </c>
      <c r="CV211">
        <f ca="1">IF(Table1[[#This Row],[area]]="quebec",Table1[[#This Row],[income]],0)</f>
        <v>0</v>
      </c>
      <c r="CW211">
        <f ca="1">IF(Table1[[#This Row],[area]]="manitoba",Table1[[#This Row],[income]],0)</f>
        <v>0</v>
      </c>
      <c r="CX211">
        <f ca="1">IF(Table1[[#This Row],[area]]="sasketchwan",Table1[[#This Row],[income]],0)</f>
        <v>47947</v>
      </c>
      <c r="CY211">
        <f ca="1">IF(Table1[[#This Row],[area]]="BC",Table1[[#This Row],[income]],0)</f>
        <v>0</v>
      </c>
      <c r="CZ211" s="6">
        <f ca="1">IF(Table1[[#This Row],[area]]="newbruncwick",Table1[[#This Row],[income]],0)</f>
        <v>0</v>
      </c>
      <c r="DB211" s="5">
        <f ca="1">IF(Table1[[#This Row],[field of work]]="health",Table1[[#This Row],[income]],0)</f>
        <v>0</v>
      </c>
      <c r="DC211">
        <f ca="1">IF(Table1[[#This Row],[field of work]]="teaching",Table1[[#This Row],[income]],0)</f>
        <v>0</v>
      </c>
      <c r="DD211">
        <f ca="1">IF(Table1[[#This Row],[field of work]]="agriculture",Table1[[#This Row],[income]],0)</f>
        <v>0</v>
      </c>
      <c r="DE211">
        <f ca="1">IF(Table1[[#This Row],[field of work]]="IT",Table1[[#This Row],[income]],0)</f>
        <v>0</v>
      </c>
      <c r="DF211">
        <f ca="1">IF(Table1[[#This Row],[field of work]]="construction",Table1[[#This Row],[income]],0)</f>
        <v>0</v>
      </c>
      <c r="DG211" s="6">
        <f ca="1">IF(Table1[[#This Row],[field of work]]="general work",Table1[[#This Row],[income]],0)</f>
        <v>47947</v>
      </c>
      <c r="DJ211" s="5">
        <f ca="1">IF(Table1[[#This Row],[Value of debts]]&gt;Table1[[#This Row],[income]],1,0)</f>
        <v>1</v>
      </c>
      <c r="DK211" s="6"/>
      <c r="DL211">
        <f ca="1">IF(Table1[[#This Row],[net worth of person($)]]&gt;$DM$6,Table1[[#This Row],[age]],0)</f>
        <v>39</v>
      </c>
    </row>
    <row r="212" spans="2:116" x14ac:dyDescent="0.3">
      <c r="B212">
        <f t="shared" ca="1" si="76"/>
        <v>2</v>
      </c>
      <c r="C212" s="1" t="str">
        <f t="shared" ca="1" si="77"/>
        <v>women</v>
      </c>
      <c r="D212">
        <f t="shared" ca="1" si="78"/>
        <v>44</v>
      </c>
      <c r="E212">
        <f t="shared" ca="1" si="79"/>
        <v>6</v>
      </c>
      <c r="F212" t="str">
        <f t="shared" ca="1" si="80"/>
        <v>agriculture</v>
      </c>
      <c r="G212">
        <f t="shared" ca="1" si="81"/>
        <v>4</v>
      </c>
      <c r="H212" t="str">
        <f t="shared" ca="1" si="82"/>
        <v>technical;</v>
      </c>
      <c r="I212">
        <f t="shared" ca="1" si="83"/>
        <v>4</v>
      </c>
      <c r="J212">
        <f t="shared" ca="1" si="75"/>
        <v>3</v>
      </c>
      <c r="K212">
        <f t="shared" ca="1" si="84"/>
        <v>54094</v>
      </c>
      <c r="L212">
        <f t="shared" ca="1" si="85"/>
        <v>10</v>
      </c>
      <c r="M212" t="str">
        <f t="shared" ca="1" si="86"/>
        <v>newfounland</v>
      </c>
      <c r="N212">
        <f t="shared" ca="1" si="68"/>
        <v>162282</v>
      </c>
      <c r="O212">
        <f t="shared" ca="1" si="87"/>
        <v>139599.74902210539</v>
      </c>
      <c r="P212">
        <f t="shared" ca="1" si="69"/>
        <v>122171.47618762201</v>
      </c>
      <c r="Q212">
        <f t="shared" ca="1" si="88"/>
        <v>109116</v>
      </c>
      <c r="R212">
        <f t="shared" ca="1" si="70"/>
        <v>55910.625051456707</v>
      </c>
      <c r="S212">
        <f t="shared" ca="1" si="71"/>
        <v>53231.561182527483</v>
      </c>
      <c r="T212">
        <f t="shared" ca="1" si="72"/>
        <v>337685.03737014951</v>
      </c>
      <c r="U212">
        <f t="shared" ca="1" si="73"/>
        <v>304626.3740735621</v>
      </c>
      <c r="V212">
        <f t="shared" ca="1" si="74"/>
        <v>33058.663296587416</v>
      </c>
      <c r="AF212" s="5">
        <f ca="1">IF(Table1[[#This Row],[Genders]]="men",1,0)</f>
        <v>0</v>
      </c>
      <c r="AG212">
        <f ca="1">IF(Table1[[#This Row],[Genders]]="women",1,0)</f>
        <v>1</v>
      </c>
      <c r="AJ212" s="6"/>
      <c r="AL212">
        <f ca="1">IF(Table1[[#This Row],[field of work]]="teaching",1,0)</f>
        <v>0</v>
      </c>
      <c r="AM212">
        <f ca="1">IF(Table1[[#This Row],[field of work]]="health",1,0)</f>
        <v>0</v>
      </c>
      <c r="AN212">
        <f ca="1">IF(Table1[[#This Row],[field of work]]="agriculture",1,0)</f>
        <v>1</v>
      </c>
      <c r="AO212">
        <f ca="1">IF(Table1[[#This Row],[field of work]]="IT",1,0)</f>
        <v>0</v>
      </c>
      <c r="AP212">
        <f ca="1">IF(Table1[[#This Row],[field of work]]="construction",1,0)</f>
        <v>0</v>
      </c>
      <c r="AQ212">
        <f ca="1">IF(Table1[[#This Row],[field of work]]="general work",1,0)</f>
        <v>0</v>
      </c>
      <c r="AY212" s="23">
        <f ca="1">IF(Table1[[#This Row],[area]]="ontario",1,0)</f>
        <v>0</v>
      </c>
      <c r="AZ212">
        <f ca="1">IF(Table1[[#This Row],[area]]="newfounland",1,0)</f>
        <v>1</v>
      </c>
      <c r="BA212">
        <f ca="1">IF(Table1[[#This Row],[area]]="alberta",1,0)</f>
        <v>0</v>
      </c>
      <c r="BB212">
        <f ca="1">IF(Table1[[#This Row],[area]]="BC",1,0)</f>
        <v>0</v>
      </c>
      <c r="BC212">
        <f ca="1">IF(Table1[[#This Row],[area]]="yukon",1,0)</f>
        <v>0</v>
      </c>
      <c r="BD212">
        <f ca="1">IF(Table1[[#This Row],[area]]="nunavet",1,0)</f>
        <v>0</v>
      </c>
      <c r="BE212">
        <f ca="1">IF(Table1[[#This Row],[area]]="sasketchwan",1,0)</f>
        <v>0</v>
      </c>
      <c r="BF212">
        <f ca="1">IF(Table1[[#This Row],[area]]="newbruncwick",1,0)</f>
        <v>0</v>
      </c>
      <c r="BG212">
        <f ca="1">IF(Table1[[#This Row],[area]]="manitoba",1,0)</f>
        <v>0</v>
      </c>
      <c r="BH212">
        <f ca="1">IF(Table1[[#This Row],[area]]="prince edward island",1,0)</f>
        <v>0</v>
      </c>
      <c r="BI212">
        <f ca="1">IF(Table1[[#This Row],[area]]="quebec",1,0)</f>
        <v>0</v>
      </c>
      <c r="BJ212">
        <f ca="1">IF(Table1[[#This Row],[area]]="northwest tersesa",1,0)</f>
        <v>0</v>
      </c>
      <c r="BZ212" s="41">
        <f ca="1">Table1[[#This Row],[Cars Value]]/Table1[[#This Row],[no of cars]]</f>
        <v>40723.825395874002</v>
      </c>
      <c r="CB212" s="5">
        <f ca="1">IF(Table1[[#This Row],[Value of debts]]&gt;$CC$6,1,0)</f>
        <v>1</v>
      </c>
      <c r="CF212" s="6"/>
      <c r="CG212" s="43">
        <f ca="1">Table1[[#This Row],[Mortage left]]/Table1[[#This Row],[value of house]]</f>
        <v>0.86022940943607662</v>
      </c>
      <c r="CH212">
        <f t="shared" ca="1" si="89"/>
        <v>0</v>
      </c>
      <c r="CO212" s="5">
        <f ca="1">IF(Table1[[#This Row],[area]]="yukon",Table1[[#This Row],[income]],0)</f>
        <v>0</v>
      </c>
      <c r="CP212">
        <f ca="1">IF(Table1[[#This Row],[area]]="ontario",Table1[[#This Row],[income]],0)</f>
        <v>0</v>
      </c>
      <c r="CQ212">
        <f ca="1">IF(Table1[[#This Row],[area]]="newfounland",Table1[[#This Row],[income]],0)</f>
        <v>54094</v>
      </c>
      <c r="CR212">
        <f ca="1">IF(Table1[[#This Row],[area]]="alberta",Table1[[#This Row],[income]],0)</f>
        <v>0</v>
      </c>
      <c r="CS212">
        <f ca="1">IF(Table1[[#This Row],[area]]="nunavet",Table1[[#This Row],[income]],0)</f>
        <v>0</v>
      </c>
      <c r="CT212">
        <f ca="1">IF(Table1[[#This Row],[area]]="prince edward island",Table1[[#This Row],[income]],0)</f>
        <v>0</v>
      </c>
      <c r="CU212">
        <f ca="1">IF(Table1[[#This Row],[area]]="northwest tersesa",Table1[[#This Row],[income]],0)</f>
        <v>0</v>
      </c>
      <c r="CV212">
        <f ca="1">IF(Table1[[#This Row],[area]]="quebec",Table1[[#This Row],[income]],0)</f>
        <v>0</v>
      </c>
      <c r="CW212">
        <f ca="1">IF(Table1[[#This Row],[area]]="manitoba",Table1[[#This Row],[income]],0)</f>
        <v>0</v>
      </c>
      <c r="CX212">
        <f ca="1">IF(Table1[[#This Row],[area]]="sasketchwan",Table1[[#This Row],[income]],0)</f>
        <v>0</v>
      </c>
      <c r="CY212">
        <f ca="1">IF(Table1[[#This Row],[area]]="BC",Table1[[#This Row],[income]],0)</f>
        <v>0</v>
      </c>
      <c r="CZ212" s="6">
        <f ca="1">IF(Table1[[#This Row],[area]]="newbruncwick",Table1[[#This Row],[income]],0)</f>
        <v>0</v>
      </c>
      <c r="DB212" s="5">
        <f ca="1">IF(Table1[[#This Row],[field of work]]="health",Table1[[#This Row],[income]],0)</f>
        <v>0</v>
      </c>
      <c r="DC212">
        <f ca="1">IF(Table1[[#This Row],[field of work]]="teaching",Table1[[#This Row],[income]],0)</f>
        <v>0</v>
      </c>
      <c r="DD212">
        <f ca="1">IF(Table1[[#This Row],[field of work]]="agriculture",Table1[[#This Row],[income]],0)</f>
        <v>54094</v>
      </c>
      <c r="DE212">
        <f ca="1">IF(Table1[[#This Row],[field of work]]="IT",Table1[[#This Row],[income]],0)</f>
        <v>0</v>
      </c>
      <c r="DF212">
        <f ca="1">IF(Table1[[#This Row],[field of work]]="construction",Table1[[#This Row],[income]],0)</f>
        <v>0</v>
      </c>
      <c r="DG212" s="6">
        <f ca="1">IF(Table1[[#This Row],[field of work]]="general work",Table1[[#This Row],[income]],0)</f>
        <v>0</v>
      </c>
      <c r="DJ212" s="5">
        <f ca="1">IF(Table1[[#This Row],[Value of debts]]&gt;Table1[[#This Row],[income]],1,0)</f>
        <v>1</v>
      </c>
      <c r="DK212" s="6"/>
      <c r="DL212">
        <f ca="1">IF(Table1[[#This Row],[net worth of person($)]]&gt;$DM$6,Table1[[#This Row],[age]],0)</f>
        <v>0</v>
      </c>
    </row>
    <row r="213" spans="2:116" x14ac:dyDescent="0.3">
      <c r="B213">
        <f t="shared" ca="1" si="76"/>
        <v>2</v>
      </c>
      <c r="C213" s="1" t="str">
        <f t="shared" ca="1" si="77"/>
        <v>women</v>
      </c>
      <c r="D213">
        <f t="shared" ca="1" si="78"/>
        <v>26</v>
      </c>
      <c r="E213">
        <f t="shared" ca="1" si="79"/>
        <v>4</v>
      </c>
      <c r="F213" t="str">
        <f t="shared" ca="1" si="80"/>
        <v>IT</v>
      </c>
      <c r="G213">
        <f t="shared" ca="1" si="81"/>
        <v>2</v>
      </c>
      <c r="H213" t="str">
        <f t="shared" ca="1" si="82"/>
        <v>college</v>
      </c>
      <c r="I213">
        <f t="shared" ca="1" si="83"/>
        <v>3</v>
      </c>
      <c r="J213">
        <f t="shared" ca="1" si="75"/>
        <v>2</v>
      </c>
      <c r="K213">
        <f t="shared" ca="1" si="84"/>
        <v>53532</v>
      </c>
      <c r="L213">
        <f t="shared" ca="1" si="85"/>
        <v>3</v>
      </c>
      <c r="M213" t="str">
        <f t="shared" ca="1" si="86"/>
        <v>northwest tersesa</v>
      </c>
      <c r="N213">
        <f t="shared" ca="1" si="68"/>
        <v>321192</v>
      </c>
      <c r="O213">
        <f t="shared" ca="1" si="87"/>
        <v>167995.99746399018</v>
      </c>
      <c r="P213">
        <f t="shared" ca="1" si="69"/>
        <v>89429.878003764374</v>
      </c>
      <c r="Q213">
        <f t="shared" ca="1" si="88"/>
        <v>22474</v>
      </c>
      <c r="R213">
        <f t="shared" ca="1" si="70"/>
        <v>55690.172978806651</v>
      </c>
      <c r="S213">
        <f t="shared" ca="1" si="71"/>
        <v>56235.637737680612</v>
      </c>
      <c r="T213">
        <f t="shared" ca="1" si="72"/>
        <v>466857.51574144501</v>
      </c>
      <c r="U213">
        <f t="shared" ca="1" si="73"/>
        <v>246160.17044279684</v>
      </c>
      <c r="V213">
        <f t="shared" ca="1" si="74"/>
        <v>220697.34529864817</v>
      </c>
      <c r="AF213" s="5">
        <f ca="1">IF(Table1[[#This Row],[Genders]]="men",1,0)</f>
        <v>0</v>
      </c>
      <c r="AG213">
        <f ca="1">IF(Table1[[#This Row],[Genders]]="women",1,0)</f>
        <v>1</v>
      </c>
      <c r="AJ213" s="6"/>
      <c r="AL213">
        <f ca="1">IF(Table1[[#This Row],[field of work]]="teaching",1,0)</f>
        <v>0</v>
      </c>
      <c r="AM213">
        <f ca="1">IF(Table1[[#This Row],[field of work]]="health",1,0)</f>
        <v>0</v>
      </c>
      <c r="AN213">
        <f ca="1">IF(Table1[[#This Row],[field of work]]="agriculture",1,0)</f>
        <v>0</v>
      </c>
      <c r="AO213">
        <f ca="1">IF(Table1[[#This Row],[field of work]]="IT",1,0)</f>
        <v>1</v>
      </c>
      <c r="AP213">
        <f ca="1">IF(Table1[[#This Row],[field of work]]="construction",1,0)</f>
        <v>0</v>
      </c>
      <c r="AQ213">
        <f ca="1">IF(Table1[[#This Row],[field of work]]="general work",1,0)</f>
        <v>0</v>
      </c>
      <c r="AY213" s="23">
        <f ca="1">IF(Table1[[#This Row],[area]]="ontario",1,0)</f>
        <v>0</v>
      </c>
      <c r="AZ213">
        <f ca="1">IF(Table1[[#This Row],[area]]="newfounland",1,0)</f>
        <v>0</v>
      </c>
      <c r="BA213">
        <f ca="1">IF(Table1[[#This Row],[area]]="alberta",1,0)</f>
        <v>0</v>
      </c>
      <c r="BB213">
        <f ca="1">IF(Table1[[#This Row],[area]]="BC",1,0)</f>
        <v>0</v>
      </c>
      <c r="BC213">
        <f ca="1">IF(Table1[[#This Row],[area]]="yukon",1,0)</f>
        <v>0</v>
      </c>
      <c r="BD213">
        <f ca="1">IF(Table1[[#This Row],[area]]="nunavet",1,0)</f>
        <v>0</v>
      </c>
      <c r="BE213">
        <f ca="1">IF(Table1[[#This Row],[area]]="sasketchwan",1,0)</f>
        <v>0</v>
      </c>
      <c r="BF213">
        <f ca="1">IF(Table1[[#This Row],[area]]="newbruncwick",1,0)</f>
        <v>0</v>
      </c>
      <c r="BG213">
        <f ca="1">IF(Table1[[#This Row],[area]]="manitoba",1,0)</f>
        <v>0</v>
      </c>
      <c r="BH213">
        <f ca="1">IF(Table1[[#This Row],[area]]="prince edward island",1,0)</f>
        <v>0</v>
      </c>
      <c r="BI213">
        <f ca="1">IF(Table1[[#This Row],[area]]="quebec",1,0)</f>
        <v>0</v>
      </c>
      <c r="BJ213">
        <f ca="1">IF(Table1[[#This Row],[area]]="northwest tersesa",1,0)</f>
        <v>1</v>
      </c>
      <c r="BZ213" s="41">
        <f ca="1">Table1[[#This Row],[Cars Value]]/Table1[[#This Row],[no of cars]]</f>
        <v>44714.939001882187</v>
      </c>
      <c r="CB213" s="5">
        <f ca="1">IF(Table1[[#This Row],[Value of debts]]&gt;$CC$6,1,0)</f>
        <v>1</v>
      </c>
      <c r="CF213" s="6"/>
      <c r="CG213" s="43">
        <f ca="1">Table1[[#This Row],[Mortage left]]/Table1[[#This Row],[value of house]]</f>
        <v>0.5230391711623894</v>
      </c>
      <c r="CH213">
        <f t="shared" ca="1" si="89"/>
        <v>0</v>
      </c>
      <c r="CO213" s="5">
        <f ca="1">IF(Table1[[#This Row],[area]]="yukon",Table1[[#This Row],[income]],0)</f>
        <v>0</v>
      </c>
      <c r="CP213">
        <f ca="1">IF(Table1[[#This Row],[area]]="ontario",Table1[[#This Row],[income]],0)</f>
        <v>0</v>
      </c>
      <c r="CQ213">
        <f ca="1">IF(Table1[[#This Row],[area]]="newfounland",Table1[[#This Row],[income]],0)</f>
        <v>0</v>
      </c>
      <c r="CR213">
        <f ca="1">IF(Table1[[#This Row],[area]]="alberta",Table1[[#This Row],[income]],0)</f>
        <v>0</v>
      </c>
      <c r="CS213">
        <f ca="1">IF(Table1[[#This Row],[area]]="nunavet",Table1[[#This Row],[income]],0)</f>
        <v>0</v>
      </c>
      <c r="CT213">
        <f ca="1">IF(Table1[[#This Row],[area]]="prince edward island",Table1[[#This Row],[income]],0)</f>
        <v>0</v>
      </c>
      <c r="CU213">
        <f ca="1">IF(Table1[[#This Row],[area]]="northwest tersesa",Table1[[#This Row],[income]],0)</f>
        <v>53532</v>
      </c>
      <c r="CV213">
        <f ca="1">IF(Table1[[#This Row],[area]]="quebec",Table1[[#This Row],[income]],0)</f>
        <v>0</v>
      </c>
      <c r="CW213">
        <f ca="1">IF(Table1[[#This Row],[area]]="manitoba",Table1[[#This Row],[income]],0)</f>
        <v>0</v>
      </c>
      <c r="CX213">
        <f ca="1">IF(Table1[[#This Row],[area]]="sasketchwan",Table1[[#This Row],[income]],0)</f>
        <v>0</v>
      </c>
      <c r="CY213">
        <f ca="1">IF(Table1[[#This Row],[area]]="BC",Table1[[#This Row],[income]],0)</f>
        <v>0</v>
      </c>
      <c r="CZ213" s="6">
        <f ca="1">IF(Table1[[#This Row],[area]]="newbruncwick",Table1[[#This Row],[income]],0)</f>
        <v>0</v>
      </c>
      <c r="DB213" s="5">
        <f ca="1">IF(Table1[[#This Row],[field of work]]="health",Table1[[#This Row],[income]],0)</f>
        <v>0</v>
      </c>
      <c r="DC213">
        <f ca="1">IF(Table1[[#This Row],[field of work]]="teaching",Table1[[#This Row],[income]],0)</f>
        <v>0</v>
      </c>
      <c r="DD213">
        <f ca="1">IF(Table1[[#This Row],[field of work]]="agriculture",Table1[[#This Row],[income]],0)</f>
        <v>0</v>
      </c>
      <c r="DE213">
        <f ca="1">IF(Table1[[#This Row],[field of work]]="IT",Table1[[#This Row],[income]],0)</f>
        <v>53532</v>
      </c>
      <c r="DF213">
        <f ca="1">IF(Table1[[#This Row],[field of work]]="construction",Table1[[#This Row],[income]],0)</f>
        <v>0</v>
      </c>
      <c r="DG213" s="6">
        <f ca="1">IF(Table1[[#This Row],[field of work]]="general work",Table1[[#This Row],[income]],0)</f>
        <v>0</v>
      </c>
      <c r="DJ213" s="5">
        <f ca="1">IF(Table1[[#This Row],[Value of debts]]&gt;Table1[[#This Row],[income]],1,0)</f>
        <v>1</v>
      </c>
      <c r="DK213" s="6"/>
      <c r="DL213">
        <f ca="1">IF(Table1[[#This Row],[net worth of person($)]]&gt;$DM$6,Table1[[#This Row],[age]],0)</f>
        <v>26</v>
      </c>
    </row>
    <row r="214" spans="2:116" x14ac:dyDescent="0.3">
      <c r="B214">
        <f t="shared" ca="1" si="76"/>
        <v>1</v>
      </c>
      <c r="C214" s="1" t="str">
        <f t="shared" ca="1" si="77"/>
        <v>men</v>
      </c>
      <c r="D214">
        <f t="shared" ca="1" si="78"/>
        <v>42</v>
      </c>
      <c r="E214">
        <f t="shared" ca="1" si="79"/>
        <v>6</v>
      </c>
      <c r="F214" t="str">
        <f t="shared" ca="1" si="80"/>
        <v>agriculture</v>
      </c>
      <c r="G214">
        <f t="shared" ca="1" si="81"/>
        <v>1</v>
      </c>
      <c r="H214" t="str">
        <f t="shared" ca="1" si="82"/>
        <v>high school</v>
      </c>
      <c r="I214">
        <f t="shared" ca="1" si="83"/>
        <v>4</v>
      </c>
      <c r="J214">
        <f t="shared" ca="1" si="75"/>
        <v>1</v>
      </c>
      <c r="K214">
        <f t="shared" ca="1" si="84"/>
        <v>56897</v>
      </c>
      <c r="L214">
        <f t="shared" ca="1" si="85"/>
        <v>2</v>
      </c>
      <c r="M214" t="str">
        <f t="shared" ca="1" si="86"/>
        <v>BC</v>
      </c>
      <c r="N214">
        <f t="shared" ref="N214:N277" ca="1" si="90">K214*RANDBETWEEN(3,6)</f>
        <v>284485</v>
      </c>
      <c r="O214">
        <f t="shared" ca="1" si="87"/>
        <v>210312.60898701727</v>
      </c>
      <c r="P214">
        <f t="shared" ref="P214:P277" ca="1" si="91">J214*RAND()*K214</f>
        <v>16999.919984910342</v>
      </c>
      <c r="Q214">
        <f t="shared" ca="1" si="88"/>
        <v>14270</v>
      </c>
      <c r="R214">
        <f t="shared" ref="R214:R277" ca="1" si="92">RAND()*K214*2</f>
        <v>19448.626937978079</v>
      </c>
      <c r="S214">
        <f t="shared" ref="S214:S277" ca="1" si="93">RAND()*K214*1.5</f>
        <v>10932.028051910802</v>
      </c>
      <c r="T214">
        <f t="shared" ref="T214:T277" ca="1" si="94">N214+P214+S214</f>
        <v>312416.94803682115</v>
      </c>
      <c r="U214">
        <f t="shared" ref="U214:U277" ca="1" si="95">SUM(O214,R214,Q214)</f>
        <v>244031.23592499536</v>
      </c>
      <c r="V214">
        <f t="shared" ref="V214:V277" ca="1" si="96">T214-U214</f>
        <v>68385.712111825793</v>
      </c>
      <c r="AF214" s="5">
        <f ca="1">IF(Table1[[#This Row],[Genders]]="men",1,0)</f>
        <v>1</v>
      </c>
      <c r="AG214">
        <f ca="1">IF(Table1[[#This Row],[Genders]]="women",1,0)</f>
        <v>0</v>
      </c>
      <c r="AJ214" s="6"/>
      <c r="AL214">
        <f ca="1">IF(Table1[[#This Row],[field of work]]="teaching",1,0)</f>
        <v>0</v>
      </c>
      <c r="AM214">
        <f ca="1">IF(Table1[[#This Row],[field of work]]="health",1,0)</f>
        <v>0</v>
      </c>
      <c r="AN214">
        <f ca="1">IF(Table1[[#This Row],[field of work]]="agriculture",1,0)</f>
        <v>1</v>
      </c>
      <c r="AO214">
        <f ca="1">IF(Table1[[#This Row],[field of work]]="IT",1,0)</f>
        <v>0</v>
      </c>
      <c r="AP214">
        <f ca="1">IF(Table1[[#This Row],[field of work]]="construction",1,0)</f>
        <v>0</v>
      </c>
      <c r="AQ214">
        <f ca="1">IF(Table1[[#This Row],[field of work]]="general work",1,0)</f>
        <v>0</v>
      </c>
      <c r="AY214" s="23">
        <f ca="1">IF(Table1[[#This Row],[area]]="ontario",1,0)</f>
        <v>0</v>
      </c>
      <c r="AZ214">
        <f ca="1">IF(Table1[[#This Row],[area]]="newfounland",1,0)</f>
        <v>0</v>
      </c>
      <c r="BA214">
        <f ca="1">IF(Table1[[#This Row],[area]]="alberta",1,0)</f>
        <v>0</v>
      </c>
      <c r="BB214">
        <f ca="1">IF(Table1[[#This Row],[area]]="BC",1,0)</f>
        <v>1</v>
      </c>
      <c r="BC214">
        <f ca="1">IF(Table1[[#This Row],[area]]="yukon",1,0)</f>
        <v>0</v>
      </c>
      <c r="BD214">
        <f ca="1">IF(Table1[[#This Row],[area]]="nunavet",1,0)</f>
        <v>0</v>
      </c>
      <c r="BE214">
        <f ca="1">IF(Table1[[#This Row],[area]]="sasketchwan",1,0)</f>
        <v>0</v>
      </c>
      <c r="BF214">
        <f ca="1">IF(Table1[[#This Row],[area]]="newbruncwick",1,0)</f>
        <v>0</v>
      </c>
      <c r="BG214">
        <f ca="1">IF(Table1[[#This Row],[area]]="manitoba",1,0)</f>
        <v>0</v>
      </c>
      <c r="BH214">
        <f ca="1">IF(Table1[[#This Row],[area]]="prince edward island",1,0)</f>
        <v>0</v>
      </c>
      <c r="BI214">
        <f ca="1">IF(Table1[[#This Row],[area]]="quebec",1,0)</f>
        <v>0</v>
      </c>
      <c r="BJ214">
        <f ca="1">IF(Table1[[#This Row],[area]]="northwest tersesa",1,0)</f>
        <v>0</v>
      </c>
      <c r="BZ214" s="41">
        <f ca="1">Table1[[#This Row],[Cars Value]]/Table1[[#This Row],[no of cars]]</f>
        <v>16999.919984910342</v>
      </c>
      <c r="CB214" s="5">
        <f ca="1">IF(Table1[[#This Row],[Value of debts]]&gt;$CC$6,1,0)</f>
        <v>1</v>
      </c>
      <c r="CF214" s="6"/>
      <c r="CG214" s="43">
        <f ca="1">Table1[[#This Row],[Mortage left]]/Table1[[#This Row],[value of house]]</f>
        <v>0.73927486154636368</v>
      </c>
      <c r="CH214">
        <f t="shared" ca="1" si="89"/>
        <v>0</v>
      </c>
      <c r="CO214" s="5">
        <f ca="1">IF(Table1[[#This Row],[area]]="yukon",Table1[[#This Row],[income]],0)</f>
        <v>0</v>
      </c>
      <c r="CP214">
        <f ca="1">IF(Table1[[#This Row],[area]]="ontario",Table1[[#This Row],[income]],0)</f>
        <v>0</v>
      </c>
      <c r="CQ214">
        <f ca="1">IF(Table1[[#This Row],[area]]="newfounland",Table1[[#This Row],[income]],0)</f>
        <v>0</v>
      </c>
      <c r="CR214">
        <f ca="1">IF(Table1[[#This Row],[area]]="alberta",Table1[[#This Row],[income]],0)</f>
        <v>0</v>
      </c>
      <c r="CS214">
        <f ca="1">IF(Table1[[#This Row],[area]]="nunavet",Table1[[#This Row],[income]],0)</f>
        <v>0</v>
      </c>
      <c r="CT214">
        <f ca="1">IF(Table1[[#This Row],[area]]="prince edward island",Table1[[#This Row],[income]],0)</f>
        <v>0</v>
      </c>
      <c r="CU214">
        <f ca="1">IF(Table1[[#This Row],[area]]="northwest tersesa",Table1[[#This Row],[income]],0)</f>
        <v>0</v>
      </c>
      <c r="CV214">
        <f ca="1">IF(Table1[[#This Row],[area]]="quebec",Table1[[#This Row],[income]],0)</f>
        <v>0</v>
      </c>
      <c r="CW214">
        <f ca="1">IF(Table1[[#This Row],[area]]="manitoba",Table1[[#This Row],[income]],0)</f>
        <v>0</v>
      </c>
      <c r="CX214">
        <f ca="1">IF(Table1[[#This Row],[area]]="sasketchwan",Table1[[#This Row],[income]],0)</f>
        <v>0</v>
      </c>
      <c r="CY214">
        <f ca="1">IF(Table1[[#This Row],[area]]="BC",Table1[[#This Row],[income]],0)</f>
        <v>56897</v>
      </c>
      <c r="CZ214" s="6">
        <f ca="1">IF(Table1[[#This Row],[area]]="newbruncwick",Table1[[#This Row],[income]],0)</f>
        <v>0</v>
      </c>
      <c r="DB214" s="5">
        <f ca="1">IF(Table1[[#This Row],[field of work]]="health",Table1[[#This Row],[income]],0)</f>
        <v>0</v>
      </c>
      <c r="DC214">
        <f ca="1">IF(Table1[[#This Row],[field of work]]="teaching",Table1[[#This Row],[income]],0)</f>
        <v>0</v>
      </c>
      <c r="DD214">
        <f ca="1">IF(Table1[[#This Row],[field of work]]="agriculture",Table1[[#This Row],[income]],0)</f>
        <v>56897</v>
      </c>
      <c r="DE214">
        <f ca="1">IF(Table1[[#This Row],[field of work]]="IT",Table1[[#This Row],[income]],0)</f>
        <v>0</v>
      </c>
      <c r="DF214">
        <f ca="1">IF(Table1[[#This Row],[field of work]]="construction",Table1[[#This Row],[income]],0)</f>
        <v>0</v>
      </c>
      <c r="DG214" s="6">
        <f ca="1">IF(Table1[[#This Row],[field of work]]="general work",Table1[[#This Row],[income]],0)</f>
        <v>0</v>
      </c>
      <c r="DJ214" s="5">
        <f ca="1">IF(Table1[[#This Row],[Value of debts]]&gt;Table1[[#This Row],[income]],1,0)</f>
        <v>1</v>
      </c>
      <c r="DK214" s="6"/>
      <c r="DL214">
        <f ca="1">IF(Table1[[#This Row],[net worth of person($)]]&gt;$DM$6,Table1[[#This Row],[age]],0)</f>
        <v>42</v>
      </c>
    </row>
    <row r="215" spans="2:116" x14ac:dyDescent="0.3">
      <c r="B215">
        <f t="shared" ca="1" si="76"/>
        <v>2</v>
      </c>
      <c r="C215" s="1" t="str">
        <f t="shared" ca="1" si="77"/>
        <v>women</v>
      </c>
      <c r="D215">
        <f t="shared" ca="1" si="78"/>
        <v>31</v>
      </c>
      <c r="E215">
        <f t="shared" ca="1" si="79"/>
        <v>2</v>
      </c>
      <c r="F215" t="str">
        <f t="shared" ca="1" si="80"/>
        <v>construction</v>
      </c>
      <c r="G215">
        <f t="shared" ca="1" si="81"/>
        <v>3</v>
      </c>
      <c r="H215" t="str">
        <f t="shared" ca="1" si="82"/>
        <v>university</v>
      </c>
      <c r="I215">
        <f t="shared" ca="1" si="83"/>
        <v>0</v>
      </c>
      <c r="J215">
        <f t="shared" ca="1" si="75"/>
        <v>1</v>
      </c>
      <c r="K215">
        <f t="shared" ca="1" si="84"/>
        <v>59211</v>
      </c>
      <c r="L215">
        <f t="shared" ca="1" si="85"/>
        <v>4</v>
      </c>
      <c r="M215" t="str">
        <f t="shared" ca="1" si="86"/>
        <v>alberta</v>
      </c>
      <c r="N215">
        <f t="shared" ca="1" si="90"/>
        <v>177633</v>
      </c>
      <c r="O215">
        <f t="shared" ca="1" si="87"/>
        <v>151293.16764068615</v>
      </c>
      <c r="P215">
        <f t="shared" ca="1" si="91"/>
        <v>36803.796184120394</v>
      </c>
      <c r="Q215">
        <f t="shared" ca="1" si="88"/>
        <v>18541</v>
      </c>
      <c r="R215">
        <f t="shared" ca="1" si="92"/>
        <v>55916.354114191003</v>
      </c>
      <c r="S215">
        <f t="shared" ca="1" si="93"/>
        <v>73626.569348976074</v>
      </c>
      <c r="T215">
        <f t="shared" ca="1" si="94"/>
        <v>288063.36553309648</v>
      </c>
      <c r="U215">
        <f t="shared" ca="1" si="95"/>
        <v>225750.52175487715</v>
      </c>
      <c r="V215">
        <f t="shared" ca="1" si="96"/>
        <v>62312.843778219336</v>
      </c>
      <c r="AF215" s="5">
        <f ca="1">IF(Table1[[#This Row],[Genders]]="men",1,0)</f>
        <v>0</v>
      </c>
      <c r="AG215">
        <f ca="1">IF(Table1[[#This Row],[Genders]]="women",1,0)</f>
        <v>1</v>
      </c>
      <c r="AJ215" s="6"/>
      <c r="AL215">
        <f ca="1">IF(Table1[[#This Row],[field of work]]="teaching",1,0)</f>
        <v>0</v>
      </c>
      <c r="AM215">
        <f ca="1">IF(Table1[[#This Row],[field of work]]="health",1,0)</f>
        <v>0</v>
      </c>
      <c r="AN215">
        <f ca="1">IF(Table1[[#This Row],[field of work]]="agriculture",1,0)</f>
        <v>0</v>
      </c>
      <c r="AO215">
        <f ca="1">IF(Table1[[#This Row],[field of work]]="IT",1,0)</f>
        <v>0</v>
      </c>
      <c r="AP215">
        <f ca="1">IF(Table1[[#This Row],[field of work]]="construction",1,0)</f>
        <v>1</v>
      </c>
      <c r="AQ215">
        <f ca="1">IF(Table1[[#This Row],[field of work]]="general work",1,0)</f>
        <v>0</v>
      </c>
      <c r="AY215" s="23">
        <f ca="1">IF(Table1[[#This Row],[area]]="ontario",1,0)</f>
        <v>0</v>
      </c>
      <c r="AZ215">
        <f ca="1">IF(Table1[[#This Row],[area]]="newfounland",1,0)</f>
        <v>0</v>
      </c>
      <c r="BA215">
        <f ca="1">IF(Table1[[#This Row],[area]]="alberta",1,0)</f>
        <v>1</v>
      </c>
      <c r="BB215">
        <f ca="1">IF(Table1[[#This Row],[area]]="BC",1,0)</f>
        <v>0</v>
      </c>
      <c r="BC215">
        <f ca="1">IF(Table1[[#This Row],[area]]="yukon",1,0)</f>
        <v>0</v>
      </c>
      <c r="BD215">
        <f ca="1">IF(Table1[[#This Row],[area]]="nunavet",1,0)</f>
        <v>0</v>
      </c>
      <c r="BE215">
        <f ca="1">IF(Table1[[#This Row],[area]]="sasketchwan",1,0)</f>
        <v>0</v>
      </c>
      <c r="BF215">
        <f ca="1">IF(Table1[[#This Row],[area]]="newbruncwick",1,0)</f>
        <v>0</v>
      </c>
      <c r="BG215">
        <f ca="1">IF(Table1[[#This Row],[area]]="manitoba",1,0)</f>
        <v>0</v>
      </c>
      <c r="BH215">
        <f ca="1">IF(Table1[[#This Row],[area]]="prince edward island",1,0)</f>
        <v>0</v>
      </c>
      <c r="BI215">
        <f ca="1">IF(Table1[[#This Row],[area]]="quebec",1,0)</f>
        <v>0</v>
      </c>
      <c r="BJ215">
        <f ca="1">IF(Table1[[#This Row],[area]]="northwest tersesa",1,0)</f>
        <v>0</v>
      </c>
      <c r="BZ215" s="41">
        <f ca="1">Table1[[#This Row],[Cars Value]]/Table1[[#This Row],[no of cars]]</f>
        <v>36803.796184120394</v>
      </c>
      <c r="CB215" s="5">
        <f ca="1">IF(Table1[[#This Row],[Value of debts]]&gt;$CC$6,1,0)</f>
        <v>1</v>
      </c>
      <c r="CF215" s="6"/>
      <c r="CG215" s="43">
        <f ca="1">Table1[[#This Row],[Mortage left]]/Table1[[#This Row],[value of house]]</f>
        <v>0.85171768556904492</v>
      </c>
      <c r="CH215">
        <f t="shared" ca="1" si="89"/>
        <v>0</v>
      </c>
      <c r="CO215" s="5">
        <f ca="1">IF(Table1[[#This Row],[area]]="yukon",Table1[[#This Row],[income]],0)</f>
        <v>0</v>
      </c>
      <c r="CP215">
        <f ca="1">IF(Table1[[#This Row],[area]]="ontario",Table1[[#This Row],[income]],0)</f>
        <v>0</v>
      </c>
      <c r="CQ215">
        <f ca="1">IF(Table1[[#This Row],[area]]="newfounland",Table1[[#This Row],[income]],0)</f>
        <v>0</v>
      </c>
      <c r="CR215">
        <f ca="1">IF(Table1[[#This Row],[area]]="alberta",Table1[[#This Row],[income]],0)</f>
        <v>59211</v>
      </c>
      <c r="CS215">
        <f ca="1">IF(Table1[[#This Row],[area]]="nunavet",Table1[[#This Row],[income]],0)</f>
        <v>0</v>
      </c>
      <c r="CT215">
        <f ca="1">IF(Table1[[#This Row],[area]]="prince edward island",Table1[[#This Row],[income]],0)</f>
        <v>0</v>
      </c>
      <c r="CU215">
        <f ca="1">IF(Table1[[#This Row],[area]]="northwest tersesa",Table1[[#This Row],[income]],0)</f>
        <v>0</v>
      </c>
      <c r="CV215">
        <f ca="1">IF(Table1[[#This Row],[area]]="quebec",Table1[[#This Row],[income]],0)</f>
        <v>0</v>
      </c>
      <c r="CW215">
        <f ca="1">IF(Table1[[#This Row],[area]]="manitoba",Table1[[#This Row],[income]],0)</f>
        <v>0</v>
      </c>
      <c r="CX215">
        <f ca="1">IF(Table1[[#This Row],[area]]="sasketchwan",Table1[[#This Row],[income]],0)</f>
        <v>0</v>
      </c>
      <c r="CY215">
        <f ca="1">IF(Table1[[#This Row],[area]]="BC",Table1[[#This Row],[income]],0)</f>
        <v>0</v>
      </c>
      <c r="CZ215" s="6">
        <f ca="1">IF(Table1[[#This Row],[area]]="newbruncwick",Table1[[#This Row],[income]],0)</f>
        <v>0</v>
      </c>
      <c r="DB215" s="5">
        <f ca="1">IF(Table1[[#This Row],[field of work]]="health",Table1[[#This Row],[income]],0)</f>
        <v>0</v>
      </c>
      <c r="DC215">
        <f ca="1">IF(Table1[[#This Row],[field of work]]="teaching",Table1[[#This Row],[income]],0)</f>
        <v>0</v>
      </c>
      <c r="DD215">
        <f ca="1">IF(Table1[[#This Row],[field of work]]="agriculture",Table1[[#This Row],[income]],0)</f>
        <v>0</v>
      </c>
      <c r="DE215">
        <f ca="1">IF(Table1[[#This Row],[field of work]]="IT",Table1[[#This Row],[income]],0)</f>
        <v>0</v>
      </c>
      <c r="DF215">
        <f ca="1">IF(Table1[[#This Row],[field of work]]="construction",Table1[[#This Row],[income]],0)</f>
        <v>59211</v>
      </c>
      <c r="DG215" s="6">
        <f ca="1">IF(Table1[[#This Row],[field of work]]="general work",Table1[[#This Row],[income]],0)</f>
        <v>0</v>
      </c>
      <c r="DJ215" s="5">
        <f ca="1">IF(Table1[[#This Row],[Value of debts]]&gt;Table1[[#This Row],[income]],1,0)</f>
        <v>1</v>
      </c>
      <c r="DK215" s="6"/>
      <c r="DL215">
        <f ca="1">IF(Table1[[#This Row],[net worth of person($)]]&gt;$DM$6,Table1[[#This Row],[age]],0)</f>
        <v>31</v>
      </c>
    </row>
    <row r="216" spans="2:116" x14ac:dyDescent="0.3">
      <c r="B216">
        <f t="shared" ca="1" si="76"/>
        <v>1</v>
      </c>
      <c r="C216" s="1" t="str">
        <f t="shared" ca="1" si="77"/>
        <v>men</v>
      </c>
      <c r="D216">
        <f t="shared" ca="1" si="78"/>
        <v>40</v>
      </c>
      <c r="E216">
        <f t="shared" ca="1" si="79"/>
        <v>2</v>
      </c>
      <c r="F216" t="str">
        <f t="shared" ca="1" si="80"/>
        <v>construction</v>
      </c>
      <c r="G216">
        <f t="shared" ca="1" si="81"/>
        <v>5</v>
      </c>
      <c r="H216" t="str">
        <f t="shared" ca="1" si="82"/>
        <v>other</v>
      </c>
      <c r="I216">
        <f t="shared" ca="1" si="83"/>
        <v>4</v>
      </c>
      <c r="J216">
        <f t="shared" ca="1" si="75"/>
        <v>3</v>
      </c>
      <c r="K216">
        <f t="shared" ca="1" si="84"/>
        <v>68582</v>
      </c>
      <c r="L216">
        <f t="shared" ca="1" si="85"/>
        <v>1</v>
      </c>
      <c r="M216" t="str">
        <f t="shared" ca="1" si="86"/>
        <v>yukon</v>
      </c>
      <c r="N216">
        <f t="shared" ca="1" si="90"/>
        <v>411492</v>
      </c>
      <c r="O216">
        <f t="shared" ca="1" si="87"/>
        <v>183930.26592990535</v>
      </c>
      <c r="P216">
        <f t="shared" ca="1" si="91"/>
        <v>186605.78818604111</v>
      </c>
      <c r="Q216">
        <f t="shared" ca="1" si="88"/>
        <v>44125</v>
      </c>
      <c r="R216">
        <f t="shared" ca="1" si="92"/>
        <v>78668.043598641292</v>
      </c>
      <c r="S216">
        <f t="shared" ca="1" si="93"/>
        <v>64247.872256401344</v>
      </c>
      <c r="T216">
        <f t="shared" ca="1" si="94"/>
        <v>662345.66044244252</v>
      </c>
      <c r="U216">
        <f t="shared" ca="1" si="95"/>
        <v>306723.30952854664</v>
      </c>
      <c r="V216">
        <f t="shared" ca="1" si="96"/>
        <v>355622.35091389588</v>
      </c>
      <c r="AF216" s="5">
        <f ca="1">IF(Table1[[#This Row],[Genders]]="men",1,0)</f>
        <v>1</v>
      </c>
      <c r="AG216">
        <f ca="1">IF(Table1[[#This Row],[Genders]]="women",1,0)</f>
        <v>0</v>
      </c>
      <c r="AJ216" s="6"/>
      <c r="AL216">
        <f ca="1">IF(Table1[[#This Row],[field of work]]="teaching",1,0)</f>
        <v>0</v>
      </c>
      <c r="AM216">
        <f ca="1">IF(Table1[[#This Row],[field of work]]="health",1,0)</f>
        <v>0</v>
      </c>
      <c r="AN216">
        <f ca="1">IF(Table1[[#This Row],[field of work]]="agriculture",1,0)</f>
        <v>0</v>
      </c>
      <c r="AO216">
        <f ca="1">IF(Table1[[#This Row],[field of work]]="IT",1,0)</f>
        <v>0</v>
      </c>
      <c r="AP216">
        <f ca="1">IF(Table1[[#This Row],[field of work]]="construction",1,0)</f>
        <v>1</v>
      </c>
      <c r="AQ216">
        <f ca="1">IF(Table1[[#This Row],[field of work]]="general work",1,0)</f>
        <v>0</v>
      </c>
      <c r="AY216" s="23">
        <f ca="1">IF(Table1[[#This Row],[area]]="ontario",1,0)</f>
        <v>0</v>
      </c>
      <c r="AZ216">
        <f ca="1">IF(Table1[[#This Row],[area]]="newfounland",1,0)</f>
        <v>0</v>
      </c>
      <c r="BA216">
        <f ca="1">IF(Table1[[#This Row],[area]]="alberta",1,0)</f>
        <v>0</v>
      </c>
      <c r="BB216">
        <f ca="1">IF(Table1[[#This Row],[area]]="BC",1,0)</f>
        <v>0</v>
      </c>
      <c r="BC216">
        <f ca="1">IF(Table1[[#This Row],[area]]="yukon",1,0)</f>
        <v>1</v>
      </c>
      <c r="BD216">
        <f ca="1">IF(Table1[[#This Row],[area]]="nunavet",1,0)</f>
        <v>0</v>
      </c>
      <c r="BE216">
        <f ca="1">IF(Table1[[#This Row],[area]]="sasketchwan",1,0)</f>
        <v>0</v>
      </c>
      <c r="BF216">
        <f ca="1">IF(Table1[[#This Row],[area]]="newbruncwick",1,0)</f>
        <v>0</v>
      </c>
      <c r="BG216">
        <f ca="1">IF(Table1[[#This Row],[area]]="manitoba",1,0)</f>
        <v>0</v>
      </c>
      <c r="BH216">
        <f ca="1">IF(Table1[[#This Row],[area]]="prince edward island",1,0)</f>
        <v>0</v>
      </c>
      <c r="BI216">
        <f ca="1">IF(Table1[[#This Row],[area]]="quebec",1,0)</f>
        <v>0</v>
      </c>
      <c r="BJ216">
        <f ca="1">IF(Table1[[#This Row],[area]]="northwest tersesa",1,0)</f>
        <v>0</v>
      </c>
      <c r="BZ216" s="41">
        <f ca="1">Table1[[#This Row],[Cars Value]]/Table1[[#This Row],[no of cars]]</f>
        <v>62201.929395347041</v>
      </c>
      <c r="CB216" s="5">
        <f ca="1">IF(Table1[[#This Row],[Value of debts]]&gt;$CC$6,1,0)</f>
        <v>1</v>
      </c>
      <c r="CF216" s="6"/>
      <c r="CG216" s="43">
        <f ca="1">Table1[[#This Row],[Mortage left]]/Table1[[#This Row],[value of house]]</f>
        <v>0.44698381968520734</v>
      </c>
      <c r="CH216">
        <f t="shared" ca="1" si="89"/>
        <v>0</v>
      </c>
      <c r="CO216" s="5">
        <f ca="1">IF(Table1[[#This Row],[area]]="yukon",Table1[[#This Row],[income]],0)</f>
        <v>68582</v>
      </c>
      <c r="CP216">
        <f ca="1">IF(Table1[[#This Row],[area]]="ontario",Table1[[#This Row],[income]],0)</f>
        <v>0</v>
      </c>
      <c r="CQ216">
        <f ca="1">IF(Table1[[#This Row],[area]]="newfounland",Table1[[#This Row],[income]],0)</f>
        <v>0</v>
      </c>
      <c r="CR216">
        <f ca="1">IF(Table1[[#This Row],[area]]="alberta",Table1[[#This Row],[income]],0)</f>
        <v>0</v>
      </c>
      <c r="CS216">
        <f ca="1">IF(Table1[[#This Row],[area]]="nunavet",Table1[[#This Row],[income]],0)</f>
        <v>0</v>
      </c>
      <c r="CT216">
        <f ca="1">IF(Table1[[#This Row],[area]]="prince edward island",Table1[[#This Row],[income]],0)</f>
        <v>0</v>
      </c>
      <c r="CU216">
        <f ca="1">IF(Table1[[#This Row],[area]]="northwest tersesa",Table1[[#This Row],[income]],0)</f>
        <v>0</v>
      </c>
      <c r="CV216">
        <f ca="1">IF(Table1[[#This Row],[area]]="quebec",Table1[[#This Row],[income]],0)</f>
        <v>0</v>
      </c>
      <c r="CW216">
        <f ca="1">IF(Table1[[#This Row],[area]]="manitoba",Table1[[#This Row],[income]],0)</f>
        <v>0</v>
      </c>
      <c r="CX216">
        <f ca="1">IF(Table1[[#This Row],[area]]="sasketchwan",Table1[[#This Row],[income]],0)</f>
        <v>0</v>
      </c>
      <c r="CY216">
        <f ca="1">IF(Table1[[#This Row],[area]]="BC",Table1[[#This Row],[income]],0)</f>
        <v>0</v>
      </c>
      <c r="CZ216" s="6">
        <f ca="1">IF(Table1[[#This Row],[area]]="newbruncwick",Table1[[#This Row],[income]],0)</f>
        <v>0</v>
      </c>
      <c r="DB216" s="5">
        <f ca="1">IF(Table1[[#This Row],[field of work]]="health",Table1[[#This Row],[income]],0)</f>
        <v>0</v>
      </c>
      <c r="DC216">
        <f ca="1">IF(Table1[[#This Row],[field of work]]="teaching",Table1[[#This Row],[income]],0)</f>
        <v>0</v>
      </c>
      <c r="DD216">
        <f ca="1">IF(Table1[[#This Row],[field of work]]="agriculture",Table1[[#This Row],[income]],0)</f>
        <v>0</v>
      </c>
      <c r="DE216">
        <f ca="1">IF(Table1[[#This Row],[field of work]]="IT",Table1[[#This Row],[income]],0)</f>
        <v>0</v>
      </c>
      <c r="DF216">
        <f ca="1">IF(Table1[[#This Row],[field of work]]="construction",Table1[[#This Row],[income]],0)</f>
        <v>68582</v>
      </c>
      <c r="DG216" s="6">
        <f ca="1">IF(Table1[[#This Row],[field of work]]="general work",Table1[[#This Row],[income]],0)</f>
        <v>0</v>
      </c>
      <c r="DJ216" s="5">
        <f ca="1">IF(Table1[[#This Row],[Value of debts]]&gt;Table1[[#This Row],[income]],1,0)</f>
        <v>1</v>
      </c>
      <c r="DK216" s="6"/>
      <c r="DL216">
        <f ca="1">IF(Table1[[#This Row],[net worth of person($)]]&gt;$DM$6,Table1[[#This Row],[age]],0)</f>
        <v>40</v>
      </c>
    </row>
    <row r="217" spans="2:116" x14ac:dyDescent="0.3">
      <c r="B217">
        <f t="shared" ca="1" si="76"/>
        <v>1</v>
      </c>
      <c r="C217" s="1" t="str">
        <f t="shared" ca="1" si="77"/>
        <v>men</v>
      </c>
      <c r="D217">
        <f t="shared" ca="1" si="78"/>
        <v>26</v>
      </c>
      <c r="E217">
        <f t="shared" ca="1" si="79"/>
        <v>5</v>
      </c>
      <c r="F217" t="str">
        <f t="shared" ca="1" si="80"/>
        <v>general work</v>
      </c>
      <c r="G217">
        <f t="shared" ca="1" si="81"/>
        <v>3</v>
      </c>
      <c r="H217" t="str">
        <f t="shared" ca="1" si="82"/>
        <v>university</v>
      </c>
      <c r="I217">
        <f t="shared" ca="1" si="83"/>
        <v>2</v>
      </c>
      <c r="J217">
        <f t="shared" ca="1" si="75"/>
        <v>2</v>
      </c>
      <c r="K217">
        <f t="shared" ca="1" si="84"/>
        <v>34553</v>
      </c>
      <c r="L217">
        <f t="shared" ca="1" si="85"/>
        <v>3</v>
      </c>
      <c r="M217" t="str">
        <f t="shared" ca="1" si="86"/>
        <v>northwest tersesa</v>
      </c>
      <c r="N217">
        <f t="shared" ca="1" si="90"/>
        <v>103659</v>
      </c>
      <c r="O217">
        <f t="shared" ca="1" si="87"/>
        <v>99021.376303883953</v>
      </c>
      <c r="P217">
        <f t="shared" ca="1" si="91"/>
        <v>54210.189461877919</v>
      </c>
      <c r="Q217">
        <f t="shared" ca="1" si="88"/>
        <v>32379</v>
      </c>
      <c r="R217">
        <f t="shared" ca="1" si="92"/>
        <v>32639.924568904815</v>
      </c>
      <c r="S217">
        <f t="shared" ca="1" si="93"/>
        <v>3258.3819625146202</v>
      </c>
      <c r="T217">
        <f t="shared" ca="1" si="94"/>
        <v>161127.57142439255</v>
      </c>
      <c r="U217">
        <f t="shared" ca="1" si="95"/>
        <v>164040.30087278876</v>
      </c>
      <c r="V217">
        <f t="shared" ca="1" si="96"/>
        <v>-2912.7294483962178</v>
      </c>
      <c r="AF217" s="5">
        <f ca="1">IF(Table1[[#This Row],[Genders]]="men",1,0)</f>
        <v>1</v>
      </c>
      <c r="AG217">
        <f ca="1">IF(Table1[[#This Row],[Genders]]="women",1,0)</f>
        <v>0</v>
      </c>
      <c r="AJ217" s="6"/>
      <c r="AL217">
        <f ca="1">IF(Table1[[#This Row],[field of work]]="teaching",1,0)</f>
        <v>0</v>
      </c>
      <c r="AM217">
        <f ca="1">IF(Table1[[#This Row],[field of work]]="health",1,0)</f>
        <v>0</v>
      </c>
      <c r="AN217">
        <f ca="1">IF(Table1[[#This Row],[field of work]]="agriculture",1,0)</f>
        <v>0</v>
      </c>
      <c r="AO217">
        <f ca="1">IF(Table1[[#This Row],[field of work]]="IT",1,0)</f>
        <v>0</v>
      </c>
      <c r="AP217">
        <f ca="1">IF(Table1[[#This Row],[field of work]]="construction",1,0)</f>
        <v>0</v>
      </c>
      <c r="AQ217">
        <f ca="1">IF(Table1[[#This Row],[field of work]]="general work",1,0)</f>
        <v>1</v>
      </c>
      <c r="AY217" s="23">
        <f ca="1">IF(Table1[[#This Row],[area]]="ontario",1,0)</f>
        <v>0</v>
      </c>
      <c r="AZ217">
        <f ca="1">IF(Table1[[#This Row],[area]]="newfounland",1,0)</f>
        <v>0</v>
      </c>
      <c r="BA217">
        <f ca="1">IF(Table1[[#This Row],[area]]="alberta",1,0)</f>
        <v>0</v>
      </c>
      <c r="BB217">
        <f ca="1">IF(Table1[[#This Row],[area]]="BC",1,0)</f>
        <v>0</v>
      </c>
      <c r="BC217">
        <f ca="1">IF(Table1[[#This Row],[area]]="yukon",1,0)</f>
        <v>0</v>
      </c>
      <c r="BD217">
        <f ca="1">IF(Table1[[#This Row],[area]]="nunavet",1,0)</f>
        <v>0</v>
      </c>
      <c r="BE217">
        <f ca="1">IF(Table1[[#This Row],[area]]="sasketchwan",1,0)</f>
        <v>0</v>
      </c>
      <c r="BF217">
        <f ca="1">IF(Table1[[#This Row],[area]]="newbruncwick",1,0)</f>
        <v>0</v>
      </c>
      <c r="BG217">
        <f ca="1">IF(Table1[[#This Row],[area]]="manitoba",1,0)</f>
        <v>0</v>
      </c>
      <c r="BH217">
        <f ca="1">IF(Table1[[#This Row],[area]]="prince edward island",1,0)</f>
        <v>0</v>
      </c>
      <c r="BI217">
        <f ca="1">IF(Table1[[#This Row],[area]]="quebec",1,0)</f>
        <v>0</v>
      </c>
      <c r="BJ217">
        <f ca="1">IF(Table1[[#This Row],[area]]="northwest tersesa",1,0)</f>
        <v>1</v>
      </c>
      <c r="BZ217" s="41">
        <f ca="1">Table1[[#This Row],[Cars Value]]/Table1[[#This Row],[no of cars]]</f>
        <v>27105.094730938959</v>
      </c>
      <c r="CB217" s="5">
        <f ca="1">IF(Table1[[#This Row],[Value of debts]]&gt;$CC$6,1,0)</f>
        <v>1</v>
      </c>
      <c r="CF217" s="6"/>
      <c r="CG217" s="43">
        <f ca="1">Table1[[#This Row],[Mortage left]]/Table1[[#This Row],[value of house]]</f>
        <v>0.9552607714128436</v>
      </c>
      <c r="CH217">
        <f t="shared" ca="1" si="89"/>
        <v>0</v>
      </c>
      <c r="CO217" s="5">
        <f ca="1">IF(Table1[[#This Row],[area]]="yukon",Table1[[#This Row],[income]],0)</f>
        <v>0</v>
      </c>
      <c r="CP217">
        <f ca="1">IF(Table1[[#This Row],[area]]="ontario",Table1[[#This Row],[income]],0)</f>
        <v>0</v>
      </c>
      <c r="CQ217">
        <f ca="1">IF(Table1[[#This Row],[area]]="newfounland",Table1[[#This Row],[income]],0)</f>
        <v>0</v>
      </c>
      <c r="CR217">
        <f ca="1">IF(Table1[[#This Row],[area]]="alberta",Table1[[#This Row],[income]],0)</f>
        <v>0</v>
      </c>
      <c r="CS217">
        <f ca="1">IF(Table1[[#This Row],[area]]="nunavet",Table1[[#This Row],[income]],0)</f>
        <v>0</v>
      </c>
      <c r="CT217">
        <f ca="1">IF(Table1[[#This Row],[area]]="prince edward island",Table1[[#This Row],[income]],0)</f>
        <v>0</v>
      </c>
      <c r="CU217">
        <f ca="1">IF(Table1[[#This Row],[area]]="northwest tersesa",Table1[[#This Row],[income]],0)</f>
        <v>34553</v>
      </c>
      <c r="CV217">
        <f ca="1">IF(Table1[[#This Row],[area]]="quebec",Table1[[#This Row],[income]],0)</f>
        <v>0</v>
      </c>
      <c r="CW217">
        <f ca="1">IF(Table1[[#This Row],[area]]="manitoba",Table1[[#This Row],[income]],0)</f>
        <v>0</v>
      </c>
      <c r="CX217">
        <f ca="1">IF(Table1[[#This Row],[area]]="sasketchwan",Table1[[#This Row],[income]],0)</f>
        <v>0</v>
      </c>
      <c r="CY217">
        <f ca="1">IF(Table1[[#This Row],[area]]="BC",Table1[[#This Row],[income]],0)</f>
        <v>0</v>
      </c>
      <c r="CZ217" s="6">
        <f ca="1">IF(Table1[[#This Row],[area]]="newbruncwick",Table1[[#This Row],[income]],0)</f>
        <v>0</v>
      </c>
      <c r="DB217" s="5">
        <f ca="1">IF(Table1[[#This Row],[field of work]]="health",Table1[[#This Row],[income]],0)</f>
        <v>0</v>
      </c>
      <c r="DC217">
        <f ca="1">IF(Table1[[#This Row],[field of work]]="teaching",Table1[[#This Row],[income]],0)</f>
        <v>0</v>
      </c>
      <c r="DD217">
        <f ca="1">IF(Table1[[#This Row],[field of work]]="agriculture",Table1[[#This Row],[income]],0)</f>
        <v>0</v>
      </c>
      <c r="DE217">
        <f ca="1">IF(Table1[[#This Row],[field of work]]="IT",Table1[[#This Row],[income]],0)</f>
        <v>0</v>
      </c>
      <c r="DF217">
        <f ca="1">IF(Table1[[#This Row],[field of work]]="construction",Table1[[#This Row],[income]],0)</f>
        <v>0</v>
      </c>
      <c r="DG217" s="6">
        <f ca="1">IF(Table1[[#This Row],[field of work]]="general work",Table1[[#This Row],[income]],0)</f>
        <v>34553</v>
      </c>
      <c r="DJ217" s="5">
        <f ca="1">IF(Table1[[#This Row],[Value of debts]]&gt;Table1[[#This Row],[income]],1,0)</f>
        <v>1</v>
      </c>
      <c r="DK217" s="6"/>
      <c r="DL217">
        <f ca="1">IF(Table1[[#This Row],[net worth of person($)]]&gt;$DM$6,Table1[[#This Row],[age]],0)</f>
        <v>0</v>
      </c>
    </row>
    <row r="218" spans="2:116" x14ac:dyDescent="0.3">
      <c r="B218">
        <f t="shared" ca="1" si="76"/>
        <v>1</v>
      </c>
      <c r="C218" s="1" t="str">
        <f t="shared" ca="1" si="77"/>
        <v>men</v>
      </c>
      <c r="D218">
        <f t="shared" ca="1" si="78"/>
        <v>38</v>
      </c>
      <c r="E218">
        <f t="shared" ca="1" si="79"/>
        <v>6</v>
      </c>
      <c r="F218" t="str">
        <f t="shared" ca="1" si="80"/>
        <v>agriculture</v>
      </c>
      <c r="G218">
        <f t="shared" ca="1" si="81"/>
        <v>4</v>
      </c>
      <c r="H218" t="str">
        <f t="shared" ca="1" si="82"/>
        <v>technical;</v>
      </c>
      <c r="I218">
        <f t="shared" ca="1" si="83"/>
        <v>2</v>
      </c>
      <c r="J218">
        <f t="shared" ca="1" si="75"/>
        <v>2</v>
      </c>
      <c r="K218">
        <f t="shared" ca="1" si="84"/>
        <v>59810</v>
      </c>
      <c r="L218">
        <f t="shared" ca="1" si="85"/>
        <v>4</v>
      </c>
      <c r="M218" t="str">
        <f t="shared" ca="1" si="86"/>
        <v>alberta</v>
      </c>
      <c r="N218">
        <f t="shared" ca="1" si="90"/>
        <v>179430</v>
      </c>
      <c r="O218">
        <f t="shared" ca="1" si="87"/>
        <v>94620.158399060165</v>
      </c>
      <c r="P218">
        <f t="shared" ca="1" si="91"/>
        <v>85881.059961981591</v>
      </c>
      <c r="Q218">
        <f t="shared" ca="1" si="88"/>
        <v>34085</v>
      </c>
      <c r="R218">
        <f t="shared" ca="1" si="92"/>
        <v>9202.3675620352114</v>
      </c>
      <c r="S218">
        <f t="shared" ca="1" si="93"/>
        <v>85356.691397963761</v>
      </c>
      <c r="T218">
        <f t="shared" ca="1" si="94"/>
        <v>350667.7513599454</v>
      </c>
      <c r="U218">
        <f t="shared" ca="1" si="95"/>
        <v>137907.52596109538</v>
      </c>
      <c r="V218">
        <f t="shared" ca="1" si="96"/>
        <v>212760.22539885002</v>
      </c>
      <c r="AF218" s="5">
        <f ca="1">IF(Table1[[#This Row],[Genders]]="men",1,0)</f>
        <v>1</v>
      </c>
      <c r="AG218">
        <f ca="1">IF(Table1[[#This Row],[Genders]]="women",1,0)</f>
        <v>0</v>
      </c>
      <c r="AJ218" s="6"/>
      <c r="AL218">
        <f ca="1">IF(Table1[[#This Row],[field of work]]="teaching",1,0)</f>
        <v>0</v>
      </c>
      <c r="AM218">
        <f ca="1">IF(Table1[[#This Row],[field of work]]="health",1,0)</f>
        <v>0</v>
      </c>
      <c r="AN218">
        <f ca="1">IF(Table1[[#This Row],[field of work]]="agriculture",1,0)</f>
        <v>1</v>
      </c>
      <c r="AO218">
        <f ca="1">IF(Table1[[#This Row],[field of work]]="IT",1,0)</f>
        <v>0</v>
      </c>
      <c r="AP218">
        <f ca="1">IF(Table1[[#This Row],[field of work]]="construction",1,0)</f>
        <v>0</v>
      </c>
      <c r="AQ218">
        <f ca="1">IF(Table1[[#This Row],[field of work]]="general work",1,0)</f>
        <v>0</v>
      </c>
      <c r="AY218" s="23">
        <f ca="1">IF(Table1[[#This Row],[area]]="ontario",1,0)</f>
        <v>0</v>
      </c>
      <c r="AZ218">
        <f ca="1">IF(Table1[[#This Row],[area]]="newfounland",1,0)</f>
        <v>0</v>
      </c>
      <c r="BA218">
        <f ca="1">IF(Table1[[#This Row],[area]]="alberta",1,0)</f>
        <v>1</v>
      </c>
      <c r="BB218">
        <f ca="1">IF(Table1[[#This Row],[area]]="BC",1,0)</f>
        <v>0</v>
      </c>
      <c r="BC218">
        <f ca="1">IF(Table1[[#This Row],[area]]="yukon",1,0)</f>
        <v>0</v>
      </c>
      <c r="BD218">
        <f ca="1">IF(Table1[[#This Row],[area]]="nunavet",1,0)</f>
        <v>0</v>
      </c>
      <c r="BE218">
        <f ca="1">IF(Table1[[#This Row],[area]]="sasketchwan",1,0)</f>
        <v>0</v>
      </c>
      <c r="BF218">
        <f ca="1">IF(Table1[[#This Row],[area]]="newbruncwick",1,0)</f>
        <v>0</v>
      </c>
      <c r="BG218">
        <f ca="1">IF(Table1[[#This Row],[area]]="manitoba",1,0)</f>
        <v>0</v>
      </c>
      <c r="BH218">
        <f ca="1">IF(Table1[[#This Row],[area]]="prince edward island",1,0)</f>
        <v>0</v>
      </c>
      <c r="BI218">
        <f ca="1">IF(Table1[[#This Row],[area]]="quebec",1,0)</f>
        <v>0</v>
      </c>
      <c r="BJ218">
        <f ca="1">IF(Table1[[#This Row],[area]]="northwest tersesa",1,0)</f>
        <v>0</v>
      </c>
      <c r="BZ218" s="41">
        <f ca="1">Table1[[#This Row],[Cars Value]]/Table1[[#This Row],[no of cars]]</f>
        <v>42940.529980990796</v>
      </c>
      <c r="CB218" s="5">
        <f ca="1">IF(Table1[[#This Row],[Value of debts]]&gt;$CC$6,1,0)</f>
        <v>1</v>
      </c>
      <c r="CF218" s="6"/>
      <c r="CG218" s="43">
        <f ca="1">Table1[[#This Row],[Mortage left]]/Table1[[#This Row],[value of house]]</f>
        <v>0.52733744858195486</v>
      </c>
      <c r="CH218">
        <f t="shared" ca="1" si="89"/>
        <v>0</v>
      </c>
      <c r="CO218" s="5">
        <f ca="1">IF(Table1[[#This Row],[area]]="yukon",Table1[[#This Row],[income]],0)</f>
        <v>0</v>
      </c>
      <c r="CP218">
        <f ca="1">IF(Table1[[#This Row],[area]]="ontario",Table1[[#This Row],[income]],0)</f>
        <v>0</v>
      </c>
      <c r="CQ218">
        <f ca="1">IF(Table1[[#This Row],[area]]="newfounland",Table1[[#This Row],[income]],0)</f>
        <v>0</v>
      </c>
      <c r="CR218">
        <f ca="1">IF(Table1[[#This Row],[area]]="alberta",Table1[[#This Row],[income]],0)</f>
        <v>59810</v>
      </c>
      <c r="CS218">
        <f ca="1">IF(Table1[[#This Row],[area]]="nunavet",Table1[[#This Row],[income]],0)</f>
        <v>0</v>
      </c>
      <c r="CT218">
        <f ca="1">IF(Table1[[#This Row],[area]]="prince edward island",Table1[[#This Row],[income]],0)</f>
        <v>0</v>
      </c>
      <c r="CU218">
        <f ca="1">IF(Table1[[#This Row],[area]]="northwest tersesa",Table1[[#This Row],[income]],0)</f>
        <v>0</v>
      </c>
      <c r="CV218">
        <f ca="1">IF(Table1[[#This Row],[area]]="quebec",Table1[[#This Row],[income]],0)</f>
        <v>0</v>
      </c>
      <c r="CW218">
        <f ca="1">IF(Table1[[#This Row],[area]]="manitoba",Table1[[#This Row],[income]],0)</f>
        <v>0</v>
      </c>
      <c r="CX218">
        <f ca="1">IF(Table1[[#This Row],[area]]="sasketchwan",Table1[[#This Row],[income]],0)</f>
        <v>0</v>
      </c>
      <c r="CY218">
        <f ca="1">IF(Table1[[#This Row],[area]]="BC",Table1[[#This Row],[income]],0)</f>
        <v>0</v>
      </c>
      <c r="CZ218" s="6">
        <f ca="1">IF(Table1[[#This Row],[area]]="newbruncwick",Table1[[#This Row],[income]],0)</f>
        <v>0</v>
      </c>
      <c r="DB218" s="5">
        <f ca="1">IF(Table1[[#This Row],[field of work]]="health",Table1[[#This Row],[income]],0)</f>
        <v>0</v>
      </c>
      <c r="DC218">
        <f ca="1">IF(Table1[[#This Row],[field of work]]="teaching",Table1[[#This Row],[income]],0)</f>
        <v>0</v>
      </c>
      <c r="DD218">
        <f ca="1">IF(Table1[[#This Row],[field of work]]="agriculture",Table1[[#This Row],[income]],0)</f>
        <v>59810</v>
      </c>
      <c r="DE218">
        <f ca="1">IF(Table1[[#This Row],[field of work]]="IT",Table1[[#This Row],[income]],0)</f>
        <v>0</v>
      </c>
      <c r="DF218">
        <f ca="1">IF(Table1[[#This Row],[field of work]]="construction",Table1[[#This Row],[income]],0)</f>
        <v>0</v>
      </c>
      <c r="DG218" s="6">
        <f ca="1">IF(Table1[[#This Row],[field of work]]="general work",Table1[[#This Row],[income]],0)</f>
        <v>0</v>
      </c>
      <c r="DJ218" s="5">
        <f ca="1">IF(Table1[[#This Row],[Value of debts]]&gt;Table1[[#This Row],[income]],1,0)</f>
        <v>1</v>
      </c>
      <c r="DK218" s="6"/>
      <c r="DL218">
        <f ca="1">IF(Table1[[#This Row],[net worth of person($)]]&gt;$DM$6,Table1[[#This Row],[age]],0)</f>
        <v>38</v>
      </c>
    </row>
    <row r="219" spans="2:116" x14ac:dyDescent="0.3">
      <c r="B219">
        <f t="shared" ca="1" si="76"/>
        <v>1</v>
      </c>
      <c r="C219" s="1" t="str">
        <f t="shared" ca="1" si="77"/>
        <v>men</v>
      </c>
      <c r="D219">
        <f t="shared" ca="1" si="78"/>
        <v>38</v>
      </c>
      <c r="E219">
        <f t="shared" ca="1" si="79"/>
        <v>5</v>
      </c>
      <c r="F219" t="str">
        <f t="shared" ca="1" si="80"/>
        <v>general work</v>
      </c>
      <c r="G219">
        <f t="shared" ca="1" si="81"/>
        <v>4</v>
      </c>
      <c r="H219" t="str">
        <f t="shared" ca="1" si="82"/>
        <v>technical;</v>
      </c>
      <c r="I219">
        <f t="shared" ca="1" si="83"/>
        <v>1</v>
      </c>
      <c r="J219">
        <f t="shared" ca="1" si="75"/>
        <v>2</v>
      </c>
      <c r="K219">
        <f t="shared" ca="1" si="84"/>
        <v>56653</v>
      </c>
      <c r="L219">
        <f t="shared" ca="1" si="85"/>
        <v>5</v>
      </c>
      <c r="M219" t="str">
        <f t="shared" ca="1" si="86"/>
        <v>nunavet</v>
      </c>
      <c r="N219">
        <f t="shared" ca="1" si="90"/>
        <v>226612</v>
      </c>
      <c r="O219">
        <f t="shared" ca="1" si="87"/>
        <v>181324.79132203833</v>
      </c>
      <c r="P219">
        <f t="shared" ca="1" si="91"/>
        <v>32920.668552357565</v>
      </c>
      <c r="Q219">
        <f t="shared" ca="1" si="88"/>
        <v>8533</v>
      </c>
      <c r="R219">
        <f t="shared" ca="1" si="92"/>
        <v>56081.184490013075</v>
      </c>
      <c r="S219">
        <f t="shared" ca="1" si="93"/>
        <v>22932.393437553706</v>
      </c>
      <c r="T219">
        <f t="shared" ca="1" si="94"/>
        <v>282465.06198991125</v>
      </c>
      <c r="U219">
        <f t="shared" ca="1" si="95"/>
        <v>245938.97581205142</v>
      </c>
      <c r="V219">
        <f t="shared" ca="1" si="96"/>
        <v>36526.086177859834</v>
      </c>
      <c r="AF219" s="5">
        <f ca="1">IF(Table1[[#This Row],[Genders]]="men",1,0)</f>
        <v>1</v>
      </c>
      <c r="AG219">
        <f ca="1">IF(Table1[[#This Row],[Genders]]="women",1,0)</f>
        <v>0</v>
      </c>
      <c r="AJ219" s="6"/>
      <c r="AL219">
        <f ca="1">IF(Table1[[#This Row],[field of work]]="teaching",1,0)</f>
        <v>0</v>
      </c>
      <c r="AM219">
        <f ca="1">IF(Table1[[#This Row],[field of work]]="health",1,0)</f>
        <v>0</v>
      </c>
      <c r="AN219">
        <f ca="1">IF(Table1[[#This Row],[field of work]]="agriculture",1,0)</f>
        <v>0</v>
      </c>
      <c r="AO219">
        <f ca="1">IF(Table1[[#This Row],[field of work]]="IT",1,0)</f>
        <v>0</v>
      </c>
      <c r="AP219">
        <f ca="1">IF(Table1[[#This Row],[field of work]]="construction",1,0)</f>
        <v>0</v>
      </c>
      <c r="AQ219">
        <f ca="1">IF(Table1[[#This Row],[field of work]]="general work",1,0)</f>
        <v>1</v>
      </c>
      <c r="AY219" s="23">
        <f ca="1">IF(Table1[[#This Row],[area]]="ontario",1,0)</f>
        <v>0</v>
      </c>
      <c r="AZ219">
        <f ca="1">IF(Table1[[#This Row],[area]]="newfounland",1,0)</f>
        <v>0</v>
      </c>
      <c r="BA219">
        <f ca="1">IF(Table1[[#This Row],[area]]="alberta",1,0)</f>
        <v>0</v>
      </c>
      <c r="BB219">
        <f ca="1">IF(Table1[[#This Row],[area]]="BC",1,0)</f>
        <v>0</v>
      </c>
      <c r="BC219">
        <f ca="1">IF(Table1[[#This Row],[area]]="yukon",1,0)</f>
        <v>0</v>
      </c>
      <c r="BD219">
        <f ca="1">IF(Table1[[#This Row],[area]]="nunavet",1,0)</f>
        <v>1</v>
      </c>
      <c r="BE219">
        <f ca="1">IF(Table1[[#This Row],[area]]="sasketchwan",1,0)</f>
        <v>0</v>
      </c>
      <c r="BF219">
        <f ca="1">IF(Table1[[#This Row],[area]]="newbruncwick",1,0)</f>
        <v>0</v>
      </c>
      <c r="BG219">
        <f ca="1">IF(Table1[[#This Row],[area]]="manitoba",1,0)</f>
        <v>0</v>
      </c>
      <c r="BH219">
        <f ca="1">IF(Table1[[#This Row],[area]]="prince edward island",1,0)</f>
        <v>0</v>
      </c>
      <c r="BI219">
        <f ca="1">IF(Table1[[#This Row],[area]]="quebec",1,0)</f>
        <v>0</v>
      </c>
      <c r="BJ219">
        <f ca="1">IF(Table1[[#This Row],[area]]="northwest tersesa",1,0)</f>
        <v>0</v>
      </c>
      <c r="BZ219" s="41">
        <f ca="1">Table1[[#This Row],[Cars Value]]/Table1[[#This Row],[no of cars]]</f>
        <v>16460.334276178783</v>
      </c>
      <c r="CB219" s="5">
        <f ca="1">IF(Table1[[#This Row],[Value of debts]]&gt;$CC$6,1,0)</f>
        <v>1</v>
      </c>
      <c r="CF219" s="6"/>
      <c r="CG219" s="43">
        <f ca="1">Table1[[#This Row],[Mortage left]]/Table1[[#This Row],[value of house]]</f>
        <v>0.80015529328560864</v>
      </c>
      <c r="CH219">
        <f t="shared" ca="1" si="89"/>
        <v>0</v>
      </c>
      <c r="CO219" s="5">
        <f ca="1">IF(Table1[[#This Row],[area]]="yukon",Table1[[#This Row],[income]],0)</f>
        <v>0</v>
      </c>
      <c r="CP219">
        <f ca="1">IF(Table1[[#This Row],[area]]="ontario",Table1[[#This Row],[income]],0)</f>
        <v>0</v>
      </c>
      <c r="CQ219">
        <f ca="1">IF(Table1[[#This Row],[area]]="newfounland",Table1[[#This Row],[income]],0)</f>
        <v>0</v>
      </c>
      <c r="CR219">
        <f ca="1">IF(Table1[[#This Row],[area]]="alberta",Table1[[#This Row],[income]],0)</f>
        <v>0</v>
      </c>
      <c r="CS219">
        <f ca="1">IF(Table1[[#This Row],[area]]="nunavet",Table1[[#This Row],[income]],0)</f>
        <v>56653</v>
      </c>
      <c r="CT219">
        <f ca="1">IF(Table1[[#This Row],[area]]="prince edward island",Table1[[#This Row],[income]],0)</f>
        <v>0</v>
      </c>
      <c r="CU219">
        <f ca="1">IF(Table1[[#This Row],[area]]="northwest tersesa",Table1[[#This Row],[income]],0)</f>
        <v>0</v>
      </c>
      <c r="CV219">
        <f ca="1">IF(Table1[[#This Row],[area]]="quebec",Table1[[#This Row],[income]],0)</f>
        <v>0</v>
      </c>
      <c r="CW219">
        <f ca="1">IF(Table1[[#This Row],[area]]="manitoba",Table1[[#This Row],[income]],0)</f>
        <v>0</v>
      </c>
      <c r="CX219">
        <f ca="1">IF(Table1[[#This Row],[area]]="sasketchwan",Table1[[#This Row],[income]],0)</f>
        <v>0</v>
      </c>
      <c r="CY219">
        <f ca="1">IF(Table1[[#This Row],[area]]="BC",Table1[[#This Row],[income]],0)</f>
        <v>0</v>
      </c>
      <c r="CZ219" s="6">
        <f ca="1">IF(Table1[[#This Row],[area]]="newbruncwick",Table1[[#This Row],[income]],0)</f>
        <v>0</v>
      </c>
      <c r="DB219" s="5">
        <f ca="1">IF(Table1[[#This Row],[field of work]]="health",Table1[[#This Row],[income]],0)</f>
        <v>0</v>
      </c>
      <c r="DC219">
        <f ca="1">IF(Table1[[#This Row],[field of work]]="teaching",Table1[[#This Row],[income]],0)</f>
        <v>0</v>
      </c>
      <c r="DD219">
        <f ca="1">IF(Table1[[#This Row],[field of work]]="agriculture",Table1[[#This Row],[income]],0)</f>
        <v>0</v>
      </c>
      <c r="DE219">
        <f ca="1">IF(Table1[[#This Row],[field of work]]="IT",Table1[[#This Row],[income]],0)</f>
        <v>0</v>
      </c>
      <c r="DF219">
        <f ca="1">IF(Table1[[#This Row],[field of work]]="construction",Table1[[#This Row],[income]],0)</f>
        <v>0</v>
      </c>
      <c r="DG219" s="6">
        <f ca="1">IF(Table1[[#This Row],[field of work]]="general work",Table1[[#This Row],[income]],0)</f>
        <v>56653</v>
      </c>
      <c r="DJ219" s="5">
        <f ca="1">IF(Table1[[#This Row],[Value of debts]]&gt;Table1[[#This Row],[income]],1,0)</f>
        <v>1</v>
      </c>
      <c r="DK219" s="6"/>
      <c r="DL219">
        <f ca="1">IF(Table1[[#This Row],[net worth of person($)]]&gt;$DM$6,Table1[[#This Row],[age]],0)</f>
        <v>0</v>
      </c>
    </row>
    <row r="220" spans="2:116" x14ac:dyDescent="0.3">
      <c r="B220">
        <f t="shared" ca="1" si="76"/>
        <v>1</v>
      </c>
      <c r="C220" s="1" t="str">
        <f t="shared" ca="1" si="77"/>
        <v>men</v>
      </c>
      <c r="D220">
        <f t="shared" ca="1" si="78"/>
        <v>42</v>
      </c>
      <c r="E220">
        <f t="shared" ca="1" si="79"/>
        <v>6</v>
      </c>
      <c r="F220" t="str">
        <f t="shared" ca="1" si="80"/>
        <v>agriculture</v>
      </c>
      <c r="G220">
        <f t="shared" ca="1" si="81"/>
        <v>1</v>
      </c>
      <c r="H220" t="str">
        <f t="shared" ca="1" si="82"/>
        <v>high school</v>
      </c>
      <c r="I220">
        <f t="shared" ca="1" si="83"/>
        <v>4</v>
      </c>
      <c r="J220">
        <f t="shared" ca="1" si="75"/>
        <v>1</v>
      </c>
      <c r="K220">
        <f t="shared" ca="1" si="84"/>
        <v>64949</v>
      </c>
      <c r="L220">
        <f t="shared" ca="1" si="85"/>
        <v>12</v>
      </c>
      <c r="M220" t="str">
        <f t="shared" ca="1" si="86"/>
        <v>prince edward island</v>
      </c>
      <c r="N220">
        <f t="shared" ca="1" si="90"/>
        <v>259796</v>
      </c>
      <c r="O220">
        <f t="shared" ca="1" si="87"/>
        <v>146121.76975003723</v>
      </c>
      <c r="P220">
        <f t="shared" ca="1" si="91"/>
        <v>20102.580076763199</v>
      </c>
      <c r="Q220">
        <f t="shared" ca="1" si="88"/>
        <v>6894</v>
      </c>
      <c r="R220">
        <f t="shared" ca="1" si="92"/>
        <v>111049.66945500539</v>
      </c>
      <c r="S220">
        <f t="shared" ca="1" si="93"/>
        <v>9147.269976398331</v>
      </c>
      <c r="T220">
        <f t="shared" ca="1" si="94"/>
        <v>289045.8500531615</v>
      </c>
      <c r="U220">
        <f t="shared" ca="1" si="95"/>
        <v>264065.43920504261</v>
      </c>
      <c r="V220">
        <f t="shared" ca="1" si="96"/>
        <v>24980.410848118889</v>
      </c>
      <c r="AF220" s="5">
        <f ca="1">IF(Table1[[#This Row],[Genders]]="men",1,0)</f>
        <v>1</v>
      </c>
      <c r="AG220">
        <f ca="1">IF(Table1[[#This Row],[Genders]]="women",1,0)</f>
        <v>0</v>
      </c>
      <c r="AJ220" s="6"/>
      <c r="AL220">
        <f ca="1">IF(Table1[[#This Row],[field of work]]="teaching",1,0)</f>
        <v>0</v>
      </c>
      <c r="AM220">
        <f ca="1">IF(Table1[[#This Row],[field of work]]="health",1,0)</f>
        <v>0</v>
      </c>
      <c r="AN220">
        <f ca="1">IF(Table1[[#This Row],[field of work]]="agriculture",1,0)</f>
        <v>1</v>
      </c>
      <c r="AO220">
        <f ca="1">IF(Table1[[#This Row],[field of work]]="IT",1,0)</f>
        <v>0</v>
      </c>
      <c r="AP220">
        <f ca="1">IF(Table1[[#This Row],[field of work]]="construction",1,0)</f>
        <v>0</v>
      </c>
      <c r="AQ220">
        <f ca="1">IF(Table1[[#This Row],[field of work]]="general work",1,0)</f>
        <v>0</v>
      </c>
      <c r="AY220" s="23">
        <f ca="1">IF(Table1[[#This Row],[area]]="ontario",1,0)</f>
        <v>0</v>
      </c>
      <c r="AZ220">
        <f ca="1">IF(Table1[[#This Row],[area]]="newfounland",1,0)</f>
        <v>0</v>
      </c>
      <c r="BA220">
        <f ca="1">IF(Table1[[#This Row],[area]]="alberta",1,0)</f>
        <v>0</v>
      </c>
      <c r="BB220">
        <f ca="1">IF(Table1[[#This Row],[area]]="BC",1,0)</f>
        <v>0</v>
      </c>
      <c r="BC220">
        <f ca="1">IF(Table1[[#This Row],[area]]="yukon",1,0)</f>
        <v>0</v>
      </c>
      <c r="BD220">
        <f ca="1">IF(Table1[[#This Row],[area]]="nunavet",1,0)</f>
        <v>0</v>
      </c>
      <c r="BE220">
        <f ca="1">IF(Table1[[#This Row],[area]]="sasketchwan",1,0)</f>
        <v>0</v>
      </c>
      <c r="BF220">
        <f ca="1">IF(Table1[[#This Row],[area]]="newbruncwick",1,0)</f>
        <v>0</v>
      </c>
      <c r="BG220">
        <f ca="1">IF(Table1[[#This Row],[area]]="manitoba",1,0)</f>
        <v>0</v>
      </c>
      <c r="BH220">
        <f ca="1">IF(Table1[[#This Row],[area]]="prince edward island",1,0)</f>
        <v>1</v>
      </c>
      <c r="BI220">
        <f ca="1">IF(Table1[[#This Row],[area]]="quebec",1,0)</f>
        <v>0</v>
      </c>
      <c r="BJ220">
        <f ca="1">IF(Table1[[#This Row],[area]]="northwest tersesa",1,0)</f>
        <v>0</v>
      </c>
      <c r="BZ220" s="41">
        <f ca="1">Table1[[#This Row],[Cars Value]]/Table1[[#This Row],[no of cars]]</f>
        <v>20102.580076763199</v>
      </c>
      <c r="CB220" s="5">
        <f ca="1">IF(Table1[[#This Row],[Value of debts]]&gt;$CC$6,1,0)</f>
        <v>1</v>
      </c>
      <c r="CF220" s="6"/>
      <c r="CG220" s="43">
        <f ca="1">Table1[[#This Row],[Mortage left]]/Table1[[#This Row],[value of house]]</f>
        <v>0.56244811217277102</v>
      </c>
      <c r="CH220">
        <f t="shared" ca="1" si="89"/>
        <v>0</v>
      </c>
      <c r="CO220" s="5">
        <f ca="1">IF(Table1[[#This Row],[area]]="yukon",Table1[[#This Row],[income]],0)</f>
        <v>0</v>
      </c>
      <c r="CP220">
        <f ca="1">IF(Table1[[#This Row],[area]]="ontario",Table1[[#This Row],[income]],0)</f>
        <v>0</v>
      </c>
      <c r="CQ220">
        <f ca="1">IF(Table1[[#This Row],[area]]="newfounland",Table1[[#This Row],[income]],0)</f>
        <v>0</v>
      </c>
      <c r="CR220">
        <f ca="1">IF(Table1[[#This Row],[area]]="alberta",Table1[[#This Row],[income]],0)</f>
        <v>0</v>
      </c>
      <c r="CS220">
        <f ca="1">IF(Table1[[#This Row],[area]]="nunavet",Table1[[#This Row],[income]],0)</f>
        <v>0</v>
      </c>
      <c r="CT220">
        <f ca="1">IF(Table1[[#This Row],[area]]="prince edward island",Table1[[#This Row],[income]],0)</f>
        <v>64949</v>
      </c>
      <c r="CU220">
        <f ca="1">IF(Table1[[#This Row],[area]]="northwest tersesa",Table1[[#This Row],[income]],0)</f>
        <v>0</v>
      </c>
      <c r="CV220">
        <f ca="1">IF(Table1[[#This Row],[area]]="quebec",Table1[[#This Row],[income]],0)</f>
        <v>0</v>
      </c>
      <c r="CW220">
        <f ca="1">IF(Table1[[#This Row],[area]]="manitoba",Table1[[#This Row],[income]],0)</f>
        <v>0</v>
      </c>
      <c r="CX220">
        <f ca="1">IF(Table1[[#This Row],[area]]="sasketchwan",Table1[[#This Row],[income]],0)</f>
        <v>0</v>
      </c>
      <c r="CY220">
        <f ca="1">IF(Table1[[#This Row],[area]]="BC",Table1[[#This Row],[income]],0)</f>
        <v>0</v>
      </c>
      <c r="CZ220" s="6">
        <f ca="1">IF(Table1[[#This Row],[area]]="newbruncwick",Table1[[#This Row],[income]],0)</f>
        <v>0</v>
      </c>
      <c r="DB220" s="5">
        <f ca="1">IF(Table1[[#This Row],[field of work]]="health",Table1[[#This Row],[income]],0)</f>
        <v>0</v>
      </c>
      <c r="DC220">
        <f ca="1">IF(Table1[[#This Row],[field of work]]="teaching",Table1[[#This Row],[income]],0)</f>
        <v>0</v>
      </c>
      <c r="DD220">
        <f ca="1">IF(Table1[[#This Row],[field of work]]="agriculture",Table1[[#This Row],[income]],0)</f>
        <v>64949</v>
      </c>
      <c r="DE220">
        <f ca="1">IF(Table1[[#This Row],[field of work]]="IT",Table1[[#This Row],[income]],0)</f>
        <v>0</v>
      </c>
      <c r="DF220">
        <f ca="1">IF(Table1[[#This Row],[field of work]]="construction",Table1[[#This Row],[income]],0)</f>
        <v>0</v>
      </c>
      <c r="DG220" s="6">
        <f ca="1">IF(Table1[[#This Row],[field of work]]="general work",Table1[[#This Row],[income]],0)</f>
        <v>0</v>
      </c>
      <c r="DJ220" s="5">
        <f ca="1">IF(Table1[[#This Row],[Value of debts]]&gt;Table1[[#This Row],[income]],1,0)</f>
        <v>1</v>
      </c>
      <c r="DK220" s="6"/>
      <c r="DL220">
        <f ca="1">IF(Table1[[#This Row],[net worth of person($)]]&gt;$DM$6,Table1[[#This Row],[age]],0)</f>
        <v>0</v>
      </c>
    </row>
    <row r="221" spans="2:116" x14ac:dyDescent="0.3">
      <c r="B221">
        <f t="shared" ca="1" si="76"/>
        <v>1</v>
      </c>
      <c r="C221" s="1" t="str">
        <f t="shared" ca="1" si="77"/>
        <v>men</v>
      </c>
      <c r="D221">
        <f t="shared" ca="1" si="78"/>
        <v>34</v>
      </c>
      <c r="E221">
        <f t="shared" ca="1" si="79"/>
        <v>6</v>
      </c>
      <c r="F221" t="str">
        <f t="shared" ca="1" si="80"/>
        <v>agriculture</v>
      </c>
      <c r="G221">
        <f t="shared" ca="1" si="81"/>
        <v>2</v>
      </c>
      <c r="H221" t="str">
        <f t="shared" ca="1" si="82"/>
        <v>college</v>
      </c>
      <c r="I221">
        <f t="shared" ca="1" si="83"/>
        <v>3</v>
      </c>
      <c r="J221">
        <f t="shared" ca="1" si="75"/>
        <v>1</v>
      </c>
      <c r="K221">
        <f t="shared" ca="1" si="84"/>
        <v>62877</v>
      </c>
      <c r="L221">
        <f t="shared" ca="1" si="85"/>
        <v>7</v>
      </c>
      <c r="M221" t="str">
        <f t="shared" ca="1" si="86"/>
        <v>manitoba</v>
      </c>
      <c r="N221">
        <f t="shared" ca="1" si="90"/>
        <v>188631</v>
      </c>
      <c r="O221">
        <f t="shared" ca="1" si="87"/>
        <v>12610.338695816414</v>
      </c>
      <c r="P221">
        <f t="shared" ca="1" si="91"/>
        <v>49542.260160555488</v>
      </c>
      <c r="Q221">
        <f t="shared" ca="1" si="88"/>
        <v>15717</v>
      </c>
      <c r="R221">
        <f t="shared" ca="1" si="92"/>
        <v>105801.79666012197</v>
      </c>
      <c r="S221">
        <f t="shared" ca="1" si="93"/>
        <v>26065.228106835886</v>
      </c>
      <c r="T221">
        <f t="shared" ca="1" si="94"/>
        <v>264238.48826739134</v>
      </c>
      <c r="U221">
        <f t="shared" ca="1" si="95"/>
        <v>134129.1353559384</v>
      </c>
      <c r="V221">
        <f t="shared" ca="1" si="96"/>
        <v>130109.35291145294</v>
      </c>
      <c r="AF221" s="5">
        <f ca="1">IF(Table1[[#This Row],[Genders]]="men",1,0)</f>
        <v>1</v>
      </c>
      <c r="AG221">
        <f ca="1">IF(Table1[[#This Row],[Genders]]="women",1,0)</f>
        <v>0</v>
      </c>
      <c r="AJ221" s="6"/>
      <c r="AL221">
        <f ca="1">IF(Table1[[#This Row],[field of work]]="teaching",1,0)</f>
        <v>0</v>
      </c>
      <c r="AM221">
        <f ca="1">IF(Table1[[#This Row],[field of work]]="health",1,0)</f>
        <v>0</v>
      </c>
      <c r="AN221">
        <f ca="1">IF(Table1[[#This Row],[field of work]]="agriculture",1,0)</f>
        <v>1</v>
      </c>
      <c r="AO221">
        <f ca="1">IF(Table1[[#This Row],[field of work]]="IT",1,0)</f>
        <v>0</v>
      </c>
      <c r="AP221">
        <f ca="1">IF(Table1[[#This Row],[field of work]]="construction",1,0)</f>
        <v>0</v>
      </c>
      <c r="AQ221">
        <f ca="1">IF(Table1[[#This Row],[field of work]]="general work",1,0)</f>
        <v>0</v>
      </c>
      <c r="AY221" s="23">
        <f ca="1">IF(Table1[[#This Row],[area]]="ontario",1,0)</f>
        <v>0</v>
      </c>
      <c r="AZ221">
        <f ca="1">IF(Table1[[#This Row],[area]]="newfounland",1,0)</f>
        <v>0</v>
      </c>
      <c r="BA221">
        <f ca="1">IF(Table1[[#This Row],[area]]="alberta",1,0)</f>
        <v>0</v>
      </c>
      <c r="BB221">
        <f ca="1">IF(Table1[[#This Row],[area]]="BC",1,0)</f>
        <v>0</v>
      </c>
      <c r="BC221">
        <f ca="1">IF(Table1[[#This Row],[area]]="yukon",1,0)</f>
        <v>0</v>
      </c>
      <c r="BD221">
        <f ca="1">IF(Table1[[#This Row],[area]]="nunavet",1,0)</f>
        <v>0</v>
      </c>
      <c r="BE221">
        <f ca="1">IF(Table1[[#This Row],[area]]="sasketchwan",1,0)</f>
        <v>0</v>
      </c>
      <c r="BF221">
        <f ca="1">IF(Table1[[#This Row],[area]]="newbruncwick",1,0)</f>
        <v>0</v>
      </c>
      <c r="BG221">
        <f ca="1">IF(Table1[[#This Row],[area]]="manitoba",1,0)</f>
        <v>1</v>
      </c>
      <c r="BH221">
        <f ca="1">IF(Table1[[#This Row],[area]]="prince edward island",1,0)</f>
        <v>0</v>
      </c>
      <c r="BI221">
        <f ca="1">IF(Table1[[#This Row],[area]]="quebec",1,0)</f>
        <v>0</v>
      </c>
      <c r="BJ221">
        <f ca="1">IF(Table1[[#This Row],[area]]="northwest tersesa",1,0)</f>
        <v>0</v>
      </c>
      <c r="BZ221" s="41">
        <f ca="1">Table1[[#This Row],[Cars Value]]/Table1[[#This Row],[no of cars]]</f>
        <v>49542.260160555488</v>
      </c>
      <c r="CB221" s="5">
        <f ca="1">IF(Table1[[#This Row],[Value of debts]]&gt;$CC$6,1,0)</f>
        <v>1</v>
      </c>
      <c r="CF221" s="6"/>
      <c r="CG221" s="43">
        <f ca="1">Table1[[#This Row],[Mortage left]]/Table1[[#This Row],[value of house]]</f>
        <v>6.6851889115873919E-2</v>
      </c>
      <c r="CH221">
        <f t="shared" ca="1" si="89"/>
        <v>1</v>
      </c>
      <c r="CO221" s="5">
        <f ca="1">IF(Table1[[#This Row],[area]]="yukon",Table1[[#This Row],[income]],0)</f>
        <v>0</v>
      </c>
      <c r="CP221">
        <f ca="1">IF(Table1[[#This Row],[area]]="ontario",Table1[[#This Row],[income]],0)</f>
        <v>0</v>
      </c>
      <c r="CQ221">
        <f ca="1">IF(Table1[[#This Row],[area]]="newfounland",Table1[[#This Row],[income]],0)</f>
        <v>0</v>
      </c>
      <c r="CR221">
        <f ca="1">IF(Table1[[#This Row],[area]]="alberta",Table1[[#This Row],[income]],0)</f>
        <v>0</v>
      </c>
      <c r="CS221">
        <f ca="1">IF(Table1[[#This Row],[area]]="nunavet",Table1[[#This Row],[income]],0)</f>
        <v>0</v>
      </c>
      <c r="CT221">
        <f ca="1">IF(Table1[[#This Row],[area]]="prince edward island",Table1[[#This Row],[income]],0)</f>
        <v>0</v>
      </c>
      <c r="CU221">
        <f ca="1">IF(Table1[[#This Row],[area]]="northwest tersesa",Table1[[#This Row],[income]],0)</f>
        <v>0</v>
      </c>
      <c r="CV221">
        <f ca="1">IF(Table1[[#This Row],[area]]="quebec",Table1[[#This Row],[income]],0)</f>
        <v>0</v>
      </c>
      <c r="CW221">
        <f ca="1">IF(Table1[[#This Row],[area]]="manitoba",Table1[[#This Row],[income]],0)</f>
        <v>62877</v>
      </c>
      <c r="CX221">
        <f ca="1">IF(Table1[[#This Row],[area]]="sasketchwan",Table1[[#This Row],[income]],0)</f>
        <v>0</v>
      </c>
      <c r="CY221">
        <f ca="1">IF(Table1[[#This Row],[area]]="BC",Table1[[#This Row],[income]],0)</f>
        <v>0</v>
      </c>
      <c r="CZ221" s="6">
        <f ca="1">IF(Table1[[#This Row],[area]]="newbruncwick",Table1[[#This Row],[income]],0)</f>
        <v>0</v>
      </c>
      <c r="DB221" s="5">
        <f ca="1">IF(Table1[[#This Row],[field of work]]="health",Table1[[#This Row],[income]],0)</f>
        <v>0</v>
      </c>
      <c r="DC221">
        <f ca="1">IF(Table1[[#This Row],[field of work]]="teaching",Table1[[#This Row],[income]],0)</f>
        <v>0</v>
      </c>
      <c r="DD221">
        <f ca="1">IF(Table1[[#This Row],[field of work]]="agriculture",Table1[[#This Row],[income]],0)</f>
        <v>62877</v>
      </c>
      <c r="DE221">
        <f ca="1">IF(Table1[[#This Row],[field of work]]="IT",Table1[[#This Row],[income]],0)</f>
        <v>0</v>
      </c>
      <c r="DF221">
        <f ca="1">IF(Table1[[#This Row],[field of work]]="construction",Table1[[#This Row],[income]],0)</f>
        <v>0</v>
      </c>
      <c r="DG221" s="6">
        <f ca="1">IF(Table1[[#This Row],[field of work]]="general work",Table1[[#This Row],[income]],0)</f>
        <v>0</v>
      </c>
      <c r="DJ221" s="5">
        <f ca="1">IF(Table1[[#This Row],[Value of debts]]&gt;Table1[[#This Row],[income]],1,0)</f>
        <v>1</v>
      </c>
      <c r="DK221" s="6"/>
      <c r="DL221">
        <f ca="1">IF(Table1[[#This Row],[net worth of person($)]]&gt;$DM$6,Table1[[#This Row],[age]],0)</f>
        <v>34</v>
      </c>
    </row>
    <row r="222" spans="2:116" x14ac:dyDescent="0.3">
      <c r="B222">
        <f t="shared" ca="1" si="76"/>
        <v>2</v>
      </c>
      <c r="C222" s="1" t="str">
        <f t="shared" ca="1" si="77"/>
        <v>women</v>
      </c>
      <c r="D222">
        <f t="shared" ca="1" si="78"/>
        <v>27</v>
      </c>
      <c r="E222">
        <f t="shared" ca="1" si="79"/>
        <v>3</v>
      </c>
      <c r="F222" t="str">
        <f t="shared" ca="1" si="80"/>
        <v>teaching</v>
      </c>
      <c r="G222">
        <f t="shared" ca="1" si="81"/>
        <v>2</v>
      </c>
      <c r="H222" t="str">
        <f t="shared" ca="1" si="82"/>
        <v>college</v>
      </c>
      <c r="I222">
        <f t="shared" ca="1" si="83"/>
        <v>2</v>
      </c>
      <c r="J222">
        <f t="shared" ca="1" si="75"/>
        <v>3</v>
      </c>
      <c r="K222">
        <f t="shared" ca="1" si="84"/>
        <v>81854</v>
      </c>
      <c r="L222">
        <f t="shared" ca="1" si="85"/>
        <v>3</v>
      </c>
      <c r="M222" t="str">
        <f t="shared" ca="1" si="86"/>
        <v>northwest tersesa</v>
      </c>
      <c r="N222">
        <f t="shared" ca="1" si="90"/>
        <v>409270</v>
      </c>
      <c r="O222">
        <f t="shared" ca="1" si="87"/>
        <v>295613.81696740235</v>
      </c>
      <c r="P222">
        <f t="shared" ca="1" si="91"/>
        <v>228629.45109521071</v>
      </c>
      <c r="Q222">
        <f t="shared" ca="1" si="88"/>
        <v>23542</v>
      </c>
      <c r="R222">
        <f t="shared" ca="1" si="92"/>
        <v>129905.68423030898</v>
      </c>
      <c r="S222">
        <f t="shared" ca="1" si="93"/>
        <v>41501.405772308972</v>
      </c>
      <c r="T222">
        <f t="shared" ca="1" si="94"/>
        <v>679400.85686751967</v>
      </c>
      <c r="U222">
        <f t="shared" ca="1" si="95"/>
        <v>449061.50119771133</v>
      </c>
      <c r="V222">
        <f t="shared" ca="1" si="96"/>
        <v>230339.35566980834</v>
      </c>
      <c r="AF222" s="5">
        <f ca="1">IF(Table1[[#This Row],[Genders]]="men",1,0)</f>
        <v>0</v>
      </c>
      <c r="AG222">
        <f ca="1">IF(Table1[[#This Row],[Genders]]="women",1,0)</f>
        <v>1</v>
      </c>
      <c r="AJ222" s="6"/>
      <c r="AL222">
        <f ca="1">IF(Table1[[#This Row],[field of work]]="teaching",1,0)</f>
        <v>1</v>
      </c>
      <c r="AM222">
        <f ca="1">IF(Table1[[#This Row],[field of work]]="health",1,0)</f>
        <v>0</v>
      </c>
      <c r="AN222">
        <f ca="1">IF(Table1[[#This Row],[field of work]]="agriculture",1,0)</f>
        <v>0</v>
      </c>
      <c r="AO222">
        <f ca="1">IF(Table1[[#This Row],[field of work]]="IT",1,0)</f>
        <v>0</v>
      </c>
      <c r="AP222">
        <f ca="1">IF(Table1[[#This Row],[field of work]]="construction",1,0)</f>
        <v>0</v>
      </c>
      <c r="AQ222">
        <f ca="1">IF(Table1[[#This Row],[field of work]]="general work",1,0)</f>
        <v>0</v>
      </c>
      <c r="AY222" s="23">
        <f ca="1">IF(Table1[[#This Row],[area]]="ontario",1,0)</f>
        <v>0</v>
      </c>
      <c r="AZ222">
        <f ca="1">IF(Table1[[#This Row],[area]]="newfounland",1,0)</f>
        <v>0</v>
      </c>
      <c r="BA222">
        <f ca="1">IF(Table1[[#This Row],[area]]="alberta",1,0)</f>
        <v>0</v>
      </c>
      <c r="BB222">
        <f ca="1">IF(Table1[[#This Row],[area]]="BC",1,0)</f>
        <v>0</v>
      </c>
      <c r="BC222">
        <f ca="1">IF(Table1[[#This Row],[area]]="yukon",1,0)</f>
        <v>0</v>
      </c>
      <c r="BD222">
        <f ca="1">IF(Table1[[#This Row],[area]]="nunavet",1,0)</f>
        <v>0</v>
      </c>
      <c r="BE222">
        <f ca="1">IF(Table1[[#This Row],[area]]="sasketchwan",1,0)</f>
        <v>0</v>
      </c>
      <c r="BF222">
        <f ca="1">IF(Table1[[#This Row],[area]]="newbruncwick",1,0)</f>
        <v>0</v>
      </c>
      <c r="BG222">
        <f ca="1">IF(Table1[[#This Row],[area]]="manitoba",1,0)</f>
        <v>0</v>
      </c>
      <c r="BH222">
        <f ca="1">IF(Table1[[#This Row],[area]]="prince edward island",1,0)</f>
        <v>0</v>
      </c>
      <c r="BI222">
        <f ca="1">IF(Table1[[#This Row],[area]]="quebec",1,0)</f>
        <v>0</v>
      </c>
      <c r="BJ222">
        <f ca="1">IF(Table1[[#This Row],[area]]="northwest tersesa",1,0)</f>
        <v>1</v>
      </c>
      <c r="BZ222" s="41">
        <f ca="1">Table1[[#This Row],[Cars Value]]/Table1[[#This Row],[no of cars]]</f>
        <v>76209.817031736908</v>
      </c>
      <c r="CB222" s="5">
        <f ca="1">IF(Table1[[#This Row],[Value of debts]]&gt;$CC$6,1,0)</f>
        <v>1</v>
      </c>
      <c r="CF222" s="6"/>
      <c r="CG222" s="43">
        <f ca="1">Table1[[#This Row],[Mortage left]]/Table1[[#This Row],[value of house]]</f>
        <v>0.72229534773475301</v>
      </c>
      <c r="CH222">
        <f t="shared" ca="1" si="89"/>
        <v>0</v>
      </c>
      <c r="CO222" s="5">
        <f ca="1">IF(Table1[[#This Row],[area]]="yukon",Table1[[#This Row],[income]],0)</f>
        <v>0</v>
      </c>
      <c r="CP222">
        <f ca="1">IF(Table1[[#This Row],[area]]="ontario",Table1[[#This Row],[income]],0)</f>
        <v>0</v>
      </c>
      <c r="CQ222">
        <f ca="1">IF(Table1[[#This Row],[area]]="newfounland",Table1[[#This Row],[income]],0)</f>
        <v>0</v>
      </c>
      <c r="CR222">
        <f ca="1">IF(Table1[[#This Row],[area]]="alberta",Table1[[#This Row],[income]],0)</f>
        <v>0</v>
      </c>
      <c r="CS222">
        <f ca="1">IF(Table1[[#This Row],[area]]="nunavet",Table1[[#This Row],[income]],0)</f>
        <v>0</v>
      </c>
      <c r="CT222">
        <f ca="1">IF(Table1[[#This Row],[area]]="prince edward island",Table1[[#This Row],[income]],0)</f>
        <v>0</v>
      </c>
      <c r="CU222">
        <f ca="1">IF(Table1[[#This Row],[area]]="northwest tersesa",Table1[[#This Row],[income]],0)</f>
        <v>81854</v>
      </c>
      <c r="CV222">
        <f ca="1">IF(Table1[[#This Row],[area]]="quebec",Table1[[#This Row],[income]],0)</f>
        <v>0</v>
      </c>
      <c r="CW222">
        <f ca="1">IF(Table1[[#This Row],[area]]="manitoba",Table1[[#This Row],[income]],0)</f>
        <v>0</v>
      </c>
      <c r="CX222">
        <f ca="1">IF(Table1[[#This Row],[area]]="sasketchwan",Table1[[#This Row],[income]],0)</f>
        <v>0</v>
      </c>
      <c r="CY222">
        <f ca="1">IF(Table1[[#This Row],[area]]="BC",Table1[[#This Row],[income]],0)</f>
        <v>0</v>
      </c>
      <c r="CZ222" s="6">
        <f ca="1">IF(Table1[[#This Row],[area]]="newbruncwick",Table1[[#This Row],[income]],0)</f>
        <v>0</v>
      </c>
      <c r="DB222" s="5">
        <f ca="1">IF(Table1[[#This Row],[field of work]]="health",Table1[[#This Row],[income]],0)</f>
        <v>0</v>
      </c>
      <c r="DC222">
        <f ca="1">IF(Table1[[#This Row],[field of work]]="teaching",Table1[[#This Row],[income]],0)</f>
        <v>81854</v>
      </c>
      <c r="DD222">
        <f ca="1">IF(Table1[[#This Row],[field of work]]="agriculture",Table1[[#This Row],[income]],0)</f>
        <v>0</v>
      </c>
      <c r="DE222">
        <f ca="1">IF(Table1[[#This Row],[field of work]]="IT",Table1[[#This Row],[income]],0)</f>
        <v>0</v>
      </c>
      <c r="DF222">
        <f ca="1">IF(Table1[[#This Row],[field of work]]="construction",Table1[[#This Row],[income]],0)</f>
        <v>0</v>
      </c>
      <c r="DG222" s="6">
        <f ca="1">IF(Table1[[#This Row],[field of work]]="general work",Table1[[#This Row],[income]],0)</f>
        <v>0</v>
      </c>
      <c r="DJ222" s="5">
        <f ca="1">IF(Table1[[#This Row],[Value of debts]]&gt;Table1[[#This Row],[income]],1,0)</f>
        <v>1</v>
      </c>
      <c r="DK222" s="6"/>
      <c r="DL222">
        <f ca="1">IF(Table1[[#This Row],[net worth of person($)]]&gt;$DM$6,Table1[[#This Row],[age]],0)</f>
        <v>27</v>
      </c>
    </row>
    <row r="223" spans="2:116" x14ac:dyDescent="0.3">
      <c r="B223">
        <f t="shared" ca="1" si="76"/>
        <v>2</v>
      </c>
      <c r="C223" s="1" t="str">
        <f t="shared" ca="1" si="77"/>
        <v>women</v>
      </c>
      <c r="D223">
        <f t="shared" ca="1" si="78"/>
        <v>28</v>
      </c>
      <c r="E223">
        <f t="shared" ca="1" si="79"/>
        <v>2</v>
      </c>
      <c r="F223" t="str">
        <f t="shared" ca="1" si="80"/>
        <v>construction</v>
      </c>
      <c r="G223">
        <f t="shared" ca="1" si="81"/>
        <v>1</v>
      </c>
      <c r="H223" t="str">
        <f t="shared" ca="1" si="82"/>
        <v>high school</v>
      </c>
      <c r="I223">
        <f t="shared" ca="1" si="83"/>
        <v>3</v>
      </c>
      <c r="J223">
        <f t="shared" ca="1" si="75"/>
        <v>2</v>
      </c>
      <c r="K223">
        <f t="shared" ca="1" si="84"/>
        <v>50476</v>
      </c>
      <c r="L223">
        <f t="shared" ca="1" si="85"/>
        <v>3</v>
      </c>
      <c r="M223" t="str">
        <f t="shared" ca="1" si="86"/>
        <v>northwest tersesa</v>
      </c>
      <c r="N223">
        <f t="shared" ca="1" si="90"/>
        <v>252380</v>
      </c>
      <c r="O223">
        <f t="shared" ca="1" si="87"/>
        <v>212607.30515776807</v>
      </c>
      <c r="P223">
        <f t="shared" ca="1" si="91"/>
        <v>48501.331918734286</v>
      </c>
      <c r="Q223">
        <f t="shared" ca="1" si="88"/>
        <v>29260</v>
      </c>
      <c r="R223">
        <f t="shared" ca="1" si="92"/>
        <v>11150.049898867002</v>
      </c>
      <c r="S223">
        <f t="shared" ca="1" si="93"/>
        <v>93.029602326277171</v>
      </c>
      <c r="T223">
        <f t="shared" ca="1" si="94"/>
        <v>300974.36152106058</v>
      </c>
      <c r="U223">
        <f t="shared" ca="1" si="95"/>
        <v>253017.35505663508</v>
      </c>
      <c r="V223">
        <f t="shared" ca="1" si="96"/>
        <v>47957.006464425504</v>
      </c>
      <c r="AF223" s="5">
        <f ca="1">IF(Table1[[#This Row],[Genders]]="men",1,0)</f>
        <v>0</v>
      </c>
      <c r="AG223">
        <f ca="1">IF(Table1[[#This Row],[Genders]]="women",1,0)</f>
        <v>1</v>
      </c>
      <c r="AJ223" s="6"/>
      <c r="AL223">
        <f ca="1">IF(Table1[[#This Row],[field of work]]="teaching",1,0)</f>
        <v>0</v>
      </c>
      <c r="AM223">
        <f ca="1">IF(Table1[[#This Row],[field of work]]="health",1,0)</f>
        <v>0</v>
      </c>
      <c r="AN223">
        <f ca="1">IF(Table1[[#This Row],[field of work]]="agriculture",1,0)</f>
        <v>0</v>
      </c>
      <c r="AO223">
        <f ca="1">IF(Table1[[#This Row],[field of work]]="IT",1,0)</f>
        <v>0</v>
      </c>
      <c r="AP223">
        <f ca="1">IF(Table1[[#This Row],[field of work]]="construction",1,0)</f>
        <v>1</v>
      </c>
      <c r="AQ223">
        <f ca="1">IF(Table1[[#This Row],[field of work]]="general work",1,0)</f>
        <v>0</v>
      </c>
      <c r="AY223" s="23">
        <f ca="1">IF(Table1[[#This Row],[area]]="ontario",1,0)</f>
        <v>0</v>
      </c>
      <c r="AZ223">
        <f ca="1">IF(Table1[[#This Row],[area]]="newfounland",1,0)</f>
        <v>0</v>
      </c>
      <c r="BA223">
        <f ca="1">IF(Table1[[#This Row],[area]]="alberta",1,0)</f>
        <v>0</v>
      </c>
      <c r="BB223">
        <f ca="1">IF(Table1[[#This Row],[area]]="BC",1,0)</f>
        <v>0</v>
      </c>
      <c r="BC223">
        <f ca="1">IF(Table1[[#This Row],[area]]="yukon",1,0)</f>
        <v>0</v>
      </c>
      <c r="BD223">
        <f ca="1">IF(Table1[[#This Row],[area]]="nunavet",1,0)</f>
        <v>0</v>
      </c>
      <c r="BE223">
        <f ca="1">IF(Table1[[#This Row],[area]]="sasketchwan",1,0)</f>
        <v>0</v>
      </c>
      <c r="BF223">
        <f ca="1">IF(Table1[[#This Row],[area]]="newbruncwick",1,0)</f>
        <v>0</v>
      </c>
      <c r="BG223">
        <f ca="1">IF(Table1[[#This Row],[area]]="manitoba",1,0)</f>
        <v>0</v>
      </c>
      <c r="BH223">
        <f ca="1">IF(Table1[[#This Row],[area]]="prince edward island",1,0)</f>
        <v>0</v>
      </c>
      <c r="BI223">
        <f ca="1">IF(Table1[[#This Row],[area]]="quebec",1,0)</f>
        <v>0</v>
      </c>
      <c r="BJ223">
        <f ca="1">IF(Table1[[#This Row],[area]]="northwest tersesa",1,0)</f>
        <v>1</v>
      </c>
      <c r="BZ223" s="41">
        <f ca="1">Table1[[#This Row],[Cars Value]]/Table1[[#This Row],[no of cars]]</f>
        <v>24250.665959367143</v>
      </c>
      <c r="CB223" s="5">
        <f ca="1">IF(Table1[[#This Row],[Value of debts]]&gt;$CC$6,1,0)</f>
        <v>1</v>
      </c>
      <c r="CF223" s="6"/>
      <c r="CG223" s="43">
        <f ca="1">Table1[[#This Row],[Mortage left]]/Table1[[#This Row],[value of house]]</f>
        <v>0.84240948235901447</v>
      </c>
      <c r="CH223">
        <f t="shared" ca="1" si="89"/>
        <v>0</v>
      </c>
      <c r="CO223" s="5">
        <f ca="1">IF(Table1[[#This Row],[area]]="yukon",Table1[[#This Row],[income]],0)</f>
        <v>0</v>
      </c>
      <c r="CP223">
        <f ca="1">IF(Table1[[#This Row],[area]]="ontario",Table1[[#This Row],[income]],0)</f>
        <v>0</v>
      </c>
      <c r="CQ223">
        <f ca="1">IF(Table1[[#This Row],[area]]="newfounland",Table1[[#This Row],[income]],0)</f>
        <v>0</v>
      </c>
      <c r="CR223">
        <f ca="1">IF(Table1[[#This Row],[area]]="alberta",Table1[[#This Row],[income]],0)</f>
        <v>0</v>
      </c>
      <c r="CS223">
        <f ca="1">IF(Table1[[#This Row],[area]]="nunavet",Table1[[#This Row],[income]],0)</f>
        <v>0</v>
      </c>
      <c r="CT223">
        <f ca="1">IF(Table1[[#This Row],[area]]="prince edward island",Table1[[#This Row],[income]],0)</f>
        <v>0</v>
      </c>
      <c r="CU223">
        <f ca="1">IF(Table1[[#This Row],[area]]="northwest tersesa",Table1[[#This Row],[income]],0)</f>
        <v>50476</v>
      </c>
      <c r="CV223">
        <f ca="1">IF(Table1[[#This Row],[area]]="quebec",Table1[[#This Row],[income]],0)</f>
        <v>0</v>
      </c>
      <c r="CW223">
        <f ca="1">IF(Table1[[#This Row],[area]]="manitoba",Table1[[#This Row],[income]],0)</f>
        <v>0</v>
      </c>
      <c r="CX223">
        <f ca="1">IF(Table1[[#This Row],[area]]="sasketchwan",Table1[[#This Row],[income]],0)</f>
        <v>0</v>
      </c>
      <c r="CY223">
        <f ca="1">IF(Table1[[#This Row],[area]]="BC",Table1[[#This Row],[income]],0)</f>
        <v>0</v>
      </c>
      <c r="CZ223" s="6">
        <f ca="1">IF(Table1[[#This Row],[area]]="newbruncwick",Table1[[#This Row],[income]],0)</f>
        <v>0</v>
      </c>
      <c r="DB223" s="5">
        <f ca="1">IF(Table1[[#This Row],[field of work]]="health",Table1[[#This Row],[income]],0)</f>
        <v>0</v>
      </c>
      <c r="DC223">
        <f ca="1">IF(Table1[[#This Row],[field of work]]="teaching",Table1[[#This Row],[income]],0)</f>
        <v>0</v>
      </c>
      <c r="DD223">
        <f ca="1">IF(Table1[[#This Row],[field of work]]="agriculture",Table1[[#This Row],[income]],0)</f>
        <v>0</v>
      </c>
      <c r="DE223">
        <f ca="1">IF(Table1[[#This Row],[field of work]]="IT",Table1[[#This Row],[income]],0)</f>
        <v>0</v>
      </c>
      <c r="DF223">
        <f ca="1">IF(Table1[[#This Row],[field of work]]="construction",Table1[[#This Row],[income]],0)</f>
        <v>50476</v>
      </c>
      <c r="DG223" s="6">
        <f ca="1">IF(Table1[[#This Row],[field of work]]="general work",Table1[[#This Row],[income]],0)</f>
        <v>0</v>
      </c>
      <c r="DJ223" s="5">
        <f ca="1">IF(Table1[[#This Row],[Value of debts]]&gt;Table1[[#This Row],[income]],1,0)</f>
        <v>1</v>
      </c>
      <c r="DK223" s="6"/>
      <c r="DL223">
        <f ca="1">IF(Table1[[#This Row],[net worth of person($)]]&gt;$DM$6,Table1[[#This Row],[age]],0)</f>
        <v>0</v>
      </c>
    </row>
    <row r="224" spans="2:116" x14ac:dyDescent="0.3">
      <c r="B224">
        <f t="shared" ca="1" si="76"/>
        <v>2</v>
      </c>
      <c r="C224" s="1" t="str">
        <f t="shared" ca="1" si="77"/>
        <v>women</v>
      </c>
      <c r="D224">
        <f t="shared" ca="1" si="78"/>
        <v>38</v>
      </c>
      <c r="E224">
        <f t="shared" ca="1" si="79"/>
        <v>6</v>
      </c>
      <c r="F224" t="str">
        <f t="shared" ca="1" si="80"/>
        <v>agriculture</v>
      </c>
      <c r="G224">
        <f t="shared" ca="1" si="81"/>
        <v>2</v>
      </c>
      <c r="H224" t="str">
        <f t="shared" ca="1" si="82"/>
        <v>college</v>
      </c>
      <c r="I224">
        <f t="shared" ca="1" si="83"/>
        <v>4</v>
      </c>
      <c r="J224">
        <f t="shared" ca="1" si="75"/>
        <v>1</v>
      </c>
      <c r="K224">
        <f t="shared" ca="1" si="84"/>
        <v>69523</v>
      </c>
      <c r="L224">
        <f t="shared" ca="1" si="85"/>
        <v>5</v>
      </c>
      <c r="M224" t="str">
        <f t="shared" ca="1" si="86"/>
        <v>nunavet</v>
      </c>
      <c r="N224">
        <f t="shared" ca="1" si="90"/>
        <v>278092</v>
      </c>
      <c r="O224">
        <f t="shared" ca="1" si="87"/>
        <v>8087.1658349649679</v>
      </c>
      <c r="P224">
        <f t="shared" ca="1" si="91"/>
        <v>39318.414135290208</v>
      </c>
      <c r="Q224">
        <f t="shared" ca="1" si="88"/>
        <v>24601</v>
      </c>
      <c r="R224">
        <f t="shared" ca="1" si="92"/>
        <v>121865.31660619701</v>
      </c>
      <c r="S224">
        <f t="shared" ca="1" si="93"/>
        <v>89280.276173726146</v>
      </c>
      <c r="T224">
        <f t="shared" ca="1" si="94"/>
        <v>406690.69030901633</v>
      </c>
      <c r="U224">
        <f t="shared" ca="1" si="95"/>
        <v>154553.48244116199</v>
      </c>
      <c r="V224">
        <f t="shared" ca="1" si="96"/>
        <v>252137.20786785433</v>
      </c>
      <c r="AF224" s="5">
        <f ca="1">IF(Table1[[#This Row],[Genders]]="men",1,0)</f>
        <v>0</v>
      </c>
      <c r="AG224">
        <f ca="1">IF(Table1[[#This Row],[Genders]]="women",1,0)</f>
        <v>1</v>
      </c>
      <c r="AJ224" s="6"/>
      <c r="AL224">
        <f ca="1">IF(Table1[[#This Row],[field of work]]="teaching",1,0)</f>
        <v>0</v>
      </c>
      <c r="AM224">
        <f ca="1">IF(Table1[[#This Row],[field of work]]="health",1,0)</f>
        <v>0</v>
      </c>
      <c r="AN224">
        <f ca="1">IF(Table1[[#This Row],[field of work]]="agriculture",1,0)</f>
        <v>1</v>
      </c>
      <c r="AO224">
        <f ca="1">IF(Table1[[#This Row],[field of work]]="IT",1,0)</f>
        <v>0</v>
      </c>
      <c r="AP224">
        <f ca="1">IF(Table1[[#This Row],[field of work]]="construction",1,0)</f>
        <v>0</v>
      </c>
      <c r="AQ224">
        <f ca="1">IF(Table1[[#This Row],[field of work]]="general work",1,0)</f>
        <v>0</v>
      </c>
      <c r="AY224" s="23">
        <f ca="1">IF(Table1[[#This Row],[area]]="ontario",1,0)</f>
        <v>0</v>
      </c>
      <c r="AZ224">
        <f ca="1">IF(Table1[[#This Row],[area]]="newfounland",1,0)</f>
        <v>0</v>
      </c>
      <c r="BA224">
        <f ca="1">IF(Table1[[#This Row],[area]]="alberta",1,0)</f>
        <v>0</v>
      </c>
      <c r="BB224">
        <f ca="1">IF(Table1[[#This Row],[area]]="BC",1,0)</f>
        <v>0</v>
      </c>
      <c r="BC224">
        <f ca="1">IF(Table1[[#This Row],[area]]="yukon",1,0)</f>
        <v>0</v>
      </c>
      <c r="BD224">
        <f ca="1">IF(Table1[[#This Row],[area]]="nunavet",1,0)</f>
        <v>1</v>
      </c>
      <c r="BE224">
        <f ca="1">IF(Table1[[#This Row],[area]]="sasketchwan",1,0)</f>
        <v>0</v>
      </c>
      <c r="BF224">
        <f ca="1">IF(Table1[[#This Row],[area]]="newbruncwick",1,0)</f>
        <v>0</v>
      </c>
      <c r="BG224">
        <f ca="1">IF(Table1[[#This Row],[area]]="manitoba",1,0)</f>
        <v>0</v>
      </c>
      <c r="BH224">
        <f ca="1">IF(Table1[[#This Row],[area]]="prince edward island",1,0)</f>
        <v>0</v>
      </c>
      <c r="BI224">
        <f ca="1">IF(Table1[[#This Row],[area]]="quebec",1,0)</f>
        <v>0</v>
      </c>
      <c r="BJ224">
        <f ca="1">IF(Table1[[#This Row],[area]]="northwest tersesa",1,0)</f>
        <v>0</v>
      </c>
      <c r="BZ224" s="41">
        <f ca="1">Table1[[#This Row],[Cars Value]]/Table1[[#This Row],[no of cars]]</f>
        <v>39318.414135290208</v>
      </c>
      <c r="CB224" s="5">
        <f ca="1">IF(Table1[[#This Row],[Value of debts]]&gt;$CC$6,1,0)</f>
        <v>1</v>
      </c>
      <c r="CF224" s="6"/>
      <c r="CG224" s="43">
        <f ca="1">Table1[[#This Row],[Mortage left]]/Table1[[#This Row],[value of house]]</f>
        <v>2.9080900691012213E-2</v>
      </c>
      <c r="CH224">
        <f t="shared" ca="1" si="89"/>
        <v>1</v>
      </c>
      <c r="CO224" s="5">
        <f ca="1">IF(Table1[[#This Row],[area]]="yukon",Table1[[#This Row],[income]],0)</f>
        <v>0</v>
      </c>
      <c r="CP224">
        <f ca="1">IF(Table1[[#This Row],[area]]="ontario",Table1[[#This Row],[income]],0)</f>
        <v>0</v>
      </c>
      <c r="CQ224">
        <f ca="1">IF(Table1[[#This Row],[area]]="newfounland",Table1[[#This Row],[income]],0)</f>
        <v>0</v>
      </c>
      <c r="CR224">
        <f ca="1">IF(Table1[[#This Row],[area]]="alberta",Table1[[#This Row],[income]],0)</f>
        <v>0</v>
      </c>
      <c r="CS224">
        <f ca="1">IF(Table1[[#This Row],[area]]="nunavet",Table1[[#This Row],[income]],0)</f>
        <v>69523</v>
      </c>
      <c r="CT224">
        <f ca="1">IF(Table1[[#This Row],[area]]="prince edward island",Table1[[#This Row],[income]],0)</f>
        <v>0</v>
      </c>
      <c r="CU224">
        <f ca="1">IF(Table1[[#This Row],[area]]="northwest tersesa",Table1[[#This Row],[income]],0)</f>
        <v>0</v>
      </c>
      <c r="CV224">
        <f ca="1">IF(Table1[[#This Row],[area]]="quebec",Table1[[#This Row],[income]],0)</f>
        <v>0</v>
      </c>
      <c r="CW224">
        <f ca="1">IF(Table1[[#This Row],[area]]="manitoba",Table1[[#This Row],[income]],0)</f>
        <v>0</v>
      </c>
      <c r="CX224">
        <f ca="1">IF(Table1[[#This Row],[area]]="sasketchwan",Table1[[#This Row],[income]],0)</f>
        <v>0</v>
      </c>
      <c r="CY224">
        <f ca="1">IF(Table1[[#This Row],[area]]="BC",Table1[[#This Row],[income]],0)</f>
        <v>0</v>
      </c>
      <c r="CZ224" s="6">
        <f ca="1">IF(Table1[[#This Row],[area]]="newbruncwick",Table1[[#This Row],[income]],0)</f>
        <v>0</v>
      </c>
      <c r="DB224" s="5">
        <f ca="1">IF(Table1[[#This Row],[field of work]]="health",Table1[[#This Row],[income]],0)</f>
        <v>0</v>
      </c>
      <c r="DC224">
        <f ca="1">IF(Table1[[#This Row],[field of work]]="teaching",Table1[[#This Row],[income]],0)</f>
        <v>0</v>
      </c>
      <c r="DD224">
        <f ca="1">IF(Table1[[#This Row],[field of work]]="agriculture",Table1[[#This Row],[income]],0)</f>
        <v>69523</v>
      </c>
      <c r="DE224">
        <f ca="1">IF(Table1[[#This Row],[field of work]]="IT",Table1[[#This Row],[income]],0)</f>
        <v>0</v>
      </c>
      <c r="DF224">
        <f ca="1">IF(Table1[[#This Row],[field of work]]="construction",Table1[[#This Row],[income]],0)</f>
        <v>0</v>
      </c>
      <c r="DG224" s="6">
        <f ca="1">IF(Table1[[#This Row],[field of work]]="general work",Table1[[#This Row],[income]],0)</f>
        <v>0</v>
      </c>
      <c r="DJ224" s="5">
        <f ca="1">IF(Table1[[#This Row],[Value of debts]]&gt;Table1[[#This Row],[income]],1,0)</f>
        <v>1</v>
      </c>
      <c r="DK224" s="6"/>
      <c r="DL224">
        <f ca="1">IF(Table1[[#This Row],[net worth of person($)]]&gt;$DM$6,Table1[[#This Row],[age]],0)</f>
        <v>38</v>
      </c>
    </row>
    <row r="225" spans="2:116" x14ac:dyDescent="0.3">
      <c r="B225">
        <f t="shared" ca="1" si="76"/>
        <v>2</v>
      </c>
      <c r="C225" s="1" t="str">
        <f t="shared" ca="1" si="77"/>
        <v>women</v>
      </c>
      <c r="D225">
        <f t="shared" ca="1" si="78"/>
        <v>27</v>
      </c>
      <c r="E225">
        <f t="shared" ca="1" si="79"/>
        <v>2</v>
      </c>
      <c r="F225" t="str">
        <f t="shared" ca="1" si="80"/>
        <v>construction</v>
      </c>
      <c r="G225">
        <f t="shared" ca="1" si="81"/>
        <v>3</v>
      </c>
      <c r="H225" t="str">
        <f t="shared" ca="1" si="82"/>
        <v>university</v>
      </c>
      <c r="I225">
        <f t="shared" ca="1" si="83"/>
        <v>4</v>
      </c>
      <c r="J225">
        <f t="shared" ca="1" si="75"/>
        <v>2</v>
      </c>
      <c r="K225">
        <f t="shared" ca="1" si="84"/>
        <v>56840</v>
      </c>
      <c r="L225">
        <f t="shared" ca="1" si="85"/>
        <v>7</v>
      </c>
      <c r="M225" t="str">
        <f t="shared" ca="1" si="86"/>
        <v>manitoba</v>
      </c>
      <c r="N225">
        <f t="shared" ca="1" si="90"/>
        <v>227360</v>
      </c>
      <c r="O225">
        <f t="shared" ca="1" si="87"/>
        <v>40206.549303817068</v>
      </c>
      <c r="P225">
        <f t="shared" ca="1" si="91"/>
        <v>9629.179316141659</v>
      </c>
      <c r="Q225">
        <f t="shared" ca="1" si="88"/>
        <v>4135</v>
      </c>
      <c r="R225">
        <f t="shared" ca="1" si="92"/>
        <v>42265.061997755744</v>
      </c>
      <c r="S225">
        <f t="shared" ca="1" si="93"/>
        <v>46384.905950346307</v>
      </c>
      <c r="T225">
        <f t="shared" ca="1" si="94"/>
        <v>283374.08526648796</v>
      </c>
      <c r="U225">
        <f t="shared" ca="1" si="95"/>
        <v>86606.611301572819</v>
      </c>
      <c r="V225">
        <f t="shared" ca="1" si="96"/>
        <v>196767.47396491515</v>
      </c>
      <c r="AF225" s="5">
        <f ca="1">IF(Table1[[#This Row],[Genders]]="men",1,0)</f>
        <v>0</v>
      </c>
      <c r="AG225">
        <f ca="1">IF(Table1[[#This Row],[Genders]]="women",1,0)</f>
        <v>1</v>
      </c>
      <c r="AJ225" s="6"/>
      <c r="AL225">
        <f ca="1">IF(Table1[[#This Row],[field of work]]="teaching",1,0)</f>
        <v>0</v>
      </c>
      <c r="AM225">
        <f ca="1">IF(Table1[[#This Row],[field of work]]="health",1,0)</f>
        <v>0</v>
      </c>
      <c r="AN225">
        <f ca="1">IF(Table1[[#This Row],[field of work]]="agriculture",1,0)</f>
        <v>0</v>
      </c>
      <c r="AO225">
        <f ca="1">IF(Table1[[#This Row],[field of work]]="IT",1,0)</f>
        <v>0</v>
      </c>
      <c r="AP225">
        <f ca="1">IF(Table1[[#This Row],[field of work]]="construction",1,0)</f>
        <v>1</v>
      </c>
      <c r="AQ225">
        <f ca="1">IF(Table1[[#This Row],[field of work]]="general work",1,0)</f>
        <v>0</v>
      </c>
      <c r="AY225" s="23">
        <f ca="1">IF(Table1[[#This Row],[area]]="ontario",1,0)</f>
        <v>0</v>
      </c>
      <c r="AZ225">
        <f ca="1">IF(Table1[[#This Row],[area]]="newfounland",1,0)</f>
        <v>0</v>
      </c>
      <c r="BA225">
        <f ca="1">IF(Table1[[#This Row],[area]]="alberta",1,0)</f>
        <v>0</v>
      </c>
      <c r="BB225">
        <f ca="1">IF(Table1[[#This Row],[area]]="BC",1,0)</f>
        <v>0</v>
      </c>
      <c r="BC225">
        <f ca="1">IF(Table1[[#This Row],[area]]="yukon",1,0)</f>
        <v>0</v>
      </c>
      <c r="BD225">
        <f ca="1">IF(Table1[[#This Row],[area]]="nunavet",1,0)</f>
        <v>0</v>
      </c>
      <c r="BE225">
        <f ca="1">IF(Table1[[#This Row],[area]]="sasketchwan",1,0)</f>
        <v>0</v>
      </c>
      <c r="BF225">
        <f ca="1">IF(Table1[[#This Row],[area]]="newbruncwick",1,0)</f>
        <v>0</v>
      </c>
      <c r="BG225">
        <f ca="1">IF(Table1[[#This Row],[area]]="manitoba",1,0)</f>
        <v>1</v>
      </c>
      <c r="BH225">
        <f ca="1">IF(Table1[[#This Row],[area]]="prince edward island",1,0)</f>
        <v>0</v>
      </c>
      <c r="BI225">
        <f ca="1">IF(Table1[[#This Row],[area]]="quebec",1,0)</f>
        <v>0</v>
      </c>
      <c r="BJ225">
        <f ca="1">IF(Table1[[#This Row],[area]]="northwest tersesa",1,0)</f>
        <v>0</v>
      </c>
      <c r="BZ225" s="41">
        <f ca="1">Table1[[#This Row],[Cars Value]]/Table1[[#This Row],[no of cars]]</f>
        <v>4814.5896580708295</v>
      </c>
      <c r="CB225" s="5">
        <f ca="1">IF(Table1[[#This Row],[Value of debts]]&gt;$CC$6,1,0)</f>
        <v>0</v>
      </c>
      <c r="CF225" s="6"/>
      <c r="CG225" s="43">
        <f ca="1">Table1[[#This Row],[Mortage left]]/Table1[[#This Row],[value of house]]</f>
        <v>0.17684091002734459</v>
      </c>
      <c r="CH225">
        <f t="shared" ca="1" si="89"/>
        <v>1</v>
      </c>
      <c r="CO225" s="5">
        <f ca="1">IF(Table1[[#This Row],[area]]="yukon",Table1[[#This Row],[income]],0)</f>
        <v>0</v>
      </c>
      <c r="CP225">
        <f ca="1">IF(Table1[[#This Row],[area]]="ontario",Table1[[#This Row],[income]],0)</f>
        <v>0</v>
      </c>
      <c r="CQ225">
        <f ca="1">IF(Table1[[#This Row],[area]]="newfounland",Table1[[#This Row],[income]],0)</f>
        <v>0</v>
      </c>
      <c r="CR225">
        <f ca="1">IF(Table1[[#This Row],[area]]="alberta",Table1[[#This Row],[income]],0)</f>
        <v>0</v>
      </c>
      <c r="CS225">
        <f ca="1">IF(Table1[[#This Row],[area]]="nunavet",Table1[[#This Row],[income]],0)</f>
        <v>0</v>
      </c>
      <c r="CT225">
        <f ca="1">IF(Table1[[#This Row],[area]]="prince edward island",Table1[[#This Row],[income]],0)</f>
        <v>0</v>
      </c>
      <c r="CU225">
        <f ca="1">IF(Table1[[#This Row],[area]]="northwest tersesa",Table1[[#This Row],[income]],0)</f>
        <v>0</v>
      </c>
      <c r="CV225">
        <f ca="1">IF(Table1[[#This Row],[area]]="quebec",Table1[[#This Row],[income]],0)</f>
        <v>0</v>
      </c>
      <c r="CW225">
        <f ca="1">IF(Table1[[#This Row],[area]]="manitoba",Table1[[#This Row],[income]],0)</f>
        <v>56840</v>
      </c>
      <c r="CX225">
        <f ca="1">IF(Table1[[#This Row],[area]]="sasketchwan",Table1[[#This Row],[income]],0)</f>
        <v>0</v>
      </c>
      <c r="CY225">
        <f ca="1">IF(Table1[[#This Row],[area]]="BC",Table1[[#This Row],[income]],0)</f>
        <v>0</v>
      </c>
      <c r="CZ225" s="6">
        <f ca="1">IF(Table1[[#This Row],[area]]="newbruncwick",Table1[[#This Row],[income]],0)</f>
        <v>0</v>
      </c>
      <c r="DB225" s="5">
        <f ca="1">IF(Table1[[#This Row],[field of work]]="health",Table1[[#This Row],[income]],0)</f>
        <v>0</v>
      </c>
      <c r="DC225">
        <f ca="1">IF(Table1[[#This Row],[field of work]]="teaching",Table1[[#This Row],[income]],0)</f>
        <v>0</v>
      </c>
      <c r="DD225">
        <f ca="1">IF(Table1[[#This Row],[field of work]]="agriculture",Table1[[#This Row],[income]],0)</f>
        <v>0</v>
      </c>
      <c r="DE225">
        <f ca="1">IF(Table1[[#This Row],[field of work]]="IT",Table1[[#This Row],[income]],0)</f>
        <v>0</v>
      </c>
      <c r="DF225">
        <f ca="1">IF(Table1[[#This Row],[field of work]]="construction",Table1[[#This Row],[income]],0)</f>
        <v>56840</v>
      </c>
      <c r="DG225" s="6">
        <f ca="1">IF(Table1[[#This Row],[field of work]]="general work",Table1[[#This Row],[income]],0)</f>
        <v>0</v>
      </c>
      <c r="DJ225" s="5">
        <f ca="1">IF(Table1[[#This Row],[Value of debts]]&gt;Table1[[#This Row],[income]],1,0)</f>
        <v>1</v>
      </c>
      <c r="DK225" s="6"/>
      <c r="DL225">
        <f ca="1">IF(Table1[[#This Row],[net worth of person($)]]&gt;$DM$6,Table1[[#This Row],[age]],0)</f>
        <v>27</v>
      </c>
    </row>
    <row r="226" spans="2:116" x14ac:dyDescent="0.3">
      <c r="B226">
        <f t="shared" ca="1" si="76"/>
        <v>1</v>
      </c>
      <c r="C226" s="1" t="str">
        <f t="shared" ca="1" si="77"/>
        <v>men</v>
      </c>
      <c r="D226">
        <f t="shared" ca="1" si="78"/>
        <v>44</v>
      </c>
      <c r="E226">
        <f t="shared" ca="1" si="79"/>
        <v>2</v>
      </c>
      <c r="F226" t="str">
        <f t="shared" ca="1" si="80"/>
        <v>construction</v>
      </c>
      <c r="G226">
        <f t="shared" ca="1" si="81"/>
        <v>1</v>
      </c>
      <c r="H226" t="str">
        <f t="shared" ca="1" si="82"/>
        <v>high school</v>
      </c>
      <c r="I226">
        <f t="shared" ca="1" si="83"/>
        <v>1</v>
      </c>
      <c r="J226">
        <f t="shared" ca="1" si="75"/>
        <v>1</v>
      </c>
      <c r="K226">
        <f t="shared" ca="1" si="84"/>
        <v>70834</v>
      </c>
      <c r="L226">
        <f t="shared" ca="1" si="85"/>
        <v>6</v>
      </c>
      <c r="M226" t="str">
        <f t="shared" ca="1" si="86"/>
        <v>sasketchwan</v>
      </c>
      <c r="N226">
        <f t="shared" ca="1" si="90"/>
        <v>425004</v>
      </c>
      <c r="O226">
        <f t="shared" ca="1" si="87"/>
        <v>340545.02812909277</v>
      </c>
      <c r="P226">
        <f t="shared" ca="1" si="91"/>
        <v>22777.377628145903</v>
      </c>
      <c r="Q226">
        <f t="shared" ca="1" si="88"/>
        <v>10239</v>
      </c>
      <c r="R226">
        <f t="shared" ca="1" si="92"/>
        <v>139000.01448811125</v>
      </c>
      <c r="S226">
        <f t="shared" ca="1" si="93"/>
        <v>62642.943616846023</v>
      </c>
      <c r="T226">
        <f t="shared" ca="1" si="94"/>
        <v>510424.32124499197</v>
      </c>
      <c r="U226">
        <f t="shared" ca="1" si="95"/>
        <v>489784.04261720402</v>
      </c>
      <c r="V226">
        <f t="shared" ca="1" si="96"/>
        <v>20640.27862778795</v>
      </c>
      <c r="AF226" s="5">
        <f ca="1">IF(Table1[[#This Row],[Genders]]="men",1,0)</f>
        <v>1</v>
      </c>
      <c r="AG226">
        <f ca="1">IF(Table1[[#This Row],[Genders]]="women",1,0)</f>
        <v>0</v>
      </c>
      <c r="AJ226" s="6"/>
      <c r="AL226">
        <f ca="1">IF(Table1[[#This Row],[field of work]]="teaching",1,0)</f>
        <v>0</v>
      </c>
      <c r="AM226">
        <f ca="1">IF(Table1[[#This Row],[field of work]]="health",1,0)</f>
        <v>0</v>
      </c>
      <c r="AN226">
        <f ca="1">IF(Table1[[#This Row],[field of work]]="agriculture",1,0)</f>
        <v>0</v>
      </c>
      <c r="AO226">
        <f ca="1">IF(Table1[[#This Row],[field of work]]="IT",1,0)</f>
        <v>0</v>
      </c>
      <c r="AP226">
        <f ca="1">IF(Table1[[#This Row],[field of work]]="construction",1,0)</f>
        <v>1</v>
      </c>
      <c r="AQ226">
        <f ca="1">IF(Table1[[#This Row],[field of work]]="general work",1,0)</f>
        <v>0</v>
      </c>
      <c r="AY226" s="23">
        <f ca="1">IF(Table1[[#This Row],[area]]="ontario",1,0)</f>
        <v>0</v>
      </c>
      <c r="AZ226">
        <f ca="1">IF(Table1[[#This Row],[area]]="newfounland",1,0)</f>
        <v>0</v>
      </c>
      <c r="BA226">
        <f ca="1">IF(Table1[[#This Row],[area]]="alberta",1,0)</f>
        <v>0</v>
      </c>
      <c r="BB226">
        <f ca="1">IF(Table1[[#This Row],[area]]="BC",1,0)</f>
        <v>0</v>
      </c>
      <c r="BC226">
        <f ca="1">IF(Table1[[#This Row],[area]]="yukon",1,0)</f>
        <v>0</v>
      </c>
      <c r="BD226">
        <f ca="1">IF(Table1[[#This Row],[area]]="nunavet",1,0)</f>
        <v>0</v>
      </c>
      <c r="BE226">
        <f ca="1">IF(Table1[[#This Row],[area]]="sasketchwan",1,0)</f>
        <v>1</v>
      </c>
      <c r="BF226">
        <f ca="1">IF(Table1[[#This Row],[area]]="newbruncwick",1,0)</f>
        <v>0</v>
      </c>
      <c r="BG226">
        <f ca="1">IF(Table1[[#This Row],[area]]="manitoba",1,0)</f>
        <v>0</v>
      </c>
      <c r="BH226">
        <f ca="1">IF(Table1[[#This Row],[area]]="prince edward island",1,0)</f>
        <v>0</v>
      </c>
      <c r="BI226">
        <f ca="1">IF(Table1[[#This Row],[area]]="quebec",1,0)</f>
        <v>0</v>
      </c>
      <c r="BJ226">
        <f ca="1">IF(Table1[[#This Row],[area]]="northwest tersesa",1,0)</f>
        <v>0</v>
      </c>
      <c r="BZ226" s="41">
        <f ca="1">Table1[[#This Row],[Cars Value]]/Table1[[#This Row],[no of cars]]</f>
        <v>22777.377628145903</v>
      </c>
      <c r="CB226" s="5">
        <f ca="1">IF(Table1[[#This Row],[Value of debts]]&gt;$CC$6,1,0)</f>
        <v>1</v>
      </c>
      <c r="CF226" s="6"/>
      <c r="CG226" s="43">
        <f ca="1">Table1[[#This Row],[Mortage left]]/Table1[[#This Row],[value of house]]</f>
        <v>0.80127487771666328</v>
      </c>
      <c r="CH226">
        <f t="shared" ca="1" si="89"/>
        <v>0</v>
      </c>
      <c r="CO226" s="5">
        <f ca="1">IF(Table1[[#This Row],[area]]="yukon",Table1[[#This Row],[income]],0)</f>
        <v>0</v>
      </c>
      <c r="CP226">
        <f ca="1">IF(Table1[[#This Row],[area]]="ontario",Table1[[#This Row],[income]],0)</f>
        <v>0</v>
      </c>
      <c r="CQ226">
        <f ca="1">IF(Table1[[#This Row],[area]]="newfounland",Table1[[#This Row],[income]],0)</f>
        <v>0</v>
      </c>
      <c r="CR226">
        <f ca="1">IF(Table1[[#This Row],[area]]="alberta",Table1[[#This Row],[income]],0)</f>
        <v>0</v>
      </c>
      <c r="CS226">
        <f ca="1">IF(Table1[[#This Row],[area]]="nunavet",Table1[[#This Row],[income]],0)</f>
        <v>0</v>
      </c>
      <c r="CT226">
        <f ca="1">IF(Table1[[#This Row],[area]]="prince edward island",Table1[[#This Row],[income]],0)</f>
        <v>0</v>
      </c>
      <c r="CU226">
        <f ca="1">IF(Table1[[#This Row],[area]]="northwest tersesa",Table1[[#This Row],[income]],0)</f>
        <v>0</v>
      </c>
      <c r="CV226">
        <f ca="1">IF(Table1[[#This Row],[area]]="quebec",Table1[[#This Row],[income]],0)</f>
        <v>0</v>
      </c>
      <c r="CW226">
        <f ca="1">IF(Table1[[#This Row],[area]]="manitoba",Table1[[#This Row],[income]],0)</f>
        <v>0</v>
      </c>
      <c r="CX226">
        <f ca="1">IF(Table1[[#This Row],[area]]="sasketchwan",Table1[[#This Row],[income]],0)</f>
        <v>70834</v>
      </c>
      <c r="CY226">
        <f ca="1">IF(Table1[[#This Row],[area]]="BC",Table1[[#This Row],[income]],0)</f>
        <v>0</v>
      </c>
      <c r="CZ226" s="6">
        <f ca="1">IF(Table1[[#This Row],[area]]="newbruncwick",Table1[[#This Row],[income]],0)</f>
        <v>0</v>
      </c>
      <c r="DB226" s="5">
        <f ca="1">IF(Table1[[#This Row],[field of work]]="health",Table1[[#This Row],[income]],0)</f>
        <v>0</v>
      </c>
      <c r="DC226">
        <f ca="1">IF(Table1[[#This Row],[field of work]]="teaching",Table1[[#This Row],[income]],0)</f>
        <v>0</v>
      </c>
      <c r="DD226">
        <f ca="1">IF(Table1[[#This Row],[field of work]]="agriculture",Table1[[#This Row],[income]],0)</f>
        <v>0</v>
      </c>
      <c r="DE226">
        <f ca="1">IF(Table1[[#This Row],[field of work]]="IT",Table1[[#This Row],[income]],0)</f>
        <v>0</v>
      </c>
      <c r="DF226">
        <f ca="1">IF(Table1[[#This Row],[field of work]]="construction",Table1[[#This Row],[income]],0)</f>
        <v>70834</v>
      </c>
      <c r="DG226" s="6">
        <f ca="1">IF(Table1[[#This Row],[field of work]]="general work",Table1[[#This Row],[income]],0)</f>
        <v>0</v>
      </c>
      <c r="DJ226" s="5">
        <f ca="1">IF(Table1[[#This Row],[Value of debts]]&gt;Table1[[#This Row],[income]],1,0)</f>
        <v>1</v>
      </c>
      <c r="DK226" s="6"/>
      <c r="DL226">
        <f ca="1">IF(Table1[[#This Row],[net worth of person($)]]&gt;$DM$6,Table1[[#This Row],[age]],0)</f>
        <v>0</v>
      </c>
    </row>
    <row r="227" spans="2:116" x14ac:dyDescent="0.3">
      <c r="B227">
        <f t="shared" ca="1" si="76"/>
        <v>1</v>
      </c>
      <c r="C227" s="1" t="str">
        <f t="shared" ca="1" si="77"/>
        <v>men</v>
      </c>
      <c r="D227">
        <f t="shared" ca="1" si="78"/>
        <v>27</v>
      </c>
      <c r="E227">
        <f t="shared" ca="1" si="79"/>
        <v>6</v>
      </c>
      <c r="F227" t="str">
        <f t="shared" ca="1" si="80"/>
        <v>agriculture</v>
      </c>
      <c r="G227">
        <f t="shared" ca="1" si="81"/>
        <v>3</v>
      </c>
      <c r="H227" t="str">
        <f t="shared" ca="1" si="82"/>
        <v>university</v>
      </c>
      <c r="I227">
        <f t="shared" ca="1" si="83"/>
        <v>0</v>
      </c>
      <c r="J227">
        <f t="shared" ca="1" si="75"/>
        <v>3</v>
      </c>
      <c r="K227">
        <f t="shared" ca="1" si="84"/>
        <v>63376</v>
      </c>
      <c r="L227">
        <f t="shared" ca="1" si="85"/>
        <v>7</v>
      </c>
      <c r="M227" t="str">
        <f t="shared" ca="1" si="86"/>
        <v>manitoba</v>
      </c>
      <c r="N227">
        <f t="shared" ca="1" si="90"/>
        <v>316880</v>
      </c>
      <c r="O227">
        <f t="shared" ca="1" si="87"/>
        <v>84299.15550151073</v>
      </c>
      <c r="P227">
        <f t="shared" ca="1" si="91"/>
        <v>74690.276452371327</v>
      </c>
      <c r="Q227">
        <f t="shared" ca="1" si="88"/>
        <v>46494</v>
      </c>
      <c r="R227">
        <f t="shared" ca="1" si="92"/>
        <v>123028.10329361125</v>
      </c>
      <c r="S227">
        <f t="shared" ca="1" si="93"/>
        <v>21977.863076887465</v>
      </c>
      <c r="T227">
        <f t="shared" ca="1" si="94"/>
        <v>413548.13952925877</v>
      </c>
      <c r="U227">
        <f t="shared" ca="1" si="95"/>
        <v>253821.25879512198</v>
      </c>
      <c r="V227">
        <f t="shared" ca="1" si="96"/>
        <v>159726.88073413679</v>
      </c>
      <c r="AF227" s="5">
        <f ca="1">IF(Table1[[#This Row],[Genders]]="men",1,0)</f>
        <v>1</v>
      </c>
      <c r="AG227">
        <f ca="1">IF(Table1[[#This Row],[Genders]]="women",1,0)</f>
        <v>0</v>
      </c>
      <c r="AJ227" s="6"/>
      <c r="AL227">
        <f ca="1">IF(Table1[[#This Row],[field of work]]="teaching",1,0)</f>
        <v>0</v>
      </c>
      <c r="AM227">
        <f ca="1">IF(Table1[[#This Row],[field of work]]="health",1,0)</f>
        <v>0</v>
      </c>
      <c r="AN227">
        <f ca="1">IF(Table1[[#This Row],[field of work]]="agriculture",1,0)</f>
        <v>1</v>
      </c>
      <c r="AO227">
        <f ca="1">IF(Table1[[#This Row],[field of work]]="IT",1,0)</f>
        <v>0</v>
      </c>
      <c r="AP227">
        <f ca="1">IF(Table1[[#This Row],[field of work]]="construction",1,0)</f>
        <v>0</v>
      </c>
      <c r="AQ227">
        <f ca="1">IF(Table1[[#This Row],[field of work]]="general work",1,0)</f>
        <v>0</v>
      </c>
      <c r="AY227" s="23">
        <f ca="1">IF(Table1[[#This Row],[area]]="ontario",1,0)</f>
        <v>0</v>
      </c>
      <c r="AZ227">
        <f ca="1">IF(Table1[[#This Row],[area]]="newfounland",1,0)</f>
        <v>0</v>
      </c>
      <c r="BA227">
        <f ca="1">IF(Table1[[#This Row],[area]]="alberta",1,0)</f>
        <v>0</v>
      </c>
      <c r="BB227">
        <f ca="1">IF(Table1[[#This Row],[area]]="BC",1,0)</f>
        <v>0</v>
      </c>
      <c r="BC227">
        <f ca="1">IF(Table1[[#This Row],[area]]="yukon",1,0)</f>
        <v>0</v>
      </c>
      <c r="BD227">
        <f ca="1">IF(Table1[[#This Row],[area]]="nunavet",1,0)</f>
        <v>0</v>
      </c>
      <c r="BE227">
        <f ca="1">IF(Table1[[#This Row],[area]]="sasketchwan",1,0)</f>
        <v>0</v>
      </c>
      <c r="BF227">
        <f ca="1">IF(Table1[[#This Row],[area]]="newbruncwick",1,0)</f>
        <v>0</v>
      </c>
      <c r="BG227">
        <f ca="1">IF(Table1[[#This Row],[area]]="manitoba",1,0)</f>
        <v>1</v>
      </c>
      <c r="BH227">
        <f ca="1">IF(Table1[[#This Row],[area]]="prince edward island",1,0)</f>
        <v>0</v>
      </c>
      <c r="BI227">
        <f ca="1">IF(Table1[[#This Row],[area]]="quebec",1,0)</f>
        <v>0</v>
      </c>
      <c r="BJ227">
        <f ca="1">IF(Table1[[#This Row],[area]]="northwest tersesa",1,0)</f>
        <v>0</v>
      </c>
      <c r="BZ227" s="41">
        <f ca="1">Table1[[#This Row],[Cars Value]]/Table1[[#This Row],[no of cars]]</f>
        <v>24896.75881745711</v>
      </c>
      <c r="CB227" s="5">
        <f ca="1">IF(Table1[[#This Row],[Value of debts]]&gt;$CC$6,1,0)</f>
        <v>1</v>
      </c>
      <c r="CF227" s="6"/>
      <c r="CG227" s="43">
        <f ca="1">Table1[[#This Row],[Mortage left]]/Table1[[#This Row],[value of house]]</f>
        <v>0.26602864018401517</v>
      </c>
      <c r="CH227">
        <f t="shared" ca="1" si="89"/>
        <v>0</v>
      </c>
      <c r="CO227" s="5">
        <f ca="1">IF(Table1[[#This Row],[area]]="yukon",Table1[[#This Row],[income]],0)</f>
        <v>0</v>
      </c>
      <c r="CP227">
        <f ca="1">IF(Table1[[#This Row],[area]]="ontario",Table1[[#This Row],[income]],0)</f>
        <v>0</v>
      </c>
      <c r="CQ227">
        <f ca="1">IF(Table1[[#This Row],[area]]="newfounland",Table1[[#This Row],[income]],0)</f>
        <v>0</v>
      </c>
      <c r="CR227">
        <f ca="1">IF(Table1[[#This Row],[area]]="alberta",Table1[[#This Row],[income]],0)</f>
        <v>0</v>
      </c>
      <c r="CS227">
        <f ca="1">IF(Table1[[#This Row],[area]]="nunavet",Table1[[#This Row],[income]],0)</f>
        <v>0</v>
      </c>
      <c r="CT227">
        <f ca="1">IF(Table1[[#This Row],[area]]="prince edward island",Table1[[#This Row],[income]],0)</f>
        <v>0</v>
      </c>
      <c r="CU227">
        <f ca="1">IF(Table1[[#This Row],[area]]="northwest tersesa",Table1[[#This Row],[income]],0)</f>
        <v>0</v>
      </c>
      <c r="CV227">
        <f ca="1">IF(Table1[[#This Row],[area]]="quebec",Table1[[#This Row],[income]],0)</f>
        <v>0</v>
      </c>
      <c r="CW227">
        <f ca="1">IF(Table1[[#This Row],[area]]="manitoba",Table1[[#This Row],[income]],0)</f>
        <v>63376</v>
      </c>
      <c r="CX227">
        <f ca="1">IF(Table1[[#This Row],[area]]="sasketchwan",Table1[[#This Row],[income]],0)</f>
        <v>0</v>
      </c>
      <c r="CY227">
        <f ca="1">IF(Table1[[#This Row],[area]]="BC",Table1[[#This Row],[income]],0)</f>
        <v>0</v>
      </c>
      <c r="CZ227" s="6">
        <f ca="1">IF(Table1[[#This Row],[area]]="newbruncwick",Table1[[#This Row],[income]],0)</f>
        <v>0</v>
      </c>
      <c r="DB227" s="5">
        <f ca="1">IF(Table1[[#This Row],[field of work]]="health",Table1[[#This Row],[income]],0)</f>
        <v>0</v>
      </c>
      <c r="DC227">
        <f ca="1">IF(Table1[[#This Row],[field of work]]="teaching",Table1[[#This Row],[income]],0)</f>
        <v>0</v>
      </c>
      <c r="DD227">
        <f ca="1">IF(Table1[[#This Row],[field of work]]="agriculture",Table1[[#This Row],[income]],0)</f>
        <v>63376</v>
      </c>
      <c r="DE227">
        <f ca="1">IF(Table1[[#This Row],[field of work]]="IT",Table1[[#This Row],[income]],0)</f>
        <v>0</v>
      </c>
      <c r="DF227">
        <f ca="1">IF(Table1[[#This Row],[field of work]]="construction",Table1[[#This Row],[income]],0)</f>
        <v>0</v>
      </c>
      <c r="DG227" s="6">
        <f ca="1">IF(Table1[[#This Row],[field of work]]="general work",Table1[[#This Row],[income]],0)</f>
        <v>0</v>
      </c>
      <c r="DJ227" s="5">
        <f ca="1">IF(Table1[[#This Row],[Value of debts]]&gt;Table1[[#This Row],[income]],1,0)</f>
        <v>1</v>
      </c>
      <c r="DK227" s="6"/>
      <c r="DL227">
        <f ca="1">IF(Table1[[#This Row],[net worth of person($)]]&gt;$DM$6,Table1[[#This Row],[age]],0)</f>
        <v>27</v>
      </c>
    </row>
    <row r="228" spans="2:116" x14ac:dyDescent="0.3">
      <c r="B228">
        <f t="shared" ca="1" si="76"/>
        <v>2</v>
      </c>
      <c r="C228" s="1" t="str">
        <f t="shared" ca="1" si="77"/>
        <v>women</v>
      </c>
      <c r="D228">
        <f t="shared" ca="1" si="78"/>
        <v>28</v>
      </c>
      <c r="E228">
        <f t="shared" ca="1" si="79"/>
        <v>6</v>
      </c>
      <c r="F228" t="str">
        <f t="shared" ca="1" si="80"/>
        <v>agriculture</v>
      </c>
      <c r="G228">
        <f t="shared" ca="1" si="81"/>
        <v>1</v>
      </c>
      <c r="H228" t="str">
        <f t="shared" ca="1" si="82"/>
        <v>high school</v>
      </c>
      <c r="I228">
        <f t="shared" ca="1" si="83"/>
        <v>4</v>
      </c>
      <c r="J228">
        <f t="shared" ca="1" si="75"/>
        <v>2</v>
      </c>
      <c r="K228">
        <f t="shared" ca="1" si="84"/>
        <v>39633</v>
      </c>
      <c r="L228">
        <f t="shared" ca="1" si="85"/>
        <v>12</v>
      </c>
      <c r="M228" t="str">
        <f t="shared" ca="1" si="86"/>
        <v>prince edward island</v>
      </c>
      <c r="N228">
        <f t="shared" ca="1" si="90"/>
        <v>237798</v>
      </c>
      <c r="O228">
        <f t="shared" ca="1" si="87"/>
        <v>29517.710322074865</v>
      </c>
      <c r="P228">
        <f t="shared" ca="1" si="91"/>
        <v>54813.006557415472</v>
      </c>
      <c r="Q228">
        <f t="shared" ca="1" si="88"/>
        <v>16358</v>
      </c>
      <c r="R228">
        <f t="shared" ca="1" si="92"/>
        <v>32781.289941326882</v>
      </c>
      <c r="S228">
        <f t="shared" ca="1" si="93"/>
        <v>26667.980830073808</v>
      </c>
      <c r="T228">
        <f t="shared" ca="1" si="94"/>
        <v>319278.98738748929</v>
      </c>
      <c r="U228">
        <f t="shared" ca="1" si="95"/>
        <v>78657.000263401744</v>
      </c>
      <c r="V228">
        <f t="shared" ca="1" si="96"/>
        <v>240621.98712408755</v>
      </c>
      <c r="AF228" s="5">
        <f ca="1">IF(Table1[[#This Row],[Genders]]="men",1,0)</f>
        <v>0</v>
      </c>
      <c r="AG228">
        <f ca="1">IF(Table1[[#This Row],[Genders]]="women",1,0)</f>
        <v>1</v>
      </c>
      <c r="AJ228" s="6"/>
      <c r="AL228">
        <f ca="1">IF(Table1[[#This Row],[field of work]]="teaching",1,0)</f>
        <v>0</v>
      </c>
      <c r="AM228">
        <f ca="1">IF(Table1[[#This Row],[field of work]]="health",1,0)</f>
        <v>0</v>
      </c>
      <c r="AN228">
        <f ca="1">IF(Table1[[#This Row],[field of work]]="agriculture",1,0)</f>
        <v>1</v>
      </c>
      <c r="AO228">
        <f ca="1">IF(Table1[[#This Row],[field of work]]="IT",1,0)</f>
        <v>0</v>
      </c>
      <c r="AP228">
        <f ca="1">IF(Table1[[#This Row],[field of work]]="construction",1,0)</f>
        <v>0</v>
      </c>
      <c r="AQ228">
        <f ca="1">IF(Table1[[#This Row],[field of work]]="general work",1,0)</f>
        <v>0</v>
      </c>
      <c r="AY228" s="23">
        <f ca="1">IF(Table1[[#This Row],[area]]="ontario",1,0)</f>
        <v>0</v>
      </c>
      <c r="AZ228">
        <f ca="1">IF(Table1[[#This Row],[area]]="newfounland",1,0)</f>
        <v>0</v>
      </c>
      <c r="BA228">
        <f ca="1">IF(Table1[[#This Row],[area]]="alberta",1,0)</f>
        <v>0</v>
      </c>
      <c r="BB228">
        <f ca="1">IF(Table1[[#This Row],[area]]="BC",1,0)</f>
        <v>0</v>
      </c>
      <c r="BC228">
        <f ca="1">IF(Table1[[#This Row],[area]]="yukon",1,0)</f>
        <v>0</v>
      </c>
      <c r="BD228">
        <f ca="1">IF(Table1[[#This Row],[area]]="nunavet",1,0)</f>
        <v>0</v>
      </c>
      <c r="BE228">
        <f ca="1">IF(Table1[[#This Row],[area]]="sasketchwan",1,0)</f>
        <v>0</v>
      </c>
      <c r="BF228">
        <f ca="1">IF(Table1[[#This Row],[area]]="newbruncwick",1,0)</f>
        <v>0</v>
      </c>
      <c r="BG228">
        <f ca="1">IF(Table1[[#This Row],[area]]="manitoba",1,0)</f>
        <v>0</v>
      </c>
      <c r="BH228">
        <f ca="1">IF(Table1[[#This Row],[area]]="prince edward island",1,0)</f>
        <v>1</v>
      </c>
      <c r="BI228">
        <f ca="1">IF(Table1[[#This Row],[area]]="quebec",1,0)</f>
        <v>0</v>
      </c>
      <c r="BJ228">
        <f ca="1">IF(Table1[[#This Row],[area]]="northwest tersesa",1,0)</f>
        <v>0</v>
      </c>
      <c r="BZ228" s="41">
        <f ca="1">Table1[[#This Row],[Cars Value]]/Table1[[#This Row],[no of cars]]</f>
        <v>27406.503278707736</v>
      </c>
      <c r="CB228" s="5">
        <f ca="1">IF(Table1[[#This Row],[Value of debts]]&gt;$CC$6,1,0)</f>
        <v>0</v>
      </c>
      <c r="CF228" s="6"/>
      <c r="CG228" s="43">
        <f ca="1">Table1[[#This Row],[Mortage left]]/Table1[[#This Row],[value of house]]</f>
        <v>0.12412934642879614</v>
      </c>
      <c r="CH228">
        <f t="shared" ca="1" si="89"/>
        <v>1</v>
      </c>
      <c r="CO228" s="5">
        <f ca="1">IF(Table1[[#This Row],[area]]="yukon",Table1[[#This Row],[income]],0)</f>
        <v>0</v>
      </c>
      <c r="CP228">
        <f ca="1">IF(Table1[[#This Row],[area]]="ontario",Table1[[#This Row],[income]],0)</f>
        <v>0</v>
      </c>
      <c r="CQ228">
        <f ca="1">IF(Table1[[#This Row],[area]]="newfounland",Table1[[#This Row],[income]],0)</f>
        <v>0</v>
      </c>
      <c r="CR228">
        <f ca="1">IF(Table1[[#This Row],[area]]="alberta",Table1[[#This Row],[income]],0)</f>
        <v>0</v>
      </c>
      <c r="CS228">
        <f ca="1">IF(Table1[[#This Row],[area]]="nunavet",Table1[[#This Row],[income]],0)</f>
        <v>0</v>
      </c>
      <c r="CT228">
        <f ca="1">IF(Table1[[#This Row],[area]]="prince edward island",Table1[[#This Row],[income]],0)</f>
        <v>39633</v>
      </c>
      <c r="CU228">
        <f ca="1">IF(Table1[[#This Row],[area]]="northwest tersesa",Table1[[#This Row],[income]],0)</f>
        <v>0</v>
      </c>
      <c r="CV228">
        <f ca="1">IF(Table1[[#This Row],[area]]="quebec",Table1[[#This Row],[income]],0)</f>
        <v>0</v>
      </c>
      <c r="CW228">
        <f ca="1">IF(Table1[[#This Row],[area]]="manitoba",Table1[[#This Row],[income]],0)</f>
        <v>0</v>
      </c>
      <c r="CX228">
        <f ca="1">IF(Table1[[#This Row],[area]]="sasketchwan",Table1[[#This Row],[income]],0)</f>
        <v>0</v>
      </c>
      <c r="CY228">
        <f ca="1">IF(Table1[[#This Row],[area]]="BC",Table1[[#This Row],[income]],0)</f>
        <v>0</v>
      </c>
      <c r="CZ228" s="6">
        <f ca="1">IF(Table1[[#This Row],[area]]="newbruncwick",Table1[[#This Row],[income]],0)</f>
        <v>0</v>
      </c>
      <c r="DB228" s="5">
        <f ca="1">IF(Table1[[#This Row],[field of work]]="health",Table1[[#This Row],[income]],0)</f>
        <v>0</v>
      </c>
      <c r="DC228">
        <f ca="1">IF(Table1[[#This Row],[field of work]]="teaching",Table1[[#This Row],[income]],0)</f>
        <v>0</v>
      </c>
      <c r="DD228">
        <f ca="1">IF(Table1[[#This Row],[field of work]]="agriculture",Table1[[#This Row],[income]],0)</f>
        <v>39633</v>
      </c>
      <c r="DE228">
        <f ca="1">IF(Table1[[#This Row],[field of work]]="IT",Table1[[#This Row],[income]],0)</f>
        <v>0</v>
      </c>
      <c r="DF228">
        <f ca="1">IF(Table1[[#This Row],[field of work]]="construction",Table1[[#This Row],[income]],0)</f>
        <v>0</v>
      </c>
      <c r="DG228" s="6">
        <f ca="1">IF(Table1[[#This Row],[field of work]]="general work",Table1[[#This Row],[income]],0)</f>
        <v>0</v>
      </c>
      <c r="DJ228" s="5">
        <f ca="1">IF(Table1[[#This Row],[Value of debts]]&gt;Table1[[#This Row],[income]],1,0)</f>
        <v>1</v>
      </c>
      <c r="DK228" s="6"/>
      <c r="DL228">
        <f ca="1">IF(Table1[[#This Row],[net worth of person($)]]&gt;$DM$6,Table1[[#This Row],[age]],0)</f>
        <v>28</v>
      </c>
    </row>
    <row r="229" spans="2:116" x14ac:dyDescent="0.3">
      <c r="B229">
        <f t="shared" ca="1" si="76"/>
        <v>2</v>
      </c>
      <c r="C229" s="1" t="str">
        <f t="shared" ca="1" si="77"/>
        <v>women</v>
      </c>
      <c r="D229">
        <f t="shared" ca="1" si="78"/>
        <v>27</v>
      </c>
      <c r="E229">
        <f t="shared" ca="1" si="79"/>
        <v>1</v>
      </c>
      <c r="F229" t="str">
        <f t="shared" ca="1" si="80"/>
        <v>health</v>
      </c>
      <c r="G229">
        <f t="shared" ca="1" si="81"/>
        <v>1</v>
      </c>
      <c r="H229" t="str">
        <f t="shared" ca="1" si="82"/>
        <v>high school</v>
      </c>
      <c r="I229">
        <f t="shared" ca="1" si="83"/>
        <v>4</v>
      </c>
      <c r="J229">
        <f t="shared" ca="1" si="75"/>
        <v>3</v>
      </c>
      <c r="K229">
        <f t="shared" ca="1" si="84"/>
        <v>65198</v>
      </c>
      <c r="L229">
        <f t="shared" ca="1" si="85"/>
        <v>12</v>
      </c>
      <c r="M229" t="str">
        <f t="shared" ca="1" si="86"/>
        <v>prince edward island</v>
      </c>
      <c r="N229">
        <f t="shared" ca="1" si="90"/>
        <v>391188</v>
      </c>
      <c r="O229">
        <f t="shared" ca="1" si="87"/>
        <v>387729.48151679779</v>
      </c>
      <c r="P229">
        <f t="shared" ca="1" si="91"/>
        <v>110778.54102807918</v>
      </c>
      <c r="Q229">
        <f t="shared" ca="1" si="88"/>
        <v>357</v>
      </c>
      <c r="R229">
        <f t="shared" ca="1" si="92"/>
        <v>128866.86337897691</v>
      </c>
      <c r="S229">
        <f t="shared" ca="1" si="93"/>
        <v>75095.874427086645</v>
      </c>
      <c r="T229">
        <f t="shared" ca="1" si="94"/>
        <v>577062.41545516578</v>
      </c>
      <c r="U229">
        <f t="shared" ca="1" si="95"/>
        <v>516953.34489577473</v>
      </c>
      <c r="V229">
        <f t="shared" ca="1" si="96"/>
        <v>60109.070559391053</v>
      </c>
      <c r="AF229" s="5">
        <f ca="1">IF(Table1[[#This Row],[Genders]]="men",1,0)</f>
        <v>0</v>
      </c>
      <c r="AG229">
        <f ca="1">IF(Table1[[#This Row],[Genders]]="women",1,0)</f>
        <v>1</v>
      </c>
      <c r="AJ229" s="6"/>
      <c r="AL229">
        <f ca="1">IF(Table1[[#This Row],[field of work]]="teaching",1,0)</f>
        <v>0</v>
      </c>
      <c r="AM229">
        <f ca="1">IF(Table1[[#This Row],[field of work]]="health",1,0)</f>
        <v>1</v>
      </c>
      <c r="AN229">
        <f ca="1">IF(Table1[[#This Row],[field of work]]="agriculture",1,0)</f>
        <v>0</v>
      </c>
      <c r="AO229">
        <f ca="1">IF(Table1[[#This Row],[field of work]]="IT",1,0)</f>
        <v>0</v>
      </c>
      <c r="AP229">
        <f ca="1">IF(Table1[[#This Row],[field of work]]="construction",1,0)</f>
        <v>0</v>
      </c>
      <c r="AQ229">
        <f ca="1">IF(Table1[[#This Row],[field of work]]="general work",1,0)</f>
        <v>0</v>
      </c>
      <c r="AY229" s="23">
        <f ca="1">IF(Table1[[#This Row],[area]]="ontario",1,0)</f>
        <v>0</v>
      </c>
      <c r="AZ229">
        <f ca="1">IF(Table1[[#This Row],[area]]="newfounland",1,0)</f>
        <v>0</v>
      </c>
      <c r="BA229">
        <f ca="1">IF(Table1[[#This Row],[area]]="alberta",1,0)</f>
        <v>0</v>
      </c>
      <c r="BB229">
        <f ca="1">IF(Table1[[#This Row],[area]]="BC",1,0)</f>
        <v>0</v>
      </c>
      <c r="BC229">
        <f ca="1">IF(Table1[[#This Row],[area]]="yukon",1,0)</f>
        <v>0</v>
      </c>
      <c r="BD229">
        <f ca="1">IF(Table1[[#This Row],[area]]="nunavet",1,0)</f>
        <v>0</v>
      </c>
      <c r="BE229">
        <f ca="1">IF(Table1[[#This Row],[area]]="sasketchwan",1,0)</f>
        <v>0</v>
      </c>
      <c r="BF229">
        <f ca="1">IF(Table1[[#This Row],[area]]="newbruncwick",1,0)</f>
        <v>0</v>
      </c>
      <c r="BG229">
        <f ca="1">IF(Table1[[#This Row],[area]]="manitoba",1,0)</f>
        <v>0</v>
      </c>
      <c r="BH229">
        <f ca="1">IF(Table1[[#This Row],[area]]="prince edward island",1,0)</f>
        <v>1</v>
      </c>
      <c r="BI229">
        <f ca="1">IF(Table1[[#This Row],[area]]="quebec",1,0)</f>
        <v>0</v>
      </c>
      <c r="BJ229">
        <f ca="1">IF(Table1[[#This Row],[area]]="northwest tersesa",1,0)</f>
        <v>0</v>
      </c>
      <c r="BZ229" s="41">
        <f ca="1">Table1[[#This Row],[Cars Value]]/Table1[[#This Row],[no of cars]]</f>
        <v>36926.180342693064</v>
      </c>
      <c r="CB229" s="5">
        <f ca="1">IF(Table1[[#This Row],[Value of debts]]&gt;$CC$6,1,0)</f>
        <v>1</v>
      </c>
      <c r="CF229" s="6"/>
      <c r="CG229" s="43">
        <f ca="1">Table1[[#This Row],[Mortage left]]/Table1[[#This Row],[value of house]]</f>
        <v>0.99115893513297393</v>
      </c>
      <c r="CH229">
        <f t="shared" ca="1" si="89"/>
        <v>0</v>
      </c>
      <c r="CO229" s="5">
        <f ca="1">IF(Table1[[#This Row],[area]]="yukon",Table1[[#This Row],[income]],0)</f>
        <v>0</v>
      </c>
      <c r="CP229">
        <f ca="1">IF(Table1[[#This Row],[area]]="ontario",Table1[[#This Row],[income]],0)</f>
        <v>0</v>
      </c>
      <c r="CQ229">
        <f ca="1">IF(Table1[[#This Row],[area]]="newfounland",Table1[[#This Row],[income]],0)</f>
        <v>0</v>
      </c>
      <c r="CR229">
        <f ca="1">IF(Table1[[#This Row],[area]]="alberta",Table1[[#This Row],[income]],0)</f>
        <v>0</v>
      </c>
      <c r="CS229">
        <f ca="1">IF(Table1[[#This Row],[area]]="nunavet",Table1[[#This Row],[income]],0)</f>
        <v>0</v>
      </c>
      <c r="CT229">
        <f ca="1">IF(Table1[[#This Row],[area]]="prince edward island",Table1[[#This Row],[income]],0)</f>
        <v>65198</v>
      </c>
      <c r="CU229">
        <f ca="1">IF(Table1[[#This Row],[area]]="northwest tersesa",Table1[[#This Row],[income]],0)</f>
        <v>0</v>
      </c>
      <c r="CV229">
        <f ca="1">IF(Table1[[#This Row],[area]]="quebec",Table1[[#This Row],[income]],0)</f>
        <v>0</v>
      </c>
      <c r="CW229">
        <f ca="1">IF(Table1[[#This Row],[area]]="manitoba",Table1[[#This Row],[income]],0)</f>
        <v>0</v>
      </c>
      <c r="CX229">
        <f ca="1">IF(Table1[[#This Row],[area]]="sasketchwan",Table1[[#This Row],[income]],0)</f>
        <v>0</v>
      </c>
      <c r="CY229">
        <f ca="1">IF(Table1[[#This Row],[area]]="BC",Table1[[#This Row],[income]],0)</f>
        <v>0</v>
      </c>
      <c r="CZ229" s="6">
        <f ca="1">IF(Table1[[#This Row],[area]]="newbruncwick",Table1[[#This Row],[income]],0)</f>
        <v>0</v>
      </c>
      <c r="DB229" s="5">
        <f ca="1">IF(Table1[[#This Row],[field of work]]="health",Table1[[#This Row],[income]],0)</f>
        <v>65198</v>
      </c>
      <c r="DC229">
        <f ca="1">IF(Table1[[#This Row],[field of work]]="teaching",Table1[[#This Row],[income]],0)</f>
        <v>0</v>
      </c>
      <c r="DD229">
        <f ca="1">IF(Table1[[#This Row],[field of work]]="agriculture",Table1[[#This Row],[income]],0)</f>
        <v>0</v>
      </c>
      <c r="DE229">
        <f ca="1">IF(Table1[[#This Row],[field of work]]="IT",Table1[[#This Row],[income]],0)</f>
        <v>0</v>
      </c>
      <c r="DF229">
        <f ca="1">IF(Table1[[#This Row],[field of work]]="construction",Table1[[#This Row],[income]],0)</f>
        <v>0</v>
      </c>
      <c r="DG229" s="6">
        <f ca="1">IF(Table1[[#This Row],[field of work]]="general work",Table1[[#This Row],[income]],0)</f>
        <v>0</v>
      </c>
      <c r="DJ229" s="5">
        <f ca="1">IF(Table1[[#This Row],[Value of debts]]&gt;Table1[[#This Row],[income]],1,0)</f>
        <v>1</v>
      </c>
      <c r="DK229" s="6"/>
      <c r="DL229">
        <f ca="1">IF(Table1[[#This Row],[net worth of person($)]]&gt;$DM$6,Table1[[#This Row],[age]],0)</f>
        <v>27</v>
      </c>
    </row>
    <row r="230" spans="2:116" x14ac:dyDescent="0.3">
      <c r="B230">
        <f t="shared" ca="1" si="76"/>
        <v>1</v>
      </c>
      <c r="C230" s="1" t="str">
        <f t="shared" ca="1" si="77"/>
        <v>men</v>
      </c>
      <c r="D230">
        <f t="shared" ca="1" si="78"/>
        <v>45</v>
      </c>
      <c r="E230">
        <f t="shared" ca="1" si="79"/>
        <v>3</v>
      </c>
      <c r="F230" t="str">
        <f t="shared" ca="1" si="80"/>
        <v>teaching</v>
      </c>
      <c r="G230">
        <f t="shared" ca="1" si="81"/>
        <v>1</v>
      </c>
      <c r="H230" t="str">
        <f t="shared" ca="1" si="82"/>
        <v>high school</v>
      </c>
      <c r="I230">
        <f t="shared" ca="1" si="83"/>
        <v>0</v>
      </c>
      <c r="J230">
        <f t="shared" ca="1" si="75"/>
        <v>2</v>
      </c>
      <c r="K230">
        <f t="shared" ca="1" si="84"/>
        <v>54125</v>
      </c>
      <c r="L230">
        <f t="shared" ca="1" si="85"/>
        <v>11</v>
      </c>
      <c r="M230" t="str">
        <f t="shared" ca="1" si="86"/>
        <v>newbruncwick</v>
      </c>
      <c r="N230">
        <f t="shared" ca="1" si="90"/>
        <v>216500</v>
      </c>
      <c r="O230">
        <f t="shared" ca="1" si="87"/>
        <v>34932.100613816627</v>
      </c>
      <c r="P230">
        <f t="shared" ca="1" si="91"/>
        <v>75402.061484896825</v>
      </c>
      <c r="Q230">
        <f t="shared" ca="1" si="88"/>
        <v>10043</v>
      </c>
      <c r="R230">
        <f t="shared" ca="1" si="92"/>
        <v>65699.548119566898</v>
      </c>
      <c r="S230">
        <f t="shared" ca="1" si="93"/>
        <v>40838.709717261532</v>
      </c>
      <c r="T230">
        <f t="shared" ca="1" si="94"/>
        <v>332740.77120215836</v>
      </c>
      <c r="U230">
        <f t="shared" ca="1" si="95"/>
        <v>110674.64873338352</v>
      </c>
      <c r="V230">
        <f t="shared" ca="1" si="96"/>
        <v>222066.12246877485</v>
      </c>
      <c r="AF230" s="5">
        <f ca="1">IF(Table1[[#This Row],[Genders]]="men",1,0)</f>
        <v>1</v>
      </c>
      <c r="AG230">
        <f ca="1">IF(Table1[[#This Row],[Genders]]="women",1,0)</f>
        <v>0</v>
      </c>
      <c r="AJ230" s="6"/>
      <c r="AL230">
        <f ca="1">IF(Table1[[#This Row],[field of work]]="teaching",1,0)</f>
        <v>1</v>
      </c>
      <c r="AM230">
        <f ca="1">IF(Table1[[#This Row],[field of work]]="health",1,0)</f>
        <v>0</v>
      </c>
      <c r="AN230">
        <f ca="1">IF(Table1[[#This Row],[field of work]]="agriculture",1,0)</f>
        <v>0</v>
      </c>
      <c r="AO230">
        <f ca="1">IF(Table1[[#This Row],[field of work]]="IT",1,0)</f>
        <v>0</v>
      </c>
      <c r="AP230">
        <f ca="1">IF(Table1[[#This Row],[field of work]]="construction",1,0)</f>
        <v>0</v>
      </c>
      <c r="AQ230">
        <f ca="1">IF(Table1[[#This Row],[field of work]]="general work",1,0)</f>
        <v>0</v>
      </c>
      <c r="AY230" s="23">
        <f ca="1">IF(Table1[[#This Row],[area]]="ontario",1,0)</f>
        <v>0</v>
      </c>
      <c r="AZ230">
        <f ca="1">IF(Table1[[#This Row],[area]]="newfounland",1,0)</f>
        <v>0</v>
      </c>
      <c r="BA230">
        <f ca="1">IF(Table1[[#This Row],[area]]="alberta",1,0)</f>
        <v>0</v>
      </c>
      <c r="BB230">
        <f ca="1">IF(Table1[[#This Row],[area]]="BC",1,0)</f>
        <v>0</v>
      </c>
      <c r="BC230">
        <f ca="1">IF(Table1[[#This Row],[area]]="yukon",1,0)</f>
        <v>0</v>
      </c>
      <c r="BD230">
        <f ca="1">IF(Table1[[#This Row],[area]]="nunavet",1,0)</f>
        <v>0</v>
      </c>
      <c r="BE230">
        <f ca="1">IF(Table1[[#This Row],[area]]="sasketchwan",1,0)</f>
        <v>0</v>
      </c>
      <c r="BF230">
        <f ca="1">IF(Table1[[#This Row],[area]]="newbruncwick",1,0)</f>
        <v>1</v>
      </c>
      <c r="BG230">
        <f ca="1">IF(Table1[[#This Row],[area]]="manitoba",1,0)</f>
        <v>0</v>
      </c>
      <c r="BH230">
        <f ca="1">IF(Table1[[#This Row],[area]]="prince edward island",1,0)</f>
        <v>0</v>
      </c>
      <c r="BI230">
        <f ca="1">IF(Table1[[#This Row],[area]]="quebec",1,0)</f>
        <v>0</v>
      </c>
      <c r="BJ230">
        <f ca="1">IF(Table1[[#This Row],[area]]="northwest tersesa",1,0)</f>
        <v>0</v>
      </c>
      <c r="BZ230" s="41">
        <f ca="1">Table1[[#This Row],[Cars Value]]/Table1[[#This Row],[no of cars]]</f>
        <v>37701.030742448413</v>
      </c>
      <c r="CB230" s="5">
        <f ca="1">IF(Table1[[#This Row],[Value of debts]]&gt;$CC$6,1,0)</f>
        <v>1</v>
      </c>
      <c r="CF230" s="6"/>
      <c r="CG230" s="43">
        <f ca="1">Table1[[#This Row],[Mortage left]]/Table1[[#This Row],[value of house]]</f>
        <v>0.16134919452109298</v>
      </c>
      <c r="CH230">
        <f t="shared" ca="1" si="89"/>
        <v>1</v>
      </c>
      <c r="CO230" s="5">
        <f ca="1">IF(Table1[[#This Row],[area]]="yukon",Table1[[#This Row],[income]],0)</f>
        <v>0</v>
      </c>
      <c r="CP230">
        <f ca="1">IF(Table1[[#This Row],[area]]="ontario",Table1[[#This Row],[income]],0)</f>
        <v>0</v>
      </c>
      <c r="CQ230">
        <f ca="1">IF(Table1[[#This Row],[area]]="newfounland",Table1[[#This Row],[income]],0)</f>
        <v>0</v>
      </c>
      <c r="CR230">
        <f ca="1">IF(Table1[[#This Row],[area]]="alberta",Table1[[#This Row],[income]],0)</f>
        <v>0</v>
      </c>
      <c r="CS230">
        <f ca="1">IF(Table1[[#This Row],[area]]="nunavet",Table1[[#This Row],[income]],0)</f>
        <v>0</v>
      </c>
      <c r="CT230">
        <f ca="1">IF(Table1[[#This Row],[area]]="prince edward island",Table1[[#This Row],[income]],0)</f>
        <v>0</v>
      </c>
      <c r="CU230">
        <f ca="1">IF(Table1[[#This Row],[area]]="northwest tersesa",Table1[[#This Row],[income]],0)</f>
        <v>0</v>
      </c>
      <c r="CV230">
        <f ca="1">IF(Table1[[#This Row],[area]]="quebec",Table1[[#This Row],[income]],0)</f>
        <v>0</v>
      </c>
      <c r="CW230">
        <f ca="1">IF(Table1[[#This Row],[area]]="manitoba",Table1[[#This Row],[income]],0)</f>
        <v>0</v>
      </c>
      <c r="CX230">
        <f ca="1">IF(Table1[[#This Row],[area]]="sasketchwan",Table1[[#This Row],[income]],0)</f>
        <v>0</v>
      </c>
      <c r="CY230">
        <f ca="1">IF(Table1[[#This Row],[area]]="BC",Table1[[#This Row],[income]],0)</f>
        <v>0</v>
      </c>
      <c r="CZ230" s="6">
        <f ca="1">IF(Table1[[#This Row],[area]]="newbruncwick",Table1[[#This Row],[income]],0)</f>
        <v>54125</v>
      </c>
      <c r="DB230" s="5">
        <f ca="1">IF(Table1[[#This Row],[field of work]]="health",Table1[[#This Row],[income]],0)</f>
        <v>0</v>
      </c>
      <c r="DC230">
        <f ca="1">IF(Table1[[#This Row],[field of work]]="teaching",Table1[[#This Row],[income]],0)</f>
        <v>54125</v>
      </c>
      <c r="DD230">
        <f ca="1">IF(Table1[[#This Row],[field of work]]="agriculture",Table1[[#This Row],[income]],0)</f>
        <v>0</v>
      </c>
      <c r="DE230">
        <f ca="1">IF(Table1[[#This Row],[field of work]]="IT",Table1[[#This Row],[income]],0)</f>
        <v>0</v>
      </c>
      <c r="DF230">
        <f ca="1">IF(Table1[[#This Row],[field of work]]="construction",Table1[[#This Row],[income]],0)</f>
        <v>0</v>
      </c>
      <c r="DG230" s="6">
        <f ca="1">IF(Table1[[#This Row],[field of work]]="general work",Table1[[#This Row],[income]],0)</f>
        <v>0</v>
      </c>
      <c r="DJ230" s="5">
        <f ca="1">IF(Table1[[#This Row],[Value of debts]]&gt;Table1[[#This Row],[income]],1,0)</f>
        <v>1</v>
      </c>
      <c r="DK230" s="6"/>
      <c r="DL230">
        <f ca="1">IF(Table1[[#This Row],[net worth of person($)]]&gt;$DM$6,Table1[[#This Row],[age]],0)</f>
        <v>45</v>
      </c>
    </row>
    <row r="231" spans="2:116" x14ac:dyDescent="0.3">
      <c r="B231">
        <f t="shared" ca="1" si="76"/>
        <v>1</v>
      </c>
      <c r="C231" s="1" t="str">
        <f t="shared" ca="1" si="77"/>
        <v>men</v>
      </c>
      <c r="D231">
        <f t="shared" ca="1" si="78"/>
        <v>26</v>
      </c>
      <c r="E231">
        <f t="shared" ca="1" si="79"/>
        <v>5</v>
      </c>
      <c r="F231" t="str">
        <f t="shared" ca="1" si="80"/>
        <v>general work</v>
      </c>
      <c r="G231">
        <f t="shared" ca="1" si="81"/>
        <v>4</v>
      </c>
      <c r="H231" t="str">
        <f t="shared" ca="1" si="82"/>
        <v>technical;</v>
      </c>
      <c r="I231">
        <f t="shared" ca="1" si="83"/>
        <v>2</v>
      </c>
      <c r="J231">
        <f t="shared" ca="1" si="75"/>
        <v>2</v>
      </c>
      <c r="K231">
        <f t="shared" ca="1" si="84"/>
        <v>76930</v>
      </c>
      <c r="L231">
        <f t="shared" ca="1" si="85"/>
        <v>6</v>
      </c>
      <c r="M231" t="str">
        <f t="shared" ca="1" si="86"/>
        <v>sasketchwan</v>
      </c>
      <c r="N231">
        <f t="shared" ca="1" si="90"/>
        <v>230790</v>
      </c>
      <c r="O231">
        <f t="shared" ca="1" si="87"/>
        <v>169543.12394061446</v>
      </c>
      <c r="P231">
        <f t="shared" ca="1" si="91"/>
        <v>147604.12857115301</v>
      </c>
      <c r="Q231">
        <f t="shared" ca="1" si="88"/>
        <v>20880</v>
      </c>
      <c r="R231">
        <f t="shared" ca="1" si="92"/>
        <v>107265.74903073956</v>
      </c>
      <c r="S231">
        <f t="shared" ca="1" si="93"/>
        <v>85855.904864122349</v>
      </c>
      <c r="T231">
        <f t="shared" ca="1" si="94"/>
        <v>464250.03343527537</v>
      </c>
      <c r="U231">
        <f t="shared" ca="1" si="95"/>
        <v>297688.87297135405</v>
      </c>
      <c r="V231">
        <f t="shared" ca="1" si="96"/>
        <v>166561.16046392132</v>
      </c>
      <c r="AF231" s="5">
        <f ca="1">IF(Table1[[#This Row],[Genders]]="men",1,0)</f>
        <v>1</v>
      </c>
      <c r="AG231">
        <f ca="1">IF(Table1[[#This Row],[Genders]]="women",1,0)</f>
        <v>0</v>
      </c>
      <c r="AJ231" s="6"/>
      <c r="AL231">
        <f ca="1">IF(Table1[[#This Row],[field of work]]="teaching",1,0)</f>
        <v>0</v>
      </c>
      <c r="AM231">
        <f ca="1">IF(Table1[[#This Row],[field of work]]="health",1,0)</f>
        <v>0</v>
      </c>
      <c r="AN231">
        <f ca="1">IF(Table1[[#This Row],[field of work]]="agriculture",1,0)</f>
        <v>0</v>
      </c>
      <c r="AO231">
        <f ca="1">IF(Table1[[#This Row],[field of work]]="IT",1,0)</f>
        <v>0</v>
      </c>
      <c r="AP231">
        <f ca="1">IF(Table1[[#This Row],[field of work]]="construction",1,0)</f>
        <v>0</v>
      </c>
      <c r="AQ231">
        <f ca="1">IF(Table1[[#This Row],[field of work]]="general work",1,0)</f>
        <v>1</v>
      </c>
      <c r="AY231" s="23">
        <f ca="1">IF(Table1[[#This Row],[area]]="ontario",1,0)</f>
        <v>0</v>
      </c>
      <c r="AZ231">
        <f ca="1">IF(Table1[[#This Row],[area]]="newfounland",1,0)</f>
        <v>0</v>
      </c>
      <c r="BA231">
        <f ca="1">IF(Table1[[#This Row],[area]]="alberta",1,0)</f>
        <v>0</v>
      </c>
      <c r="BB231">
        <f ca="1">IF(Table1[[#This Row],[area]]="BC",1,0)</f>
        <v>0</v>
      </c>
      <c r="BC231">
        <f ca="1">IF(Table1[[#This Row],[area]]="yukon",1,0)</f>
        <v>0</v>
      </c>
      <c r="BD231">
        <f ca="1">IF(Table1[[#This Row],[area]]="nunavet",1,0)</f>
        <v>0</v>
      </c>
      <c r="BE231">
        <f ca="1">IF(Table1[[#This Row],[area]]="sasketchwan",1,0)</f>
        <v>1</v>
      </c>
      <c r="BF231">
        <f ca="1">IF(Table1[[#This Row],[area]]="newbruncwick",1,0)</f>
        <v>0</v>
      </c>
      <c r="BG231">
        <f ca="1">IF(Table1[[#This Row],[area]]="manitoba",1,0)</f>
        <v>0</v>
      </c>
      <c r="BH231">
        <f ca="1">IF(Table1[[#This Row],[area]]="prince edward island",1,0)</f>
        <v>0</v>
      </c>
      <c r="BI231">
        <f ca="1">IF(Table1[[#This Row],[area]]="quebec",1,0)</f>
        <v>0</v>
      </c>
      <c r="BJ231">
        <f ca="1">IF(Table1[[#This Row],[area]]="northwest tersesa",1,0)</f>
        <v>0</v>
      </c>
      <c r="BZ231" s="41">
        <f ca="1">Table1[[#This Row],[Cars Value]]/Table1[[#This Row],[no of cars]]</f>
        <v>73802.064285576504</v>
      </c>
      <c r="CB231" s="5">
        <f ca="1">IF(Table1[[#This Row],[Value of debts]]&gt;$CC$6,1,0)</f>
        <v>1</v>
      </c>
      <c r="CF231" s="6"/>
      <c r="CG231" s="43">
        <f ca="1">Table1[[#This Row],[Mortage left]]/Table1[[#This Row],[value of house]]</f>
        <v>0.73462075454142062</v>
      </c>
      <c r="CH231">
        <f t="shared" ca="1" si="89"/>
        <v>0</v>
      </c>
      <c r="CO231" s="5">
        <f ca="1">IF(Table1[[#This Row],[area]]="yukon",Table1[[#This Row],[income]],0)</f>
        <v>0</v>
      </c>
      <c r="CP231">
        <f ca="1">IF(Table1[[#This Row],[area]]="ontario",Table1[[#This Row],[income]],0)</f>
        <v>0</v>
      </c>
      <c r="CQ231">
        <f ca="1">IF(Table1[[#This Row],[area]]="newfounland",Table1[[#This Row],[income]],0)</f>
        <v>0</v>
      </c>
      <c r="CR231">
        <f ca="1">IF(Table1[[#This Row],[area]]="alberta",Table1[[#This Row],[income]],0)</f>
        <v>0</v>
      </c>
      <c r="CS231">
        <f ca="1">IF(Table1[[#This Row],[area]]="nunavet",Table1[[#This Row],[income]],0)</f>
        <v>0</v>
      </c>
      <c r="CT231">
        <f ca="1">IF(Table1[[#This Row],[area]]="prince edward island",Table1[[#This Row],[income]],0)</f>
        <v>0</v>
      </c>
      <c r="CU231">
        <f ca="1">IF(Table1[[#This Row],[area]]="northwest tersesa",Table1[[#This Row],[income]],0)</f>
        <v>0</v>
      </c>
      <c r="CV231">
        <f ca="1">IF(Table1[[#This Row],[area]]="quebec",Table1[[#This Row],[income]],0)</f>
        <v>0</v>
      </c>
      <c r="CW231">
        <f ca="1">IF(Table1[[#This Row],[area]]="manitoba",Table1[[#This Row],[income]],0)</f>
        <v>0</v>
      </c>
      <c r="CX231">
        <f ca="1">IF(Table1[[#This Row],[area]]="sasketchwan",Table1[[#This Row],[income]],0)</f>
        <v>76930</v>
      </c>
      <c r="CY231">
        <f ca="1">IF(Table1[[#This Row],[area]]="BC",Table1[[#This Row],[income]],0)</f>
        <v>0</v>
      </c>
      <c r="CZ231" s="6">
        <f ca="1">IF(Table1[[#This Row],[area]]="newbruncwick",Table1[[#This Row],[income]],0)</f>
        <v>0</v>
      </c>
      <c r="DB231" s="5">
        <f ca="1">IF(Table1[[#This Row],[field of work]]="health",Table1[[#This Row],[income]],0)</f>
        <v>0</v>
      </c>
      <c r="DC231">
        <f ca="1">IF(Table1[[#This Row],[field of work]]="teaching",Table1[[#This Row],[income]],0)</f>
        <v>0</v>
      </c>
      <c r="DD231">
        <f ca="1">IF(Table1[[#This Row],[field of work]]="agriculture",Table1[[#This Row],[income]],0)</f>
        <v>0</v>
      </c>
      <c r="DE231">
        <f ca="1">IF(Table1[[#This Row],[field of work]]="IT",Table1[[#This Row],[income]],0)</f>
        <v>0</v>
      </c>
      <c r="DF231">
        <f ca="1">IF(Table1[[#This Row],[field of work]]="construction",Table1[[#This Row],[income]],0)</f>
        <v>0</v>
      </c>
      <c r="DG231" s="6">
        <f ca="1">IF(Table1[[#This Row],[field of work]]="general work",Table1[[#This Row],[income]],0)</f>
        <v>76930</v>
      </c>
      <c r="DJ231" s="5">
        <f ca="1">IF(Table1[[#This Row],[Value of debts]]&gt;Table1[[#This Row],[income]],1,0)</f>
        <v>1</v>
      </c>
      <c r="DK231" s="6"/>
      <c r="DL231">
        <f ca="1">IF(Table1[[#This Row],[net worth of person($)]]&gt;$DM$6,Table1[[#This Row],[age]],0)</f>
        <v>26</v>
      </c>
    </row>
    <row r="232" spans="2:116" x14ac:dyDescent="0.3">
      <c r="B232">
        <f t="shared" ca="1" si="76"/>
        <v>1</v>
      </c>
      <c r="C232" s="1" t="str">
        <f t="shared" ca="1" si="77"/>
        <v>men</v>
      </c>
      <c r="D232">
        <f t="shared" ca="1" si="78"/>
        <v>39</v>
      </c>
      <c r="E232">
        <f t="shared" ca="1" si="79"/>
        <v>5</v>
      </c>
      <c r="F232" t="str">
        <f t="shared" ca="1" si="80"/>
        <v>general work</v>
      </c>
      <c r="G232">
        <f t="shared" ca="1" si="81"/>
        <v>4</v>
      </c>
      <c r="H232" t="str">
        <f t="shared" ca="1" si="82"/>
        <v>technical;</v>
      </c>
      <c r="I232">
        <f t="shared" ca="1" si="83"/>
        <v>4</v>
      </c>
      <c r="J232">
        <f t="shared" ca="1" si="75"/>
        <v>2</v>
      </c>
      <c r="K232">
        <f t="shared" ca="1" si="84"/>
        <v>39780</v>
      </c>
      <c r="L232">
        <f t="shared" ca="1" si="85"/>
        <v>4</v>
      </c>
      <c r="M232" t="str">
        <f t="shared" ca="1" si="86"/>
        <v>alberta</v>
      </c>
      <c r="N232">
        <f t="shared" ca="1" si="90"/>
        <v>159120</v>
      </c>
      <c r="O232">
        <f t="shared" ca="1" si="87"/>
        <v>53545.839901601154</v>
      </c>
      <c r="P232">
        <f t="shared" ca="1" si="91"/>
        <v>27644.784028309849</v>
      </c>
      <c r="Q232">
        <f t="shared" ca="1" si="88"/>
        <v>5100</v>
      </c>
      <c r="R232">
        <f t="shared" ca="1" si="92"/>
        <v>6893.964712887484</v>
      </c>
      <c r="S232">
        <f t="shared" ca="1" si="93"/>
        <v>48457.498705281439</v>
      </c>
      <c r="T232">
        <f t="shared" ca="1" si="94"/>
        <v>235222.2827335913</v>
      </c>
      <c r="U232">
        <f t="shared" ca="1" si="95"/>
        <v>65539.804614488647</v>
      </c>
      <c r="V232">
        <f t="shared" ca="1" si="96"/>
        <v>169682.47811910266</v>
      </c>
      <c r="AF232" s="5">
        <f ca="1">IF(Table1[[#This Row],[Genders]]="men",1,0)</f>
        <v>1</v>
      </c>
      <c r="AG232">
        <f ca="1">IF(Table1[[#This Row],[Genders]]="women",1,0)</f>
        <v>0</v>
      </c>
      <c r="AJ232" s="6"/>
      <c r="AL232">
        <f ca="1">IF(Table1[[#This Row],[field of work]]="teaching",1,0)</f>
        <v>0</v>
      </c>
      <c r="AM232">
        <f ca="1">IF(Table1[[#This Row],[field of work]]="health",1,0)</f>
        <v>0</v>
      </c>
      <c r="AN232">
        <f ca="1">IF(Table1[[#This Row],[field of work]]="agriculture",1,0)</f>
        <v>0</v>
      </c>
      <c r="AO232">
        <f ca="1">IF(Table1[[#This Row],[field of work]]="IT",1,0)</f>
        <v>0</v>
      </c>
      <c r="AP232">
        <f ca="1">IF(Table1[[#This Row],[field of work]]="construction",1,0)</f>
        <v>0</v>
      </c>
      <c r="AQ232">
        <f ca="1">IF(Table1[[#This Row],[field of work]]="general work",1,0)</f>
        <v>1</v>
      </c>
      <c r="AY232" s="23">
        <f ca="1">IF(Table1[[#This Row],[area]]="ontario",1,0)</f>
        <v>0</v>
      </c>
      <c r="AZ232">
        <f ca="1">IF(Table1[[#This Row],[area]]="newfounland",1,0)</f>
        <v>0</v>
      </c>
      <c r="BA232">
        <f ca="1">IF(Table1[[#This Row],[area]]="alberta",1,0)</f>
        <v>1</v>
      </c>
      <c r="BB232">
        <f ca="1">IF(Table1[[#This Row],[area]]="BC",1,0)</f>
        <v>0</v>
      </c>
      <c r="BC232">
        <f ca="1">IF(Table1[[#This Row],[area]]="yukon",1,0)</f>
        <v>0</v>
      </c>
      <c r="BD232">
        <f ca="1">IF(Table1[[#This Row],[area]]="nunavet",1,0)</f>
        <v>0</v>
      </c>
      <c r="BE232">
        <f ca="1">IF(Table1[[#This Row],[area]]="sasketchwan",1,0)</f>
        <v>0</v>
      </c>
      <c r="BF232">
        <f ca="1">IF(Table1[[#This Row],[area]]="newbruncwick",1,0)</f>
        <v>0</v>
      </c>
      <c r="BG232">
        <f ca="1">IF(Table1[[#This Row],[area]]="manitoba",1,0)</f>
        <v>0</v>
      </c>
      <c r="BH232">
        <f ca="1">IF(Table1[[#This Row],[area]]="prince edward island",1,0)</f>
        <v>0</v>
      </c>
      <c r="BI232">
        <f ca="1">IF(Table1[[#This Row],[area]]="quebec",1,0)</f>
        <v>0</v>
      </c>
      <c r="BJ232">
        <f ca="1">IF(Table1[[#This Row],[area]]="northwest tersesa",1,0)</f>
        <v>0</v>
      </c>
      <c r="BZ232" s="41">
        <f ca="1">Table1[[#This Row],[Cars Value]]/Table1[[#This Row],[no of cars]]</f>
        <v>13822.392014154924</v>
      </c>
      <c r="CB232" s="5">
        <f ca="1">IF(Table1[[#This Row],[Value of debts]]&gt;$CC$6,1,0)</f>
        <v>0</v>
      </c>
      <c r="CF232" s="6"/>
      <c r="CG232" s="43">
        <f ca="1">Table1[[#This Row],[Mortage left]]/Table1[[#This Row],[value of house]]</f>
        <v>0.33651231712921792</v>
      </c>
      <c r="CH232">
        <f t="shared" ca="1" si="89"/>
        <v>0</v>
      </c>
      <c r="CO232" s="5">
        <f ca="1">IF(Table1[[#This Row],[area]]="yukon",Table1[[#This Row],[income]],0)</f>
        <v>0</v>
      </c>
      <c r="CP232">
        <f ca="1">IF(Table1[[#This Row],[area]]="ontario",Table1[[#This Row],[income]],0)</f>
        <v>0</v>
      </c>
      <c r="CQ232">
        <f ca="1">IF(Table1[[#This Row],[area]]="newfounland",Table1[[#This Row],[income]],0)</f>
        <v>0</v>
      </c>
      <c r="CR232">
        <f ca="1">IF(Table1[[#This Row],[area]]="alberta",Table1[[#This Row],[income]],0)</f>
        <v>39780</v>
      </c>
      <c r="CS232">
        <f ca="1">IF(Table1[[#This Row],[area]]="nunavet",Table1[[#This Row],[income]],0)</f>
        <v>0</v>
      </c>
      <c r="CT232">
        <f ca="1">IF(Table1[[#This Row],[area]]="prince edward island",Table1[[#This Row],[income]],0)</f>
        <v>0</v>
      </c>
      <c r="CU232">
        <f ca="1">IF(Table1[[#This Row],[area]]="northwest tersesa",Table1[[#This Row],[income]],0)</f>
        <v>0</v>
      </c>
      <c r="CV232">
        <f ca="1">IF(Table1[[#This Row],[area]]="quebec",Table1[[#This Row],[income]],0)</f>
        <v>0</v>
      </c>
      <c r="CW232">
        <f ca="1">IF(Table1[[#This Row],[area]]="manitoba",Table1[[#This Row],[income]],0)</f>
        <v>0</v>
      </c>
      <c r="CX232">
        <f ca="1">IF(Table1[[#This Row],[area]]="sasketchwan",Table1[[#This Row],[income]],0)</f>
        <v>0</v>
      </c>
      <c r="CY232">
        <f ca="1">IF(Table1[[#This Row],[area]]="BC",Table1[[#This Row],[income]],0)</f>
        <v>0</v>
      </c>
      <c r="CZ232" s="6">
        <f ca="1">IF(Table1[[#This Row],[area]]="newbruncwick",Table1[[#This Row],[income]],0)</f>
        <v>0</v>
      </c>
      <c r="DB232" s="5">
        <f ca="1">IF(Table1[[#This Row],[field of work]]="health",Table1[[#This Row],[income]],0)</f>
        <v>0</v>
      </c>
      <c r="DC232">
        <f ca="1">IF(Table1[[#This Row],[field of work]]="teaching",Table1[[#This Row],[income]],0)</f>
        <v>0</v>
      </c>
      <c r="DD232">
        <f ca="1">IF(Table1[[#This Row],[field of work]]="agriculture",Table1[[#This Row],[income]],0)</f>
        <v>0</v>
      </c>
      <c r="DE232">
        <f ca="1">IF(Table1[[#This Row],[field of work]]="IT",Table1[[#This Row],[income]],0)</f>
        <v>0</v>
      </c>
      <c r="DF232">
        <f ca="1">IF(Table1[[#This Row],[field of work]]="construction",Table1[[#This Row],[income]],0)</f>
        <v>0</v>
      </c>
      <c r="DG232" s="6">
        <f ca="1">IF(Table1[[#This Row],[field of work]]="general work",Table1[[#This Row],[income]],0)</f>
        <v>39780</v>
      </c>
      <c r="DJ232" s="5">
        <f ca="1">IF(Table1[[#This Row],[Value of debts]]&gt;Table1[[#This Row],[income]],1,0)</f>
        <v>1</v>
      </c>
      <c r="DK232" s="6"/>
      <c r="DL232">
        <f ca="1">IF(Table1[[#This Row],[net worth of person($)]]&gt;$DM$6,Table1[[#This Row],[age]],0)</f>
        <v>39</v>
      </c>
    </row>
    <row r="233" spans="2:116" x14ac:dyDescent="0.3">
      <c r="B233">
        <f t="shared" ca="1" si="76"/>
        <v>1</v>
      </c>
      <c r="C233" s="1" t="str">
        <f t="shared" ca="1" si="77"/>
        <v>men</v>
      </c>
      <c r="D233">
        <f t="shared" ca="1" si="78"/>
        <v>39</v>
      </c>
      <c r="E233">
        <f t="shared" ca="1" si="79"/>
        <v>4</v>
      </c>
      <c r="F233" t="str">
        <f t="shared" ca="1" si="80"/>
        <v>IT</v>
      </c>
      <c r="G233">
        <f t="shared" ca="1" si="81"/>
        <v>3</v>
      </c>
      <c r="H233" t="str">
        <f t="shared" ca="1" si="82"/>
        <v>university</v>
      </c>
      <c r="I233">
        <f t="shared" ca="1" si="83"/>
        <v>0</v>
      </c>
      <c r="J233">
        <f t="shared" ca="1" si="75"/>
        <v>3</v>
      </c>
      <c r="K233">
        <f t="shared" ca="1" si="84"/>
        <v>55911</v>
      </c>
      <c r="L233">
        <f t="shared" ca="1" si="85"/>
        <v>4</v>
      </c>
      <c r="M233" t="str">
        <f t="shared" ca="1" si="86"/>
        <v>alberta</v>
      </c>
      <c r="N233">
        <f t="shared" ca="1" si="90"/>
        <v>223644</v>
      </c>
      <c r="O233">
        <f t="shared" ca="1" si="87"/>
        <v>59663.339441460361</v>
      </c>
      <c r="P233">
        <f t="shared" ca="1" si="91"/>
        <v>44561.503106894517</v>
      </c>
      <c r="Q233">
        <f t="shared" ca="1" si="88"/>
        <v>2520</v>
      </c>
      <c r="R233">
        <f t="shared" ca="1" si="92"/>
        <v>83443.648098119374</v>
      </c>
      <c r="S233">
        <f t="shared" ca="1" si="93"/>
        <v>22905.758822640528</v>
      </c>
      <c r="T233">
        <f t="shared" ca="1" si="94"/>
        <v>291111.26192953502</v>
      </c>
      <c r="U233">
        <f t="shared" ca="1" si="95"/>
        <v>145626.98753957974</v>
      </c>
      <c r="V233">
        <f t="shared" ca="1" si="96"/>
        <v>145484.27438995527</v>
      </c>
      <c r="AF233" s="5">
        <f ca="1">IF(Table1[[#This Row],[Genders]]="men",1,0)</f>
        <v>1</v>
      </c>
      <c r="AG233">
        <f ca="1">IF(Table1[[#This Row],[Genders]]="women",1,0)</f>
        <v>0</v>
      </c>
      <c r="AJ233" s="6"/>
      <c r="AL233">
        <f ca="1">IF(Table1[[#This Row],[field of work]]="teaching",1,0)</f>
        <v>0</v>
      </c>
      <c r="AM233">
        <f ca="1">IF(Table1[[#This Row],[field of work]]="health",1,0)</f>
        <v>0</v>
      </c>
      <c r="AN233">
        <f ca="1">IF(Table1[[#This Row],[field of work]]="agriculture",1,0)</f>
        <v>0</v>
      </c>
      <c r="AO233">
        <f ca="1">IF(Table1[[#This Row],[field of work]]="IT",1,0)</f>
        <v>1</v>
      </c>
      <c r="AP233">
        <f ca="1">IF(Table1[[#This Row],[field of work]]="construction",1,0)</f>
        <v>0</v>
      </c>
      <c r="AQ233">
        <f ca="1">IF(Table1[[#This Row],[field of work]]="general work",1,0)</f>
        <v>0</v>
      </c>
      <c r="AY233" s="23">
        <f ca="1">IF(Table1[[#This Row],[area]]="ontario",1,0)</f>
        <v>0</v>
      </c>
      <c r="AZ233">
        <f ca="1">IF(Table1[[#This Row],[area]]="newfounland",1,0)</f>
        <v>0</v>
      </c>
      <c r="BA233">
        <f ca="1">IF(Table1[[#This Row],[area]]="alberta",1,0)</f>
        <v>1</v>
      </c>
      <c r="BB233">
        <f ca="1">IF(Table1[[#This Row],[area]]="BC",1,0)</f>
        <v>0</v>
      </c>
      <c r="BC233">
        <f ca="1">IF(Table1[[#This Row],[area]]="yukon",1,0)</f>
        <v>0</v>
      </c>
      <c r="BD233">
        <f ca="1">IF(Table1[[#This Row],[area]]="nunavet",1,0)</f>
        <v>0</v>
      </c>
      <c r="BE233">
        <f ca="1">IF(Table1[[#This Row],[area]]="sasketchwan",1,0)</f>
        <v>0</v>
      </c>
      <c r="BF233">
        <f ca="1">IF(Table1[[#This Row],[area]]="newbruncwick",1,0)</f>
        <v>0</v>
      </c>
      <c r="BG233">
        <f ca="1">IF(Table1[[#This Row],[area]]="manitoba",1,0)</f>
        <v>0</v>
      </c>
      <c r="BH233">
        <f ca="1">IF(Table1[[#This Row],[area]]="prince edward island",1,0)</f>
        <v>0</v>
      </c>
      <c r="BI233">
        <f ca="1">IF(Table1[[#This Row],[area]]="quebec",1,0)</f>
        <v>0</v>
      </c>
      <c r="BJ233">
        <f ca="1">IF(Table1[[#This Row],[area]]="northwest tersesa",1,0)</f>
        <v>0</v>
      </c>
      <c r="BZ233" s="41">
        <f ca="1">Table1[[#This Row],[Cars Value]]/Table1[[#This Row],[no of cars]]</f>
        <v>14853.834368964839</v>
      </c>
      <c r="CB233" s="5">
        <f ca="1">IF(Table1[[#This Row],[Value of debts]]&gt;$CC$6,1,0)</f>
        <v>1</v>
      </c>
      <c r="CF233" s="6"/>
      <c r="CG233" s="43">
        <f ca="1">Table1[[#This Row],[Mortage left]]/Table1[[#This Row],[value of house]]</f>
        <v>0.26677818068653913</v>
      </c>
      <c r="CH233">
        <f t="shared" ca="1" si="89"/>
        <v>0</v>
      </c>
      <c r="CO233" s="5">
        <f ca="1">IF(Table1[[#This Row],[area]]="yukon",Table1[[#This Row],[income]],0)</f>
        <v>0</v>
      </c>
      <c r="CP233">
        <f ca="1">IF(Table1[[#This Row],[area]]="ontario",Table1[[#This Row],[income]],0)</f>
        <v>0</v>
      </c>
      <c r="CQ233">
        <f ca="1">IF(Table1[[#This Row],[area]]="newfounland",Table1[[#This Row],[income]],0)</f>
        <v>0</v>
      </c>
      <c r="CR233">
        <f ca="1">IF(Table1[[#This Row],[area]]="alberta",Table1[[#This Row],[income]],0)</f>
        <v>55911</v>
      </c>
      <c r="CS233">
        <f ca="1">IF(Table1[[#This Row],[area]]="nunavet",Table1[[#This Row],[income]],0)</f>
        <v>0</v>
      </c>
      <c r="CT233">
        <f ca="1">IF(Table1[[#This Row],[area]]="prince edward island",Table1[[#This Row],[income]],0)</f>
        <v>0</v>
      </c>
      <c r="CU233">
        <f ca="1">IF(Table1[[#This Row],[area]]="northwest tersesa",Table1[[#This Row],[income]],0)</f>
        <v>0</v>
      </c>
      <c r="CV233">
        <f ca="1">IF(Table1[[#This Row],[area]]="quebec",Table1[[#This Row],[income]],0)</f>
        <v>0</v>
      </c>
      <c r="CW233">
        <f ca="1">IF(Table1[[#This Row],[area]]="manitoba",Table1[[#This Row],[income]],0)</f>
        <v>0</v>
      </c>
      <c r="CX233">
        <f ca="1">IF(Table1[[#This Row],[area]]="sasketchwan",Table1[[#This Row],[income]],0)</f>
        <v>0</v>
      </c>
      <c r="CY233">
        <f ca="1">IF(Table1[[#This Row],[area]]="BC",Table1[[#This Row],[income]],0)</f>
        <v>0</v>
      </c>
      <c r="CZ233" s="6">
        <f ca="1">IF(Table1[[#This Row],[area]]="newbruncwick",Table1[[#This Row],[income]],0)</f>
        <v>0</v>
      </c>
      <c r="DB233" s="5">
        <f ca="1">IF(Table1[[#This Row],[field of work]]="health",Table1[[#This Row],[income]],0)</f>
        <v>0</v>
      </c>
      <c r="DC233">
        <f ca="1">IF(Table1[[#This Row],[field of work]]="teaching",Table1[[#This Row],[income]],0)</f>
        <v>0</v>
      </c>
      <c r="DD233">
        <f ca="1">IF(Table1[[#This Row],[field of work]]="agriculture",Table1[[#This Row],[income]],0)</f>
        <v>0</v>
      </c>
      <c r="DE233">
        <f ca="1">IF(Table1[[#This Row],[field of work]]="IT",Table1[[#This Row],[income]],0)</f>
        <v>55911</v>
      </c>
      <c r="DF233">
        <f ca="1">IF(Table1[[#This Row],[field of work]]="construction",Table1[[#This Row],[income]],0)</f>
        <v>0</v>
      </c>
      <c r="DG233" s="6">
        <f ca="1">IF(Table1[[#This Row],[field of work]]="general work",Table1[[#This Row],[income]],0)</f>
        <v>0</v>
      </c>
      <c r="DJ233" s="5">
        <f ca="1">IF(Table1[[#This Row],[Value of debts]]&gt;Table1[[#This Row],[income]],1,0)</f>
        <v>1</v>
      </c>
      <c r="DK233" s="6"/>
      <c r="DL233">
        <f ca="1">IF(Table1[[#This Row],[net worth of person($)]]&gt;$DM$6,Table1[[#This Row],[age]],0)</f>
        <v>39</v>
      </c>
    </row>
    <row r="234" spans="2:116" x14ac:dyDescent="0.3">
      <c r="B234">
        <f t="shared" ca="1" si="76"/>
        <v>2</v>
      </c>
      <c r="C234" s="1" t="str">
        <f t="shared" ca="1" si="77"/>
        <v>women</v>
      </c>
      <c r="D234">
        <f t="shared" ca="1" si="78"/>
        <v>27</v>
      </c>
      <c r="E234">
        <f t="shared" ca="1" si="79"/>
        <v>3</v>
      </c>
      <c r="F234" t="str">
        <f t="shared" ca="1" si="80"/>
        <v>teaching</v>
      </c>
      <c r="G234">
        <f t="shared" ca="1" si="81"/>
        <v>5</v>
      </c>
      <c r="H234" t="str">
        <f t="shared" ca="1" si="82"/>
        <v>other</v>
      </c>
      <c r="I234">
        <f t="shared" ca="1" si="83"/>
        <v>3</v>
      </c>
      <c r="J234">
        <f t="shared" ca="1" si="75"/>
        <v>3</v>
      </c>
      <c r="K234">
        <f t="shared" ca="1" si="84"/>
        <v>59092</v>
      </c>
      <c r="L234">
        <f t="shared" ca="1" si="85"/>
        <v>8</v>
      </c>
      <c r="M234" t="str">
        <f t="shared" ca="1" si="86"/>
        <v>ontario</v>
      </c>
      <c r="N234">
        <f t="shared" ca="1" si="90"/>
        <v>236368</v>
      </c>
      <c r="O234">
        <f t="shared" ca="1" si="87"/>
        <v>156164.6298221086</v>
      </c>
      <c r="P234">
        <f t="shared" ca="1" si="91"/>
        <v>103678.33047898648</v>
      </c>
      <c r="Q234">
        <f t="shared" ca="1" si="88"/>
        <v>24948</v>
      </c>
      <c r="R234">
        <f t="shared" ca="1" si="92"/>
        <v>2521.2553430195035</v>
      </c>
      <c r="S234">
        <f t="shared" ca="1" si="93"/>
        <v>76386.89750693689</v>
      </c>
      <c r="T234">
        <f t="shared" ca="1" si="94"/>
        <v>416433.22798592341</v>
      </c>
      <c r="U234">
        <f t="shared" ca="1" si="95"/>
        <v>183633.8851651281</v>
      </c>
      <c r="V234">
        <f t="shared" ca="1" si="96"/>
        <v>232799.34282079531</v>
      </c>
      <c r="AF234" s="5">
        <f ca="1">IF(Table1[[#This Row],[Genders]]="men",1,0)</f>
        <v>0</v>
      </c>
      <c r="AG234">
        <f ca="1">IF(Table1[[#This Row],[Genders]]="women",1,0)</f>
        <v>1</v>
      </c>
      <c r="AJ234" s="6"/>
      <c r="AL234">
        <f ca="1">IF(Table1[[#This Row],[field of work]]="teaching",1,0)</f>
        <v>1</v>
      </c>
      <c r="AM234">
        <f ca="1">IF(Table1[[#This Row],[field of work]]="health",1,0)</f>
        <v>0</v>
      </c>
      <c r="AN234">
        <f ca="1">IF(Table1[[#This Row],[field of work]]="agriculture",1,0)</f>
        <v>0</v>
      </c>
      <c r="AO234">
        <f ca="1">IF(Table1[[#This Row],[field of work]]="IT",1,0)</f>
        <v>0</v>
      </c>
      <c r="AP234">
        <f ca="1">IF(Table1[[#This Row],[field of work]]="construction",1,0)</f>
        <v>0</v>
      </c>
      <c r="AQ234">
        <f ca="1">IF(Table1[[#This Row],[field of work]]="general work",1,0)</f>
        <v>0</v>
      </c>
      <c r="AY234" s="23">
        <f ca="1">IF(Table1[[#This Row],[area]]="ontario",1,0)</f>
        <v>1</v>
      </c>
      <c r="AZ234">
        <f ca="1">IF(Table1[[#This Row],[area]]="newfounland",1,0)</f>
        <v>0</v>
      </c>
      <c r="BA234">
        <f ca="1">IF(Table1[[#This Row],[area]]="alberta",1,0)</f>
        <v>0</v>
      </c>
      <c r="BB234">
        <f ca="1">IF(Table1[[#This Row],[area]]="BC",1,0)</f>
        <v>0</v>
      </c>
      <c r="BC234">
        <f ca="1">IF(Table1[[#This Row],[area]]="yukon",1,0)</f>
        <v>0</v>
      </c>
      <c r="BD234">
        <f ca="1">IF(Table1[[#This Row],[area]]="nunavet",1,0)</f>
        <v>0</v>
      </c>
      <c r="BE234">
        <f ca="1">IF(Table1[[#This Row],[area]]="sasketchwan",1,0)</f>
        <v>0</v>
      </c>
      <c r="BF234">
        <f ca="1">IF(Table1[[#This Row],[area]]="newbruncwick",1,0)</f>
        <v>0</v>
      </c>
      <c r="BG234">
        <f ca="1">IF(Table1[[#This Row],[area]]="manitoba",1,0)</f>
        <v>0</v>
      </c>
      <c r="BH234">
        <f ca="1">IF(Table1[[#This Row],[area]]="prince edward island",1,0)</f>
        <v>0</v>
      </c>
      <c r="BI234">
        <f ca="1">IF(Table1[[#This Row],[area]]="quebec",1,0)</f>
        <v>0</v>
      </c>
      <c r="BJ234">
        <f ca="1">IF(Table1[[#This Row],[area]]="northwest tersesa",1,0)</f>
        <v>0</v>
      </c>
      <c r="BZ234" s="41">
        <f ca="1">Table1[[#This Row],[Cars Value]]/Table1[[#This Row],[no of cars]]</f>
        <v>34559.443492995495</v>
      </c>
      <c r="CB234" s="5">
        <f ca="1">IF(Table1[[#This Row],[Value of debts]]&gt;$CC$6,1,0)</f>
        <v>1</v>
      </c>
      <c r="CF234" s="6"/>
      <c r="CG234" s="43">
        <f ca="1">Table1[[#This Row],[Mortage left]]/Table1[[#This Row],[value of house]]</f>
        <v>0.66068431353697876</v>
      </c>
      <c r="CH234">
        <f t="shared" ca="1" si="89"/>
        <v>0</v>
      </c>
      <c r="CO234" s="5">
        <f ca="1">IF(Table1[[#This Row],[area]]="yukon",Table1[[#This Row],[income]],0)</f>
        <v>0</v>
      </c>
      <c r="CP234">
        <f ca="1">IF(Table1[[#This Row],[area]]="ontario",Table1[[#This Row],[income]],0)</f>
        <v>59092</v>
      </c>
      <c r="CQ234">
        <f ca="1">IF(Table1[[#This Row],[area]]="newfounland",Table1[[#This Row],[income]],0)</f>
        <v>0</v>
      </c>
      <c r="CR234">
        <f ca="1">IF(Table1[[#This Row],[area]]="alberta",Table1[[#This Row],[income]],0)</f>
        <v>0</v>
      </c>
      <c r="CS234">
        <f ca="1">IF(Table1[[#This Row],[area]]="nunavet",Table1[[#This Row],[income]],0)</f>
        <v>0</v>
      </c>
      <c r="CT234">
        <f ca="1">IF(Table1[[#This Row],[area]]="prince edward island",Table1[[#This Row],[income]],0)</f>
        <v>0</v>
      </c>
      <c r="CU234">
        <f ca="1">IF(Table1[[#This Row],[area]]="northwest tersesa",Table1[[#This Row],[income]],0)</f>
        <v>0</v>
      </c>
      <c r="CV234">
        <f ca="1">IF(Table1[[#This Row],[area]]="quebec",Table1[[#This Row],[income]],0)</f>
        <v>0</v>
      </c>
      <c r="CW234">
        <f ca="1">IF(Table1[[#This Row],[area]]="manitoba",Table1[[#This Row],[income]],0)</f>
        <v>0</v>
      </c>
      <c r="CX234">
        <f ca="1">IF(Table1[[#This Row],[area]]="sasketchwan",Table1[[#This Row],[income]],0)</f>
        <v>0</v>
      </c>
      <c r="CY234">
        <f ca="1">IF(Table1[[#This Row],[area]]="BC",Table1[[#This Row],[income]],0)</f>
        <v>0</v>
      </c>
      <c r="CZ234" s="6">
        <f ca="1">IF(Table1[[#This Row],[area]]="newbruncwick",Table1[[#This Row],[income]],0)</f>
        <v>0</v>
      </c>
      <c r="DB234" s="5">
        <f ca="1">IF(Table1[[#This Row],[field of work]]="health",Table1[[#This Row],[income]],0)</f>
        <v>0</v>
      </c>
      <c r="DC234">
        <f ca="1">IF(Table1[[#This Row],[field of work]]="teaching",Table1[[#This Row],[income]],0)</f>
        <v>59092</v>
      </c>
      <c r="DD234">
        <f ca="1">IF(Table1[[#This Row],[field of work]]="agriculture",Table1[[#This Row],[income]],0)</f>
        <v>0</v>
      </c>
      <c r="DE234">
        <f ca="1">IF(Table1[[#This Row],[field of work]]="IT",Table1[[#This Row],[income]],0)</f>
        <v>0</v>
      </c>
      <c r="DF234">
        <f ca="1">IF(Table1[[#This Row],[field of work]]="construction",Table1[[#This Row],[income]],0)</f>
        <v>0</v>
      </c>
      <c r="DG234" s="6">
        <f ca="1">IF(Table1[[#This Row],[field of work]]="general work",Table1[[#This Row],[income]],0)</f>
        <v>0</v>
      </c>
      <c r="DJ234" s="5">
        <f ca="1">IF(Table1[[#This Row],[Value of debts]]&gt;Table1[[#This Row],[income]],1,0)</f>
        <v>1</v>
      </c>
      <c r="DK234" s="6"/>
      <c r="DL234">
        <f ca="1">IF(Table1[[#This Row],[net worth of person($)]]&gt;$DM$6,Table1[[#This Row],[age]],0)</f>
        <v>27</v>
      </c>
    </row>
    <row r="235" spans="2:116" x14ac:dyDescent="0.3">
      <c r="B235">
        <f t="shared" ca="1" si="76"/>
        <v>2</v>
      </c>
      <c r="C235" s="1" t="str">
        <f t="shared" ca="1" si="77"/>
        <v>women</v>
      </c>
      <c r="D235">
        <f t="shared" ca="1" si="78"/>
        <v>36</v>
      </c>
      <c r="E235">
        <f t="shared" ca="1" si="79"/>
        <v>5</v>
      </c>
      <c r="F235" t="str">
        <f t="shared" ca="1" si="80"/>
        <v>general work</v>
      </c>
      <c r="G235">
        <f t="shared" ca="1" si="81"/>
        <v>5</v>
      </c>
      <c r="H235" t="str">
        <f t="shared" ca="1" si="82"/>
        <v>other</v>
      </c>
      <c r="I235">
        <f t="shared" ca="1" si="83"/>
        <v>0</v>
      </c>
      <c r="J235">
        <f t="shared" ca="1" si="75"/>
        <v>3</v>
      </c>
      <c r="K235">
        <f t="shared" ca="1" si="84"/>
        <v>56069</v>
      </c>
      <c r="L235">
        <f t="shared" ca="1" si="85"/>
        <v>7</v>
      </c>
      <c r="M235" t="str">
        <f t="shared" ca="1" si="86"/>
        <v>manitoba</v>
      </c>
      <c r="N235">
        <f t="shared" ca="1" si="90"/>
        <v>280345</v>
      </c>
      <c r="O235">
        <f t="shared" ca="1" si="87"/>
        <v>105544.36338970588</v>
      </c>
      <c r="P235">
        <f t="shared" ca="1" si="91"/>
        <v>83971.655395929425</v>
      </c>
      <c r="Q235">
        <f t="shared" ca="1" si="88"/>
        <v>997</v>
      </c>
      <c r="R235">
        <f t="shared" ca="1" si="92"/>
        <v>36597.200021155171</v>
      </c>
      <c r="S235">
        <f t="shared" ca="1" si="93"/>
        <v>77683.150907703646</v>
      </c>
      <c r="T235">
        <f t="shared" ca="1" si="94"/>
        <v>441999.80630363303</v>
      </c>
      <c r="U235">
        <f t="shared" ca="1" si="95"/>
        <v>143138.56341086104</v>
      </c>
      <c r="V235">
        <f t="shared" ca="1" si="96"/>
        <v>298861.24289277196</v>
      </c>
      <c r="AF235" s="5">
        <f ca="1">IF(Table1[[#This Row],[Genders]]="men",1,0)</f>
        <v>0</v>
      </c>
      <c r="AG235">
        <f ca="1">IF(Table1[[#This Row],[Genders]]="women",1,0)</f>
        <v>1</v>
      </c>
      <c r="AJ235" s="6"/>
      <c r="AL235">
        <f ca="1">IF(Table1[[#This Row],[field of work]]="teaching",1,0)</f>
        <v>0</v>
      </c>
      <c r="AM235">
        <f ca="1">IF(Table1[[#This Row],[field of work]]="health",1,0)</f>
        <v>0</v>
      </c>
      <c r="AN235">
        <f ca="1">IF(Table1[[#This Row],[field of work]]="agriculture",1,0)</f>
        <v>0</v>
      </c>
      <c r="AO235">
        <f ca="1">IF(Table1[[#This Row],[field of work]]="IT",1,0)</f>
        <v>0</v>
      </c>
      <c r="AP235">
        <f ca="1">IF(Table1[[#This Row],[field of work]]="construction",1,0)</f>
        <v>0</v>
      </c>
      <c r="AQ235">
        <f ca="1">IF(Table1[[#This Row],[field of work]]="general work",1,0)</f>
        <v>1</v>
      </c>
      <c r="AY235" s="23">
        <f ca="1">IF(Table1[[#This Row],[area]]="ontario",1,0)</f>
        <v>0</v>
      </c>
      <c r="AZ235">
        <f ca="1">IF(Table1[[#This Row],[area]]="newfounland",1,0)</f>
        <v>0</v>
      </c>
      <c r="BA235">
        <f ca="1">IF(Table1[[#This Row],[area]]="alberta",1,0)</f>
        <v>0</v>
      </c>
      <c r="BB235">
        <f ca="1">IF(Table1[[#This Row],[area]]="BC",1,0)</f>
        <v>0</v>
      </c>
      <c r="BC235">
        <f ca="1">IF(Table1[[#This Row],[area]]="yukon",1,0)</f>
        <v>0</v>
      </c>
      <c r="BD235">
        <f ca="1">IF(Table1[[#This Row],[area]]="nunavet",1,0)</f>
        <v>0</v>
      </c>
      <c r="BE235">
        <f ca="1">IF(Table1[[#This Row],[area]]="sasketchwan",1,0)</f>
        <v>0</v>
      </c>
      <c r="BF235">
        <f ca="1">IF(Table1[[#This Row],[area]]="newbruncwick",1,0)</f>
        <v>0</v>
      </c>
      <c r="BG235">
        <f ca="1">IF(Table1[[#This Row],[area]]="manitoba",1,0)</f>
        <v>1</v>
      </c>
      <c r="BH235">
        <f ca="1">IF(Table1[[#This Row],[area]]="prince edward island",1,0)</f>
        <v>0</v>
      </c>
      <c r="BI235">
        <f ca="1">IF(Table1[[#This Row],[area]]="quebec",1,0)</f>
        <v>0</v>
      </c>
      <c r="BJ235">
        <f ca="1">IF(Table1[[#This Row],[area]]="northwest tersesa",1,0)</f>
        <v>0</v>
      </c>
      <c r="BZ235" s="41">
        <f ca="1">Table1[[#This Row],[Cars Value]]/Table1[[#This Row],[no of cars]]</f>
        <v>27990.551798643141</v>
      </c>
      <c r="CB235" s="5">
        <f ca="1">IF(Table1[[#This Row],[Value of debts]]&gt;$CC$6,1,0)</f>
        <v>1</v>
      </c>
      <c r="CF235" s="6"/>
      <c r="CG235" s="43">
        <f ca="1">Table1[[#This Row],[Mortage left]]/Table1[[#This Row],[value of house]]</f>
        <v>0.376480277478485</v>
      </c>
      <c r="CH235">
        <f t="shared" ca="1" si="89"/>
        <v>0</v>
      </c>
      <c r="CO235" s="5">
        <f ca="1">IF(Table1[[#This Row],[area]]="yukon",Table1[[#This Row],[income]],0)</f>
        <v>0</v>
      </c>
      <c r="CP235">
        <f ca="1">IF(Table1[[#This Row],[area]]="ontario",Table1[[#This Row],[income]],0)</f>
        <v>0</v>
      </c>
      <c r="CQ235">
        <f ca="1">IF(Table1[[#This Row],[area]]="newfounland",Table1[[#This Row],[income]],0)</f>
        <v>0</v>
      </c>
      <c r="CR235">
        <f ca="1">IF(Table1[[#This Row],[area]]="alberta",Table1[[#This Row],[income]],0)</f>
        <v>0</v>
      </c>
      <c r="CS235">
        <f ca="1">IF(Table1[[#This Row],[area]]="nunavet",Table1[[#This Row],[income]],0)</f>
        <v>0</v>
      </c>
      <c r="CT235">
        <f ca="1">IF(Table1[[#This Row],[area]]="prince edward island",Table1[[#This Row],[income]],0)</f>
        <v>0</v>
      </c>
      <c r="CU235">
        <f ca="1">IF(Table1[[#This Row],[area]]="northwest tersesa",Table1[[#This Row],[income]],0)</f>
        <v>0</v>
      </c>
      <c r="CV235">
        <f ca="1">IF(Table1[[#This Row],[area]]="quebec",Table1[[#This Row],[income]],0)</f>
        <v>0</v>
      </c>
      <c r="CW235">
        <f ca="1">IF(Table1[[#This Row],[area]]="manitoba",Table1[[#This Row],[income]],0)</f>
        <v>56069</v>
      </c>
      <c r="CX235">
        <f ca="1">IF(Table1[[#This Row],[area]]="sasketchwan",Table1[[#This Row],[income]],0)</f>
        <v>0</v>
      </c>
      <c r="CY235">
        <f ca="1">IF(Table1[[#This Row],[area]]="BC",Table1[[#This Row],[income]],0)</f>
        <v>0</v>
      </c>
      <c r="CZ235" s="6">
        <f ca="1">IF(Table1[[#This Row],[area]]="newbruncwick",Table1[[#This Row],[income]],0)</f>
        <v>0</v>
      </c>
      <c r="DB235" s="5">
        <f ca="1">IF(Table1[[#This Row],[field of work]]="health",Table1[[#This Row],[income]],0)</f>
        <v>0</v>
      </c>
      <c r="DC235">
        <f ca="1">IF(Table1[[#This Row],[field of work]]="teaching",Table1[[#This Row],[income]],0)</f>
        <v>0</v>
      </c>
      <c r="DD235">
        <f ca="1">IF(Table1[[#This Row],[field of work]]="agriculture",Table1[[#This Row],[income]],0)</f>
        <v>0</v>
      </c>
      <c r="DE235">
        <f ca="1">IF(Table1[[#This Row],[field of work]]="IT",Table1[[#This Row],[income]],0)</f>
        <v>0</v>
      </c>
      <c r="DF235">
        <f ca="1">IF(Table1[[#This Row],[field of work]]="construction",Table1[[#This Row],[income]],0)</f>
        <v>0</v>
      </c>
      <c r="DG235" s="6">
        <f ca="1">IF(Table1[[#This Row],[field of work]]="general work",Table1[[#This Row],[income]],0)</f>
        <v>56069</v>
      </c>
      <c r="DJ235" s="5">
        <f ca="1">IF(Table1[[#This Row],[Value of debts]]&gt;Table1[[#This Row],[income]],1,0)</f>
        <v>1</v>
      </c>
      <c r="DK235" s="6"/>
      <c r="DL235">
        <f ca="1">IF(Table1[[#This Row],[net worth of person($)]]&gt;$DM$6,Table1[[#This Row],[age]],0)</f>
        <v>36</v>
      </c>
    </row>
    <row r="236" spans="2:116" x14ac:dyDescent="0.3">
      <c r="B236">
        <f t="shared" ca="1" si="76"/>
        <v>1</v>
      </c>
      <c r="C236" s="1" t="str">
        <f t="shared" ca="1" si="77"/>
        <v>men</v>
      </c>
      <c r="D236">
        <f t="shared" ca="1" si="78"/>
        <v>44</v>
      </c>
      <c r="E236">
        <f t="shared" ca="1" si="79"/>
        <v>3</v>
      </c>
      <c r="F236" t="str">
        <f t="shared" ca="1" si="80"/>
        <v>teaching</v>
      </c>
      <c r="G236">
        <f t="shared" ca="1" si="81"/>
        <v>5</v>
      </c>
      <c r="H236" t="str">
        <f t="shared" ca="1" si="82"/>
        <v>other</v>
      </c>
      <c r="I236">
        <f t="shared" ca="1" si="83"/>
        <v>2</v>
      </c>
      <c r="J236">
        <f t="shared" ca="1" si="75"/>
        <v>2</v>
      </c>
      <c r="K236">
        <f t="shared" ca="1" si="84"/>
        <v>53931</v>
      </c>
      <c r="L236">
        <f t="shared" ca="1" si="85"/>
        <v>3</v>
      </c>
      <c r="M236" t="str">
        <f t="shared" ca="1" si="86"/>
        <v>northwest tersesa</v>
      </c>
      <c r="N236">
        <f t="shared" ca="1" si="90"/>
        <v>215724</v>
      </c>
      <c r="O236">
        <f t="shared" ca="1" si="87"/>
        <v>111101.32121382168</v>
      </c>
      <c r="P236">
        <f t="shared" ca="1" si="91"/>
        <v>18811.208955139457</v>
      </c>
      <c r="Q236">
        <f t="shared" ca="1" si="88"/>
        <v>14545</v>
      </c>
      <c r="R236">
        <f t="shared" ca="1" si="92"/>
        <v>88508.728077106469</v>
      </c>
      <c r="S236">
        <f t="shared" ca="1" si="93"/>
        <v>26384.126759750798</v>
      </c>
      <c r="T236">
        <f t="shared" ca="1" si="94"/>
        <v>260919.33571489024</v>
      </c>
      <c r="U236">
        <f t="shared" ca="1" si="95"/>
        <v>214155.04929092815</v>
      </c>
      <c r="V236">
        <f t="shared" ca="1" si="96"/>
        <v>46764.286423962098</v>
      </c>
      <c r="AF236" s="5">
        <f ca="1">IF(Table1[[#This Row],[Genders]]="men",1,0)</f>
        <v>1</v>
      </c>
      <c r="AG236">
        <f ca="1">IF(Table1[[#This Row],[Genders]]="women",1,0)</f>
        <v>0</v>
      </c>
      <c r="AJ236" s="6"/>
      <c r="AL236">
        <f ca="1">IF(Table1[[#This Row],[field of work]]="teaching",1,0)</f>
        <v>1</v>
      </c>
      <c r="AM236">
        <f ca="1">IF(Table1[[#This Row],[field of work]]="health",1,0)</f>
        <v>0</v>
      </c>
      <c r="AN236">
        <f ca="1">IF(Table1[[#This Row],[field of work]]="agriculture",1,0)</f>
        <v>0</v>
      </c>
      <c r="AO236">
        <f ca="1">IF(Table1[[#This Row],[field of work]]="IT",1,0)</f>
        <v>0</v>
      </c>
      <c r="AP236">
        <f ca="1">IF(Table1[[#This Row],[field of work]]="construction",1,0)</f>
        <v>0</v>
      </c>
      <c r="AQ236">
        <f ca="1">IF(Table1[[#This Row],[field of work]]="general work",1,0)</f>
        <v>0</v>
      </c>
      <c r="AY236" s="23">
        <f ca="1">IF(Table1[[#This Row],[area]]="ontario",1,0)</f>
        <v>0</v>
      </c>
      <c r="AZ236">
        <f ca="1">IF(Table1[[#This Row],[area]]="newfounland",1,0)</f>
        <v>0</v>
      </c>
      <c r="BA236">
        <f ca="1">IF(Table1[[#This Row],[area]]="alberta",1,0)</f>
        <v>0</v>
      </c>
      <c r="BB236">
        <f ca="1">IF(Table1[[#This Row],[area]]="BC",1,0)</f>
        <v>0</v>
      </c>
      <c r="BC236">
        <f ca="1">IF(Table1[[#This Row],[area]]="yukon",1,0)</f>
        <v>0</v>
      </c>
      <c r="BD236">
        <f ca="1">IF(Table1[[#This Row],[area]]="nunavet",1,0)</f>
        <v>0</v>
      </c>
      <c r="BE236">
        <f ca="1">IF(Table1[[#This Row],[area]]="sasketchwan",1,0)</f>
        <v>0</v>
      </c>
      <c r="BF236">
        <f ca="1">IF(Table1[[#This Row],[area]]="newbruncwick",1,0)</f>
        <v>0</v>
      </c>
      <c r="BG236">
        <f ca="1">IF(Table1[[#This Row],[area]]="manitoba",1,0)</f>
        <v>0</v>
      </c>
      <c r="BH236">
        <f ca="1">IF(Table1[[#This Row],[area]]="prince edward island",1,0)</f>
        <v>0</v>
      </c>
      <c r="BI236">
        <f ca="1">IF(Table1[[#This Row],[area]]="quebec",1,0)</f>
        <v>0</v>
      </c>
      <c r="BJ236">
        <f ca="1">IF(Table1[[#This Row],[area]]="northwest tersesa",1,0)</f>
        <v>1</v>
      </c>
      <c r="BZ236" s="41">
        <f ca="1">Table1[[#This Row],[Cars Value]]/Table1[[#This Row],[no of cars]]</f>
        <v>9405.6044775697283</v>
      </c>
      <c r="CB236" s="5">
        <f ca="1">IF(Table1[[#This Row],[Value of debts]]&gt;$CC$6,1,0)</f>
        <v>1</v>
      </c>
      <c r="CF236" s="6"/>
      <c r="CG236" s="43">
        <f ca="1">Table1[[#This Row],[Mortage left]]/Table1[[#This Row],[value of house]]</f>
        <v>0.5150160446395472</v>
      </c>
      <c r="CH236">
        <f t="shared" ca="1" si="89"/>
        <v>0</v>
      </c>
      <c r="CO236" s="5">
        <f ca="1">IF(Table1[[#This Row],[area]]="yukon",Table1[[#This Row],[income]],0)</f>
        <v>0</v>
      </c>
      <c r="CP236">
        <f ca="1">IF(Table1[[#This Row],[area]]="ontario",Table1[[#This Row],[income]],0)</f>
        <v>0</v>
      </c>
      <c r="CQ236">
        <f ca="1">IF(Table1[[#This Row],[area]]="newfounland",Table1[[#This Row],[income]],0)</f>
        <v>0</v>
      </c>
      <c r="CR236">
        <f ca="1">IF(Table1[[#This Row],[area]]="alberta",Table1[[#This Row],[income]],0)</f>
        <v>0</v>
      </c>
      <c r="CS236">
        <f ca="1">IF(Table1[[#This Row],[area]]="nunavet",Table1[[#This Row],[income]],0)</f>
        <v>0</v>
      </c>
      <c r="CT236">
        <f ca="1">IF(Table1[[#This Row],[area]]="prince edward island",Table1[[#This Row],[income]],0)</f>
        <v>0</v>
      </c>
      <c r="CU236">
        <f ca="1">IF(Table1[[#This Row],[area]]="northwest tersesa",Table1[[#This Row],[income]],0)</f>
        <v>53931</v>
      </c>
      <c r="CV236">
        <f ca="1">IF(Table1[[#This Row],[area]]="quebec",Table1[[#This Row],[income]],0)</f>
        <v>0</v>
      </c>
      <c r="CW236">
        <f ca="1">IF(Table1[[#This Row],[area]]="manitoba",Table1[[#This Row],[income]],0)</f>
        <v>0</v>
      </c>
      <c r="CX236">
        <f ca="1">IF(Table1[[#This Row],[area]]="sasketchwan",Table1[[#This Row],[income]],0)</f>
        <v>0</v>
      </c>
      <c r="CY236">
        <f ca="1">IF(Table1[[#This Row],[area]]="BC",Table1[[#This Row],[income]],0)</f>
        <v>0</v>
      </c>
      <c r="CZ236" s="6">
        <f ca="1">IF(Table1[[#This Row],[area]]="newbruncwick",Table1[[#This Row],[income]],0)</f>
        <v>0</v>
      </c>
      <c r="DB236" s="5">
        <f ca="1">IF(Table1[[#This Row],[field of work]]="health",Table1[[#This Row],[income]],0)</f>
        <v>0</v>
      </c>
      <c r="DC236">
        <f ca="1">IF(Table1[[#This Row],[field of work]]="teaching",Table1[[#This Row],[income]],0)</f>
        <v>53931</v>
      </c>
      <c r="DD236">
        <f ca="1">IF(Table1[[#This Row],[field of work]]="agriculture",Table1[[#This Row],[income]],0)</f>
        <v>0</v>
      </c>
      <c r="DE236">
        <f ca="1">IF(Table1[[#This Row],[field of work]]="IT",Table1[[#This Row],[income]],0)</f>
        <v>0</v>
      </c>
      <c r="DF236">
        <f ca="1">IF(Table1[[#This Row],[field of work]]="construction",Table1[[#This Row],[income]],0)</f>
        <v>0</v>
      </c>
      <c r="DG236" s="6">
        <f ca="1">IF(Table1[[#This Row],[field of work]]="general work",Table1[[#This Row],[income]],0)</f>
        <v>0</v>
      </c>
      <c r="DJ236" s="5">
        <f ca="1">IF(Table1[[#This Row],[Value of debts]]&gt;Table1[[#This Row],[income]],1,0)</f>
        <v>1</v>
      </c>
      <c r="DK236" s="6"/>
      <c r="DL236">
        <f ca="1">IF(Table1[[#This Row],[net worth of person($)]]&gt;$DM$6,Table1[[#This Row],[age]],0)</f>
        <v>0</v>
      </c>
    </row>
    <row r="237" spans="2:116" x14ac:dyDescent="0.3">
      <c r="B237">
        <f t="shared" ca="1" si="76"/>
        <v>2</v>
      </c>
      <c r="C237" s="1" t="str">
        <f t="shared" ca="1" si="77"/>
        <v>women</v>
      </c>
      <c r="D237">
        <f t="shared" ca="1" si="78"/>
        <v>35</v>
      </c>
      <c r="E237">
        <f t="shared" ca="1" si="79"/>
        <v>3</v>
      </c>
      <c r="F237" t="str">
        <f t="shared" ca="1" si="80"/>
        <v>teaching</v>
      </c>
      <c r="G237">
        <f t="shared" ca="1" si="81"/>
        <v>3</v>
      </c>
      <c r="H237" t="str">
        <f t="shared" ca="1" si="82"/>
        <v>university</v>
      </c>
      <c r="I237">
        <f t="shared" ca="1" si="83"/>
        <v>4</v>
      </c>
      <c r="J237">
        <f t="shared" ca="1" si="75"/>
        <v>3</v>
      </c>
      <c r="K237">
        <f t="shared" ca="1" si="84"/>
        <v>27911</v>
      </c>
      <c r="L237">
        <f t="shared" ca="1" si="85"/>
        <v>9</v>
      </c>
      <c r="M237" t="str">
        <f t="shared" ca="1" si="86"/>
        <v>quebec</v>
      </c>
      <c r="N237">
        <f t="shared" ca="1" si="90"/>
        <v>139555</v>
      </c>
      <c r="O237">
        <f t="shared" ca="1" si="87"/>
        <v>76366.486300501128</v>
      </c>
      <c r="P237">
        <f t="shared" ca="1" si="91"/>
        <v>8277.1990516662845</v>
      </c>
      <c r="Q237">
        <f t="shared" ca="1" si="88"/>
        <v>4723</v>
      </c>
      <c r="R237">
        <f t="shared" ca="1" si="92"/>
        <v>18161.177983338916</v>
      </c>
      <c r="S237">
        <f t="shared" ca="1" si="93"/>
        <v>22798.286877685754</v>
      </c>
      <c r="T237">
        <f t="shared" ca="1" si="94"/>
        <v>170630.48592935203</v>
      </c>
      <c r="U237">
        <f t="shared" ca="1" si="95"/>
        <v>99250.664283840044</v>
      </c>
      <c r="V237">
        <f t="shared" ca="1" si="96"/>
        <v>71379.821645511984</v>
      </c>
      <c r="AF237" s="5">
        <f ca="1">IF(Table1[[#This Row],[Genders]]="men",1,0)</f>
        <v>0</v>
      </c>
      <c r="AG237">
        <f ca="1">IF(Table1[[#This Row],[Genders]]="women",1,0)</f>
        <v>1</v>
      </c>
      <c r="AJ237" s="6"/>
      <c r="AL237">
        <f ca="1">IF(Table1[[#This Row],[field of work]]="teaching",1,0)</f>
        <v>1</v>
      </c>
      <c r="AM237">
        <f ca="1">IF(Table1[[#This Row],[field of work]]="health",1,0)</f>
        <v>0</v>
      </c>
      <c r="AN237">
        <f ca="1">IF(Table1[[#This Row],[field of work]]="agriculture",1,0)</f>
        <v>0</v>
      </c>
      <c r="AO237">
        <f ca="1">IF(Table1[[#This Row],[field of work]]="IT",1,0)</f>
        <v>0</v>
      </c>
      <c r="AP237">
        <f ca="1">IF(Table1[[#This Row],[field of work]]="construction",1,0)</f>
        <v>0</v>
      </c>
      <c r="AQ237">
        <f ca="1">IF(Table1[[#This Row],[field of work]]="general work",1,0)</f>
        <v>0</v>
      </c>
      <c r="AY237" s="23">
        <f ca="1">IF(Table1[[#This Row],[area]]="ontario",1,0)</f>
        <v>0</v>
      </c>
      <c r="AZ237">
        <f ca="1">IF(Table1[[#This Row],[area]]="newfounland",1,0)</f>
        <v>0</v>
      </c>
      <c r="BA237">
        <f ca="1">IF(Table1[[#This Row],[area]]="alberta",1,0)</f>
        <v>0</v>
      </c>
      <c r="BB237">
        <f ca="1">IF(Table1[[#This Row],[area]]="BC",1,0)</f>
        <v>0</v>
      </c>
      <c r="BC237">
        <f ca="1">IF(Table1[[#This Row],[area]]="yukon",1,0)</f>
        <v>0</v>
      </c>
      <c r="BD237">
        <f ca="1">IF(Table1[[#This Row],[area]]="nunavet",1,0)</f>
        <v>0</v>
      </c>
      <c r="BE237">
        <f ca="1">IF(Table1[[#This Row],[area]]="sasketchwan",1,0)</f>
        <v>0</v>
      </c>
      <c r="BF237">
        <f ca="1">IF(Table1[[#This Row],[area]]="newbruncwick",1,0)</f>
        <v>0</v>
      </c>
      <c r="BG237">
        <f ca="1">IF(Table1[[#This Row],[area]]="manitoba",1,0)</f>
        <v>0</v>
      </c>
      <c r="BH237">
        <f ca="1">IF(Table1[[#This Row],[area]]="prince edward island",1,0)</f>
        <v>0</v>
      </c>
      <c r="BI237">
        <f ca="1">IF(Table1[[#This Row],[area]]="quebec",1,0)</f>
        <v>1</v>
      </c>
      <c r="BJ237">
        <f ca="1">IF(Table1[[#This Row],[area]]="northwest tersesa",1,0)</f>
        <v>0</v>
      </c>
      <c r="BZ237" s="41">
        <f ca="1">Table1[[#This Row],[Cars Value]]/Table1[[#This Row],[no of cars]]</f>
        <v>2759.066350555428</v>
      </c>
      <c r="CB237" s="5">
        <f ca="1">IF(Table1[[#This Row],[Value of debts]]&gt;$CC$6,1,0)</f>
        <v>0</v>
      </c>
      <c r="CF237" s="6"/>
      <c r="CG237" s="43">
        <f ca="1">Table1[[#This Row],[Mortage left]]/Table1[[#This Row],[value of house]]</f>
        <v>0.54721426176418708</v>
      </c>
      <c r="CH237">
        <f t="shared" ca="1" si="89"/>
        <v>0</v>
      </c>
      <c r="CO237" s="5">
        <f ca="1">IF(Table1[[#This Row],[area]]="yukon",Table1[[#This Row],[income]],0)</f>
        <v>0</v>
      </c>
      <c r="CP237">
        <f ca="1">IF(Table1[[#This Row],[area]]="ontario",Table1[[#This Row],[income]],0)</f>
        <v>0</v>
      </c>
      <c r="CQ237">
        <f ca="1">IF(Table1[[#This Row],[area]]="newfounland",Table1[[#This Row],[income]],0)</f>
        <v>0</v>
      </c>
      <c r="CR237">
        <f ca="1">IF(Table1[[#This Row],[area]]="alberta",Table1[[#This Row],[income]],0)</f>
        <v>0</v>
      </c>
      <c r="CS237">
        <f ca="1">IF(Table1[[#This Row],[area]]="nunavet",Table1[[#This Row],[income]],0)</f>
        <v>0</v>
      </c>
      <c r="CT237">
        <f ca="1">IF(Table1[[#This Row],[area]]="prince edward island",Table1[[#This Row],[income]],0)</f>
        <v>0</v>
      </c>
      <c r="CU237">
        <f ca="1">IF(Table1[[#This Row],[area]]="northwest tersesa",Table1[[#This Row],[income]],0)</f>
        <v>0</v>
      </c>
      <c r="CV237">
        <f ca="1">IF(Table1[[#This Row],[area]]="quebec",Table1[[#This Row],[income]],0)</f>
        <v>27911</v>
      </c>
      <c r="CW237">
        <f ca="1">IF(Table1[[#This Row],[area]]="manitoba",Table1[[#This Row],[income]],0)</f>
        <v>0</v>
      </c>
      <c r="CX237">
        <f ca="1">IF(Table1[[#This Row],[area]]="sasketchwan",Table1[[#This Row],[income]],0)</f>
        <v>0</v>
      </c>
      <c r="CY237">
        <f ca="1">IF(Table1[[#This Row],[area]]="BC",Table1[[#This Row],[income]],0)</f>
        <v>0</v>
      </c>
      <c r="CZ237" s="6">
        <f ca="1">IF(Table1[[#This Row],[area]]="newbruncwick",Table1[[#This Row],[income]],0)</f>
        <v>0</v>
      </c>
      <c r="DB237" s="5">
        <f ca="1">IF(Table1[[#This Row],[field of work]]="health",Table1[[#This Row],[income]],0)</f>
        <v>0</v>
      </c>
      <c r="DC237">
        <f ca="1">IF(Table1[[#This Row],[field of work]]="teaching",Table1[[#This Row],[income]],0)</f>
        <v>27911</v>
      </c>
      <c r="DD237">
        <f ca="1">IF(Table1[[#This Row],[field of work]]="agriculture",Table1[[#This Row],[income]],0)</f>
        <v>0</v>
      </c>
      <c r="DE237">
        <f ca="1">IF(Table1[[#This Row],[field of work]]="IT",Table1[[#This Row],[income]],0)</f>
        <v>0</v>
      </c>
      <c r="DF237">
        <f ca="1">IF(Table1[[#This Row],[field of work]]="construction",Table1[[#This Row],[income]],0)</f>
        <v>0</v>
      </c>
      <c r="DG237" s="6">
        <f ca="1">IF(Table1[[#This Row],[field of work]]="general work",Table1[[#This Row],[income]],0)</f>
        <v>0</v>
      </c>
      <c r="DJ237" s="5">
        <f ca="1">IF(Table1[[#This Row],[Value of debts]]&gt;Table1[[#This Row],[income]],1,0)</f>
        <v>1</v>
      </c>
      <c r="DK237" s="6"/>
      <c r="DL237">
        <f ca="1">IF(Table1[[#This Row],[net worth of person($)]]&gt;$DM$6,Table1[[#This Row],[age]],0)</f>
        <v>35</v>
      </c>
    </row>
    <row r="238" spans="2:116" x14ac:dyDescent="0.3">
      <c r="B238">
        <f t="shared" ca="1" si="76"/>
        <v>1</v>
      </c>
      <c r="C238" s="1" t="str">
        <f t="shared" ca="1" si="77"/>
        <v>men</v>
      </c>
      <c r="D238">
        <f t="shared" ca="1" si="78"/>
        <v>39</v>
      </c>
      <c r="E238">
        <f t="shared" ca="1" si="79"/>
        <v>3</v>
      </c>
      <c r="F238" t="str">
        <f t="shared" ca="1" si="80"/>
        <v>teaching</v>
      </c>
      <c r="G238">
        <f t="shared" ca="1" si="81"/>
        <v>4</v>
      </c>
      <c r="H238" t="str">
        <f t="shared" ca="1" si="82"/>
        <v>technical;</v>
      </c>
      <c r="I238">
        <f t="shared" ca="1" si="83"/>
        <v>3</v>
      </c>
      <c r="J238">
        <f t="shared" ca="1" si="75"/>
        <v>1</v>
      </c>
      <c r="K238">
        <f t="shared" ca="1" si="84"/>
        <v>26726</v>
      </c>
      <c r="L238">
        <f t="shared" ca="1" si="85"/>
        <v>10</v>
      </c>
      <c r="M238" t="str">
        <f t="shared" ca="1" si="86"/>
        <v>newfounland</v>
      </c>
      <c r="N238">
        <f t="shared" ca="1" si="90"/>
        <v>106904</v>
      </c>
      <c r="O238">
        <f t="shared" ca="1" si="87"/>
        <v>43330.893801094047</v>
      </c>
      <c r="P238">
        <f t="shared" ca="1" si="91"/>
        <v>17263.355914030428</v>
      </c>
      <c r="Q238">
        <f t="shared" ca="1" si="88"/>
        <v>9345</v>
      </c>
      <c r="R238">
        <f t="shared" ca="1" si="92"/>
        <v>13300.603412134074</v>
      </c>
      <c r="S238">
        <f t="shared" ca="1" si="93"/>
        <v>12414.853338362595</v>
      </c>
      <c r="T238">
        <f t="shared" ca="1" si="94"/>
        <v>136582.20925239302</v>
      </c>
      <c r="U238">
        <f t="shared" ca="1" si="95"/>
        <v>65976.497213228125</v>
      </c>
      <c r="V238">
        <f t="shared" ca="1" si="96"/>
        <v>70605.712039164893</v>
      </c>
      <c r="AF238" s="5">
        <f ca="1">IF(Table1[[#This Row],[Genders]]="men",1,0)</f>
        <v>1</v>
      </c>
      <c r="AG238">
        <f ca="1">IF(Table1[[#This Row],[Genders]]="women",1,0)</f>
        <v>0</v>
      </c>
      <c r="AJ238" s="6"/>
      <c r="AL238">
        <f ca="1">IF(Table1[[#This Row],[field of work]]="teaching",1,0)</f>
        <v>1</v>
      </c>
      <c r="AM238">
        <f ca="1">IF(Table1[[#This Row],[field of work]]="health",1,0)</f>
        <v>0</v>
      </c>
      <c r="AN238">
        <f ca="1">IF(Table1[[#This Row],[field of work]]="agriculture",1,0)</f>
        <v>0</v>
      </c>
      <c r="AO238">
        <f ca="1">IF(Table1[[#This Row],[field of work]]="IT",1,0)</f>
        <v>0</v>
      </c>
      <c r="AP238">
        <f ca="1">IF(Table1[[#This Row],[field of work]]="construction",1,0)</f>
        <v>0</v>
      </c>
      <c r="AQ238">
        <f ca="1">IF(Table1[[#This Row],[field of work]]="general work",1,0)</f>
        <v>0</v>
      </c>
      <c r="AY238" s="23">
        <f ca="1">IF(Table1[[#This Row],[area]]="ontario",1,0)</f>
        <v>0</v>
      </c>
      <c r="AZ238">
        <f ca="1">IF(Table1[[#This Row],[area]]="newfounland",1,0)</f>
        <v>1</v>
      </c>
      <c r="BA238">
        <f ca="1">IF(Table1[[#This Row],[area]]="alberta",1,0)</f>
        <v>0</v>
      </c>
      <c r="BB238">
        <f ca="1">IF(Table1[[#This Row],[area]]="BC",1,0)</f>
        <v>0</v>
      </c>
      <c r="BC238">
        <f ca="1">IF(Table1[[#This Row],[area]]="yukon",1,0)</f>
        <v>0</v>
      </c>
      <c r="BD238">
        <f ca="1">IF(Table1[[#This Row],[area]]="nunavet",1,0)</f>
        <v>0</v>
      </c>
      <c r="BE238">
        <f ca="1">IF(Table1[[#This Row],[area]]="sasketchwan",1,0)</f>
        <v>0</v>
      </c>
      <c r="BF238">
        <f ca="1">IF(Table1[[#This Row],[area]]="newbruncwick",1,0)</f>
        <v>0</v>
      </c>
      <c r="BG238">
        <f ca="1">IF(Table1[[#This Row],[area]]="manitoba",1,0)</f>
        <v>0</v>
      </c>
      <c r="BH238">
        <f ca="1">IF(Table1[[#This Row],[area]]="prince edward island",1,0)</f>
        <v>0</v>
      </c>
      <c r="BI238">
        <f ca="1">IF(Table1[[#This Row],[area]]="quebec",1,0)</f>
        <v>0</v>
      </c>
      <c r="BJ238">
        <f ca="1">IF(Table1[[#This Row],[area]]="northwest tersesa",1,0)</f>
        <v>0</v>
      </c>
      <c r="BZ238" s="41">
        <f ca="1">Table1[[#This Row],[Cars Value]]/Table1[[#This Row],[no of cars]]</f>
        <v>17263.355914030428</v>
      </c>
      <c r="CB238" s="5">
        <f ca="1">IF(Table1[[#This Row],[Value of debts]]&gt;$CC$6,1,0)</f>
        <v>0</v>
      </c>
      <c r="CF238" s="6"/>
      <c r="CG238" s="43">
        <f ca="1">Table1[[#This Row],[Mortage left]]/Table1[[#This Row],[value of house]]</f>
        <v>0.40532528063584194</v>
      </c>
      <c r="CH238">
        <f t="shared" ca="1" si="89"/>
        <v>0</v>
      </c>
      <c r="CO238" s="5">
        <f ca="1">IF(Table1[[#This Row],[area]]="yukon",Table1[[#This Row],[income]],0)</f>
        <v>0</v>
      </c>
      <c r="CP238">
        <f ca="1">IF(Table1[[#This Row],[area]]="ontario",Table1[[#This Row],[income]],0)</f>
        <v>0</v>
      </c>
      <c r="CQ238">
        <f ca="1">IF(Table1[[#This Row],[area]]="newfounland",Table1[[#This Row],[income]],0)</f>
        <v>26726</v>
      </c>
      <c r="CR238">
        <f ca="1">IF(Table1[[#This Row],[area]]="alberta",Table1[[#This Row],[income]],0)</f>
        <v>0</v>
      </c>
      <c r="CS238">
        <f ca="1">IF(Table1[[#This Row],[area]]="nunavet",Table1[[#This Row],[income]],0)</f>
        <v>0</v>
      </c>
      <c r="CT238">
        <f ca="1">IF(Table1[[#This Row],[area]]="prince edward island",Table1[[#This Row],[income]],0)</f>
        <v>0</v>
      </c>
      <c r="CU238">
        <f ca="1">IF(Table1[[#This Row],[area]]="northwest tersesa",Table1[[#This Row],[income]],0)</f>
        <v>0</v>
      </c>
      <c r="CV238">
        <f ca="1">IF(Table1[[#This Row],[area]]="quebec",Table1[[#This Row],[income]],0)</f>
        <v>0</v>
      </c>
      <c r="CW238">
        <f ca="1">IF(Table1[[#This Row],[area]]="manitoba",Table1[[#This Row],[income]],0)</f>
        <v>0</v>
      </c>
      <c r="CX238">
        <f ca="1">IF(Table1[[#This Row],[area]]="sasketchwan",Table1[[#This Row],[income]],0)</f>
        <v>0</v>
      </c>
      <c r="CY238">
        <f ca="1">IF(Table1[[#This Row],[area]]="BC",Table1[[#This Row],[income]],0)</f>
        <v>0</v>
      </c>
      <c r="CZ238" s="6">
        <f ca="1">IF(Table1[[#This Row],[area]]="newbruncwick",Table1[[#This Row],[income]],0)</f>
        <v>0</v>
      </c>
      <c r="DB238" s="5">
        <f ca="1">IF(Table1[[#This Row],[field of work]]="health",Table1[[#This Row],[income]],0)</f>
        <v>0</v>
      </c>
      <c r="DC238">
        <f ca="1">IF(Table1[[#This Row],[field of work]]="teaching",Table1[[#This Row],[income]],0)</f>
        <v>26726</v>
      </c>
      <c r="DD238">
        <f ca="1">IF(Table1[[#This Row],[field of work]]="agriculture",Table1[[#This Row],[income]],0)</f>
        <v>0</v>
      </c>
      <c r="DE238">
        <f ca="1">IF(Table1[[#This Row],[field of work]]="IT",Table1[[#This Row],[income]],0)</f>
        <v>0</v>
      </c>
      <c r="DF238">
        <f ca="1">IF(Table1[[#This Row],[field of work]]="construction",Table1[[#This Row],[income]],0)</f>
        <v>0</v>
      </c>
      <c r="DG238" s="6">
        <f ca="1">IF(Table1[[#This Row],[field of work]]="general work",Table1[[#This Row],[income]],0)</f>
        <v>0</v>
      </c>
      <c r="DJ238" s="5">
        <f ca="1">IF(Table1[[#This Row],[Value of debts]]&gt;Table1[[#This Row],[income]],1,0)</f>
        <v>1</v>
      </c>
      <c r="DK238" s="6"/>
      <c r="DL238">
        <f ca="1">IF(Table1[[#This Row],[net worth of person($)]]&gt;$DM$6,Table1[[#This Row],[age]],0)</f>
        <v>39</v>
      </c>
    </row>
    <row r="239" spans="2:116" x14ac:dyDescent="0.3">
      <c r="B239">
        <f t="shared" ca="1" si="76"/>
        <v>1</v>
      </c>
      <c r="C239" s="1" t="str">
        <f t="shared" ca="1" si="77"/>
        <v>men</v>
      </c>
      <c r="D239">
        <f t="shared" ca="1" si="78"/>
        <v>37</v>
      </c>
      <c r="E239">
        <f t="shared" ca="1" si="79"/>
        <v>5</v>
      </c>
      <c r="F239" t="str">
        <f t="shared" ca="1" si="80"/>
        <v>general work</v>
      </c>
      <c r="G239">
        <f t="shared" ca="1" si="81"/>
        <v>3</v>
      </c>
      <c r="H239" t="str">
        <f t="shared" ca="1" si="82"/>
        <v>university</v>
      </c>
      <c r="I239">
        <f t="shared" ca="1" si="83"/>
        <v>2</v>
      </c>
      <c r="J239">
        <f t="shared" ca="1" si="75"/>
        <v>2</v>
      </c>
      <c r="K239">
        <f t="shared" ca="1" si="84"/>
        <v>50081</v>
      </c>
      <c r="L239">
        <f t="shared" ca="1" si="85"/>
        <v>5</v>
      </c>
      <c r="M239" t="str">
        <f t="shared" ca="1" si="86"/>
        <v>nunavet</v>
      </c>
      <c r="N239">
        <f t="shared" ca="1" si="90"/>
        <v>250405</v>
      </c>
      <c r="O239">
        <f t="shared" ca="1" si="87"/>
        <v>115975.30769670923</v>
      </c>
      <c r="P239">
        <f t="shared" ca="1" si="91"/>
        <v>19554.727114652651</v>
      </c>
      <c r="Q239">
        <f t="shared" ca="1" si="88"/>
        <v>6992</v>
      </c>
      <c r="R239">
        <f t="shared" ca="1" si="92"/>
        <v>35650.811311527177</v>
      </c>
      <c r="S239">
        <f t="shared" ca="1" si="93"/>
        <v>46585.471704598182</v>
      </c>
      <c r="T239">
        <f t="shared" ca="1" si="94"/>
        <v>316545.1988192508</v>
      </c>
      <c r="U239">
        <f t="shared" ca="1" si="95"/>
        <v>158618.11900823642</v>
      </c>
      <c r="V239">
        <f t="shared" ca="1" si="96"/>
        <v>157927.07981101438</v>
      </c>
      <c r="AF239" s="5">
        <f ca="1">IF(Table1[[#This Row],[Genders]]="men",1,0)</f>
        <v>1</v>
      </c>
      <c r="AG239">
        <f ca="1">IF(Table1[[#This Row],[Genders]]="women",1,0)</f>
        <v>0</v>
      </c>
      <c r="AJ239" s="6"/>
      <c r="AL239">
        <f ca="1">IF(Table1[[#This Row],[field of work]]="teaching",1,0)</f>
        <v>0</v>
      </c>
      <c r="AM239">
        <f ca="1">IF(Table1[[#This Row],[field of work]]="health",1,0)</f>
        <v>0</v>
      </c>
      <c r="AN239">
        <f ca="1">IF(Table1[[#This Row],[field of work]]="agriculture",1,0)</f>
        <v>0</v>
      </c>
      <c r="AO239">
        <f ca="1">IF(Table1[[#This Row],[field of work]]="IT",1,0)</f>
        <v>0</v>
      </c>
      <c r="AP239">
        <f ca="1">IF(Table1[[#This Row],[field of work]]="construction",1,0)</f>
        <v>0</v>
      </c>
      <c r="AQ239">
        <f ca="1">IF(Table1[[#This Row],[field of work]]="general work",1,0)</f>
        <v>1</v>
      </c>
      <c r="AY239" s="23">
        <f ca="1">IF(Table1[[#This Row],[area]]="ontario",1,0)</f>
        <v>0</v>
      </c>
      <c r="AZ239">
        <f ca="1">IF(Table1[[#This Row],[area]]="newfounland",1,0)</f>
        <v>0</v>
      </c>
      <c r="BA239">
        <f ca="1">IF(Table1[[#This Row],[area]]="alberta",1,0)</f>
        <v>0</v>
      </c>
      <c r="BB239">
        <f ca="1">IF(Table1[[#This Row],[area]]="BC",1,0)</f>
        <v>0</v>
      </c>
      <c r="BC239">
        <f ca="1">IF(Table1[[#This Row],[area]]="yukon",1,0)</f>
        <v>0</v>
      </c>
      <c r="BD239">
        <f ca="1">IF(Table1[[#This Row],[area]]="nunavet",1,0)</f>
        <v>1</v>
      </c>
      <c r="BE239">
        <f ca="1">IF(Table1[[#This Row],[area]]="sasketchwan",1,0)</f>
        <v>0</v>
      </c>
      <c r="BF239">
        <f ca="1">IF(Table1[[#This Row],[area]]="newbruncwick",1,0)</f>
        <v>0</v>
      </c>
      <c r="BG239">
        <f ca="1">IF(Table1[[#This Row],[area]]="manitoba",1,0)</f>
        <v>0</v>
      </c>
      <c r="BH239">
        <f ca="1">IF(Table1[[#This Row],[area]]="prince edward island",1,0)</f>
        <v>0</v>
      </c>
      <c r="BI239">
        <f ca="1">IF(Table1[[#This Row],[area]]="quebec",1,0)</f>
        <v>0</v>
      </c>
      <c r="BJ239">
        <f ca="1">IF(Table1[[#This Row],[area]]="northwest tersesa",1,0)</f>
        <v>0</v>
      </c>
      <c r="BZ239" s="41">
        <f ca="1">Table1[[#This Row],[Cars Value]]/Table1[[#This Row],[no of cars]]</f>
        <v>9777.3635573263255</v>
      </c>
      <c r="CB239" s="5">
        <f ca="1">IF(Table1[[#This Row],[Value of debts]]&gt;$CC$6,1,0)</f>
        <v>1</v>
      </c>
      <c r="CF239" s="6"/>
      <c r="CG239" s="43">
        <f ca="1">Table1[[#This Row],[Mortage left]]/Table1[[#This Row],[value of house]]</f>
        <v>0.46315092628625321</v>
      </c>
      <c r="CH239">
        <f t="shared" ca="1" si="89"/>
        <v>0</v>
      </c>
      <c r="CO239" s="5">
        <f ca="1">IF(Table1[[#This Row],[area]]="yukon",Table1[[#This Row],[income]],0)</f>
        <v>0</v>
      </c>
      <c r="CP239">
        <f ca="1">IF(Table1[[#This Row],[area]]="ontario",Table1[[#This Row],[income]],0)</f>
        <v>0</v>
      </c>
      <c r="CQ239">
        <f ca="1">IF(Table1[[#This Row],[area]]="newfounland",Table1[[#This Row],[income]],0)</f>
        <v>0</v>
      </c>
      <c r="CR239">
        <f ca="1">IF(Table1[[#This Row],[area]]="alberta",Table1[[#This Row],[income]],0)</f>
        <v>0</v>
      </c>
      <c r="CS239">
        <f ca="1">IF(Table1[[#This Row],[area]]="nunavet",Table1[[#This Row],[income]],0)</f>
        <v>50081</v>
      </c>
      <c r="CT239">
        <f ca="1">IF(Table1[[#This Row],[area]]="prince edward island",Table1[[#This Row],[income]],0)</f>
        <v>0</v>
      </c>
      <c r="CU239">
        <f ca="1">IF(Table1[[#This Row],[area]]="northwest tersesa",Table1[[#This Row],[income]],0)</f>
        <v>0</v>
      </c>
      <c r="CV239">
        <f ca="1">IF(Table1[[#This Row],[area]]="quebec",Table1[[#This Row],[income]],0)</f>
        <v>0</v>
      </c>
      <c r="CW239">
        <f ca="1">IF(Table1[[#This Row],[area]]="manitoba",Table1[[#This Row],[income]],0)</f>
        <v>0</v>
      </c>
      <c r="CX239">
        <f ca="1">IF(Table1[[#This Row],[area]]="sasketchwan",Table1[[#This Row],[income]],0)</f>
        <v>0</v>
      </c>
      <c r="CY239">
        <f ca="1">IF(Table1[[#This Row],[area]]="BC",Table1[[#This Row],[income]],0)</f>
        <v>0</v>
      </c>
      <c r="CZ239" s="6">
        <f ca="1">IF(Table1[[#This Row],[area]]="newbruncwick",Table1[[#This Row],[income]],0)</f>
        <v>0</v>
      </c>
      <c r="DB239" s="5">
        <f ca="1">IF(Table1[[#This Row],[field of work]]="health",Table1[[#This Row],[income]],0)</f>
        <v>0</v>
      </c>
      <c r="DC239">
        <f ca="1">IF(Table1[[#This Row],[field of work]]="teaching",Table1[[#This Row],[income]],0)</f>
        <v>0</v>
      </c>
      <c r="DD239">
        <f ca="1">IF(Table1[[#This Row],[field of work]]="agriculture",Table1[[#This Row],[income]],0)</f>
        <v>0</v>
      </c>
      <c r="DE239">
        <f ca="1">IF(Table1[[#This Row],[field of work]]="IT",Table1[[#This Row],[income]],0)</f>
        <v>0</v>
      </c>
      <c r="DF239">
        <f ca="1">IF(Table1[[#This Row],[field of work]]="construction",Table1[[#This Row],[income]],0)</f>
        <v>0</v>
      </c>
      <c r="DG239" s="6">
        <f ca="1">IF(Table1[[#This Row],[field of work]]="general work",Table1[[#This Row],[income]],0)</f>
        <v>50081</v>
      </c>
      <c r="DJ239" s="5">
        <f ca="1">IF(Table1[[#This Row],[Value of debts]]&gt;Table1[[#This Row],[income]],1,0)</f>
        <v>1</v>
      </c>
      <c r="DK239" s="6"/>
      <c r="DL239">
        <f ca="1">IF(Table1[[#This Row],[net worth of person($)]]&gt;$DM$6,Table1[[#This Row],[age]],0)</f>
        <v>37</v>
      </c>
    </row>
    <row r="240" spans="2:116" x14ac:dyDescent="0.3">
      <c r="B240">
        <f t="shared" ca="1" si="76"/>
        <v>1</v>
      </c>
      <c r="C240" s="1" t="str">
        <f t="shared" ca="1" si="77"/>
        <v>men</v>
      </c>
      <c r="D240">
        <f t="shared" ca="1" si="78"/>
        <v>45</v>
      </c>
      <c r="E240">
        <f t="shared" ca="1" si="79"/>
        <v>4</v>
      </c>
      <c r="F240" t="str">
        <f t="shared" ca="1" si="80"/>
        <v>IT</v>
      </c>
      <c r="G240">
        <f t="shared" ca="1" si="81"/>
        <v>4</v>
      </c>
      <c r="H240" t="str">
        <f t="shared" ca="1" si="82"/>
        <v>technical;</v>
      </c>
      <c r="I240">
        <f t="shared" ca="1" si="83"/>
        <v>4</v>
      </c>
      <c r="J240">
        <f t="shared" ca="1" si="75"/>
        <v>1</v>
      </c>
      <c r="K240">
        <f t="shared" ca="1" si="84"/>
        <v>66992</v>
      </c>
      <c r="L240">
        <f t="shared" ca="1" si="85"/>
        <v>12</v>
      </c>
      <c r="M240" t="str">
        <f t="shared" ca="1" si="86"/>
        <v>prince edward island</v>
      </c>
      <c r="N240">
        <f t="shared" ca="1" si="90"/>
        <v>200976</v>
      </c>
      <c r="O240">
        <f t="shared" ca="1" si="87"/>
        <v>183613.80190507404</v>
      </c>
      <c r="P240">
        <f t="shared" ca="1" si="91"/>
        <v>40927.597624562215</v>
      </c>
      <c r="Q240">
        <f t="shared" ca="1" si="88"/>
        <v>33626</v>
      </c>
      <c r="R240">
        <f t="shared" ca="1" si="92"/>
        <v>77673.573566654901</v>
      </c>
      <c r="S240">
        <f t="shared" ca="1" si="93"/>
        <v>35813.532262838417</v>
      </c>
      <c r="T240">
        <f t="shared" ca="1" si="94"/>
        <v>277717.12988740066</v>
      </c>
      <c r="U240">
        <f t="shared" ca="1" si="95"/>
        <v>294913.37547172897</v>
      </c>
      <c r="V240">
        <f t="shared" ca="1" si="96"/>
        <v>-17196.24558432831</v>
      </c>
      <c r="AF240" s="5">
        <f ca="1">IF(Table1[[#This Row],[Genders]]="men",1,0)</f>
        <v>1</v>
      </c>
      <c r="AG240">
        <f ca="1">IF(Table1[[#This Row],[Genders]]="women",1,0)</f>
        <v>0</v>
      </c>
      <c r="AJ240" s="6"/>
      <c r="AL240">
        <f ca="1">IF(Table1[[#This Row],[field of work]]="teaching",1,0)</f>
        <v>0</v>
      </c>
      <c r="AM240">
        <f ca="1">IF(Table1[[#This Row],[field of work]]="health",1,0)</f>
        <v>0</v>
      </c>
      <c r="AN240">
        <f ca="1">IF(Table1[[#This Row],[field of work]]="agriculture",1,0)</f>
        <v>0</v>
      </c>
      <c r="AO240">
        <f ca="1">IF(Table1[[#This Row],[field of work]]="IT",1,0)</f>
        <v>1</v>
      </c>
      <c r="AP240">
        <f ca="1">IF(Table1[[#This Row],[field of work]]="construction",1,0)</f>
        <v>0</v>
      </c>
      <c r="AQ240">
        <f ca="1">IF(Table1[[#This Row],[field of work]]="general work",1,0)</f>
        <v>0</v>
      </c>
      <c r="AY240" s="23">
        <f ca="1">IF(Table1[[#This Row],[area]]="ontario",1,0)</f>
        <v>0</v>
      </c>
      <c r="AZ240">
        <f ca="1">IF(Table1[[#This Row],[area]]="newfounland",1,0)</f>
        <v>0</v>
      </c>
      <c r="BA240">
        <f ca="1">IF(Table1[[#This Row],[area]]="alberta",1,0)</f>
        <v>0</v>
      </c>
      <c r="BB240">
        <f ca="1">IF(Table1[[#This Row],[area]]="BC",1,0)</f>
        <v>0</v>
      </c>
      <c r="BC240">
        <f ca="1">IF(Table1[[#This Row],[area]]="yukon",1,0)</f>
        <v>0</v>
      </c>
      <c r="BD240">
        <f ca="1">IF(Table1[[#This Row],[area]]="nunavet",1,0)</f>
        <v>0</v>
      </c>
      <c r="BE240">
        <f ca="1">IF(Table1[[#This Row],[area]]="sasketchwan",1,0)</f>
        <v>0</v>
      </c>
      <c r="BF240">
        <f ca="1">IF(Table1[[#This Row],[area]]="newbruncwick",1,0)</f>
        <v>0</v>
      </c>
      <c r="BG240">
        <f ca="1">IF(Table1[[#This Row],[area]]="manitoba",1,0)</f>
        <v>0</v>
      </c>
      <c r="BH240">
        <f ca="1">IF(Table1[[#This Row],[area]]="prince edward island",1,0)</f>
        <v>1</v>
      </c>
      <c r="BI240">
        <f ca="1">IF(Table1[[#This Row],[area]]="quebec",1,0)</f>
        <v>0</v>
      </c>
      <c r="BJ240">
        <f ca="1">IF(Table1[[#This Row],[area]]="northwest tersesa",1,0)</f>
        <v>0</v>
      </c>
      <c r="BZ240" s="41">
        <f ca="1">Table1[[#This Row],[Cars Value]]/Table1[[#This Row],[no of cars]]</f>
        <v>40927.597624562215</v>
      </c>
      <c r="CB240" s="5">
        <f ca="1">IF(Table1[[#This Row],[Value of debts]]&gt;$CC$6,1,0)</f>
        <v>1</v>
      </c>
      <c r="CF240" s="6"/>
      <c r="CG240" s="43">
        <f ca="1">Table1[[#This Row],[Mortage left]]/Table1[[#This Row],[value of house]]</f>
        <v>0.91361058984691723</v>
      </c>
      <c r="CH240">
        <f t="shared" ca="1" si="89"/>
        <v>0</v>
      </c>
      <c r="CO240" s="5">
        <f ca="1">IF(Table1[[#This Row],[area]]="yukon",Table1[[#This Row],[income]],0)</f>
        <v>0</v>
      </c>
      <c r="CP240">
        <f ca="1">IF(Table1[[#This Row],[area]]="ontario",Table1[[#This Row],[income]],0)</f>
        <v>0</v>
      </c>
      <c r="CQ240">
        <f ca="1">IF(Table1[[#This Row],[area]]="newfounland",Table1[[#This Row],[income]],0)</f>
        <v>0</v>
      </c>
      <c r="CR240">
        <f ca="1">IF(Table1[[#This Row],[area]]="alberta",Table1[[#This Row],[income]],0)</f>
        <v>0</v>
      </c>
      <c r="CS240">
        <f ca="1">IF(Table1[[#This Row],[area]]="nunavet",Table1[[#This Row],[income]],0)</f>
        <v>0</v>
      </c>
      <c r="CT240">
        <f ca="1">IF(Table1[[#This Row],[area]]="prince edward island",Table1[[#This Row],[income]],0)</f>
        <v>66992</v>
      </c>
      <c r="CU240">
        <f ca="1">IF(Table1[[#This Row],[area]]="northwest tersesa",Table1[[#This Row],[income]],0)</f>
        <v>0</v>
      </c>
      <c r="CV240">
        <f ca="1">IF(Table1[[#This Row],[area]]="quebec",Table1[[#This Row],[income]],0)</f>
        <v>0</v>
      </c>
      <c r="CW240">
        <f ca="1">IF(Table1[[#This Row],[area]]="manitoba",Table1[[#This Row],[income]],0)</f>
        <v>0</v>
      </c>
      <c r="CX240">
        <f ca="1">IF(Table1[[#This Row],[area]]="sasketchwan",Table1[[#This Row],[income]],0)</f>
        <v>0</v>
      </c>
      <c r="CY240">
        <f ca="1">IF(Table1[[#This Row],[area]]="BC",Table1[[#This Row],[income]],0)</f>
        <v>0</v>
      </c>
      <c r="CZ240" s="6">
        <f ca="1">IF(Table1[[#This Row],[area]]="newbruncwick",Table1[[#This Row],[income]],0)</f>
        <v>0</v>
      </c>
      <c r="DB240" s="5">
        <f ca="1">IF(Table1[[#This Row],[field of work]]="health",Table1[[#This Row],[income]],0)</f>
        <v>0</v>
      </c>
      <c r="DC240">
        <f ca="1">IF(Table1[[#This Row],[field of work]]="teaching",Table1[[#This Row],[income]],0)</f>
        <v>0</v>
      </c>
      <c r="DD240">
        <f ca="1">IF(Table1[[#This Row],[field of work]]="agriculture",Table1[[#This Row],[income]],0)</f>
        <v>0</v>
      </c>
      <c r="DE240">
        <f ca="1">IF(Table1[[#This Row],[field of work]]="IT",Table1[[#This Row],[income]],0)</f>
        <v>66992</v>
      </c>
      <c r="DF240">
        <f ca="1">IF(Table1[[#This Row],[field of work]]="construction",Table1[[#This Row],[income]],0)</f>
        <v>0</v>
      </c>
      <c r="DG240" s="6">
        <f ca="1">IF(Table1[[#This Row],[field of work]]="general work",Table1[[#This Row],[income]],0)</f>
        <v>0</v>
      </c>
      <c r="DJ240" s="5">
        <f ca="1">IF(Table1[[#This Row],[Value of debts]]&gt;Table1[[#This Row],[income]],1,0)</f>
        <v>1</v>
      </c>
      <c r="DK240" s="6"/>
      <c r="DL240">
        <f ca="1">IF(Table1[[#This Row],[net worth of person($)]]&gt;$DM$6,Table1[[#This Row],[age]],0)</f>
        <v>0</v>
      </c>
    </row>
    <row r="241" spans="2:116" x14ac:dyDescent="0.3">
      <c r="B241">
        <f t="shared" ca="1" si="76"/>
        <v>1</v>
      </c>
      <c r="C241" s="1" t="str">
        <f t="shared" ca="1" si="77"/>
        <v>men</v>
      </c>
      <c r="D241">
        <f t="shared" ca="1" si="78"/>
        <v>43</v>
      </c>
      <c r="E241">
        <f t="shared" ca="1" si="79"/>
        <v>6</v>
      </c>
      <c r="F241" t="str">
        <f t="shared" ca="1" si="80"/>
        <v>agriculture</v>
      </c>
      <c r="G241">
        <f t="shared" ca="1" si="81"/>
        <v>3</v>
      </c>
      <c r="H241" t="str">
        <f t="shared" ca="1" si="82"/>
        <v>university</v>
      </c>
      <c r="I241">
        <f t="shared" ca="1" si="83"/>
        <v>1</v>
      </c>
      <c r="J241">
        <f t="shared" ca="1" si="75"/>
        <v>2</v>
      </c>
      <c r="K241">
        <f t="shared" ca="1" si="84"/>
        <v>79298</v>
      </c>
      <c r="L241">
        <f t="shared" ca="1" si="85"/>
        <v>5</v>
      </c>
      <c r="M241" t="str">
        <f t="shared" ca="1" si="86"/>
        <v>nunavet</v>
      </c>
      <c r="N241">
        <f t="shared" ca="1" si="90"/>
        <v>237894</v>
      </c>
      <c r="O241">
        <f t="shared" ca="1" si="87"/>
        <v>233974.23638164668</v>
      </c>
      <c r="P241">
        <f t="shared" ca="1" si="91"/>
        <v>50555.739575195439</v>
      </c>
      <c r="Q241">
        <f t="shared" ca="1" si="88"/>
        <v>3770</v>
      </c>
      <c r="R241">
        <f t="shared" ca="1" si="92"/>
        <v>1021.6236612311957</v>
      </c>
      <c r="S241">
        <f t="shared" ca="1" si="93"/>
        <v>30527.892012157874</v>
      </c>
      <c r="T241">
        <f t="shared" ca="1" si="94"/>
        <v>318977.6315873533</v>
      </c>
      <c r="U241">
        <f t="shared" ca="1" si="95"/>
        <v>238765.86004287787</v>
      </c>
      <c r="V241">
        <f t="shared" ca="1" si="96"/>
        <v>80211.771544475429</v>
      </c>
      <c r="AF241" s="5">
        <f ca="1">IF(Table1[[#This Row],[Genders]]="men",1,0)</f>
        <v>1</v>
      </c>
      <c r="AG241">
        <f ca="1">IF(Table1[[#This Row],[Genders]]="women",1,0)</f>
        <v>0</v>
      </c>
      <c r="AJ241" s="6"/>
      <c r="AL241">
        <f ca="1">IF(Table1[[#This Row],[field of work]]="teaching",1,0)</f>
        <v>0</v>
      </c>
      <c r="AM241">
        <f ca="1">IF(Table1[[#This Row],[field of work]]="health",1,0)</f>
        <v>0</v>
      </c>
      <c r="AN241">
        <f ca="1">IF(Table1[[#This Row],[field of work]]="agriculture",1,0)</f>
        <v>1</v>
      </c>
      <c r="AO241">
        <f ca="1">IF(Table1[[#This Row],[field of work]]="IT",1,0)</f>
        <v>0</v>
      </c>
      <c r="AP241">
        <f ca="1">IF(Table1[[#This Row],[field of work]]="construction",1,0)</f>
        <v>0</v>
      </c>
      <c r="AQ241">
        <f ca="1">IF(Table1[[#This Row],[field of work]]="general work",1,0)</f>
        <v>0</v>
      </c>
      <c r="AY241" s="23">
        <f ca="1">IF(Table1[[#This Row],[area]]="ontario",1,0)</f>
        <v>0</v>
      </c>
      <c r="AZ241">
        <f ca="1">IF(Table1[[#This Row],[area]]="newfounland",1,0)</f>
        <v>0</v>
      </c>
      <c r="BA241">
        <f ca="1">IF(Table1[[#This Row],[area]]="alberta",1,0)</f>
        <v>0</v>
      </c>
      <c r="BB241">
        <f ca="1">IF(Table1[[#This Row],[area]]="BC",1,0)</f>
        <v>0</v>
      </c>
      <c r="BC241">
        <f ca="1">IF(Table1[[#This Row],[area]]="yukon",1,0)</f>
        <v>0</v>
      </c>
      <c r="BD241">
        <f ca="1">IF(Table1[[#This Row],[area]]="nunavet",1,0)</f>
        <v>1</v>
      </c>
      <c r="BE241">
        <f ca="1">IF(Table1[[#This Row],[area]]="sasketchwan",1,0)</f>
        <v>0</v>
      </c>
      <c r="BF241">
        <f ca="1">IF(Table1[[#This Row],[area]]="newbruncwick",1,0)</f>
        <v>0</v>
      </c>
      <c r="BG241">
        <f ca="1">IF(Table1[[#This Row],[area]]="manitoba",1,0)</f>
        <v>0</v>
      </c>
      <c r="BH241">
        <f ca="1">IF(Table1[[#This Row],[area]]="prince edward island",1,0)</f>
        <v>0</v>
      </c>
      <c r="BI241">
        <f ca="1">IF(Table1[[#This Row],[area]]="quebec",1,0)</f>
        <v>0</v>
      </c>
      <c r="BJ241">
        <f ca="1">IF(Table1[[#This Row],[area]]="northwest tersesa",1,0)</f>
        <v>0</v>
      </c>
      <c r="BZ241" s="41">
        <f ca="1">Table1[[#This Row],[Cars Value]]/Table1[[#This Row],[no of cars]]</f>
        <v>25277.86978759772</v>
      </c>
      <c r="CB241" s="5">
        <f ca="1">IF(Table1[[#This Row],[Value of debts]]&gt;$CC$6,1,0)</f>
        <v>1</v>
      </c>
      <c r="CF241" s="6"/>
      <c r="CG241" s="43">
        <f ca="1">Table1[[#This Row],[Mortage left]]/Table1[[#This Row],[value of house]]</f>
        <v>0.98352306649872079</v>
      </c>
      <c r="CH241">
        <f t="shared" ca="1" si="89"/>
        <v>0</v>
      </c>
      <c r="CO241" s="5">
        <f ca="1">IF(Table1[[#This Row],[area]]="yukon",Table1[[#This Row],[income]],0)</f>
        <v>0</v>
      </c>
      <c r="CP241">
        <f ca="1">IF(Table1[[#This Row],[area]]="ontario",Table1[[#This Row],[income]],0)</f>
        <v>0</v>
      </c>
      <c r="CQ241">
        <f ca="1">IF(Table1[[#This Row],[area]]="newfounland",Table1[[#This Row],[income]],0)</f>
        <v>0</v>
      </c>
      <c r="CR241">
        <f ca="1">IF(Table1[[#This Row],[area]]="alberta",Table1[[#This Row],[income]],0)</f>
        <v>0</v>
      </c>
      <c r="CS241">
        <f ca="1">IF(Table1[[#This Row],[area]]="nunavet",Table1[[#This Row],[income]],0)</f>
        <v>79298</v>
      </c>
      <c r="CT241">
        <f ca="1">IF(Table1[[#This Row],[area]]="prince edward island",Table1[[#This Row],[income]],0)</f>
        <v>0</v>
      </c>
      <c r="CU241">
        <f ca="1">IF(Table1[[#This Row],[area]]="northwest tersesa",Table1[[#This Row],[income]],0)</f>
        <v>0</v>
      </c>
      <c r="CV241">
        <f ca="1">IF(Table1[[#This Row],[area]]="quebec",Table1[[#This Row],[income]],0)</f>
        <v>0</v>
      </c>
      <c r="CW241">
        <f ca="1">IF(Table1[[#This Row],[area]]="manitoba",Table1[[#This Row],[income]],0)</f>
        <v>0</v>
      </c>
      <c r="CX241">
        <f ca="1">IF(Table1[[#This Row],[area]]="sasketchwan",Table1[[#This Row],[income]],0)</f>
        <v>0</v>
      </c>
      <c r="CY241">
        <f ca="1">IF(Table1[[#This Row],[area]]="BC",Table1[[#This Row],[income]],0)</f>
        <v>0</v>
      </c>
      <c r="CZ241" s="6">
        <f ca="1">IF(Table1[[#This Row],[area]]="newbruncwick",Table1[[#This Row],[income]],0)</f>
        <v>0</v>
      </c>
      <c r="DB241" s="5">
        <f ca="1">IF(Table1[[#This Row],[field of work]]="health",Table1[[#This Row],[income]],0)</f>
        <v>0</v>
      </c>
      <c r="DC241">
        <f ca="1">IF(Table1[[#This Row],[field of work]]="teaching",Table1[[#This Row],[income]],0)</f>
        <v>0</v>
      </c>
      <c r="DD241">
        <f ca="1">IF(Table1[[#This Row],[field of work]]="agriculture",Table1[[#This Row],[income]],0)</f>
        <v>79298</v>
      </c>
      <c r="DE241">
        <f ca="1">IF(Table1[[#This Row],[field of work]]="IT",Table1[[#This Row],[income]],0)</f>
        <v>0</v>
      </c>
      <c r="DF241">
        <f ca="1">IF(Table1[[#This Row],[field of work]]="construction",Table1[[#This Row],[income]],0)</f>
        <v>0</v>
      </c>
      <c r="DG241" s="6">
        <f ca="1">IF(Table1[[#This Row],[field of work]]="general work",Table1[[#This Row],[income]],0)</f>
        <v>0</v>
      </c>
      <c r="DJ241" s="5">
        <f ca="1">IF(Table1[[#This Row],[Value of debts]]&gt;Table1[[#This Row],[income]],1,0)</f>
        <v>1</v>
      </c>
      <c r="DK241" s="6"/>
      <c r="DL241">
        <f ca="1">IF(Table1[[#This Row],[net worth of person($)]]&gt;$DM$6,Table1[[#This Row],[age]],0)</f>
        <v>43</v>
      </c>
    </row>
    <row r="242" spans="2:116" x14ac:dyDescent="0.3">
      <c r="B242">
        <f t="shared" ca="1" si="76"/>
        <v>1</v>
      </c>
      <c r="C242" s="1" t="str">
        <f t="shared" ca="1" si="77"/>
        <v>men</v>
      </c>
      <c r="D242">
        <f t="shared" ca="1" si="78"/>
        <v>45</v>
      </c>
      <c r="E242">
        <f t="shared" ca="1" si="79"/>
        <v>1</v>
      </c>
      <c r="F242" t="str">
        <f t="shared" ca="1" si="80"/>
        <v>health</v>
      </c>
      <c r="G242">
        <f t="shared" ca="1" si="81"/>
        <v>5</v>
      </c>
      <c r="H242" t="str">
        <f t="shared" ca="1" si="82"/>
        <v>other</v>
      </c>
      <c r="I242">
        <f t="shared" ca="1" si="83"/>
        <v>2</v>
      </c>
      <c r="J242">
        <f t="shared" ca="1" si="75"/>
        <v>1</v>
      </c>
      <c r="K242">
        <f t="shared" ca="1" si="84"/>
        <v>89014</v>
      </c>
      <c r="L242">
        <f t="shared" ca="1" si="85"/>
        <v>1</v>
      </c>
      <c r="M242" t="str">
        <f t="shared" ca="1" si="86"/>
        <v>yukon</v>
      </c>
      <c r="N242">
        <f t="shared" ca="1" si="90"/>
        <v>267042</v>
      </c>
      <c r="O242">
        <f t="shared" ca="1" si="87"/>
        <v>182619.7817723247</v>
      </c>
      <c r="P242">
        <f t="shared" ca="1" si="91"/>
        <v>5548.4057261439557</v>
      </c>
      <c r="Q242">
        <f t="shared" ca="1" si="88"/>
        <v>777</v>
      </c>
      <c r="R242">
        <f t="shared" ca="1" si="92"/>
        <v>92470.414197766862</v>
      </c>
      <c r="S242">
        <f t="shared" ca="1" si="93"/>
        <v>44721.008176183132</v>
      </c>
      <c r="T242">
        <f t="shared" ca="1" si="94"/>
        <v>317311.41390232713</v>
      </c>
      <c r="U242">
        <f t="shared" ca="1" si="95"/>
        <v>275867.19597009156</v>
      </c>
      <c r="V242">
        <f t="shared" ca="1" si="96"/>
        <v>41444.217932235566</v>
      </c>
      <c r="AF242" s="5">
        <f ca="1">IF(Table1[[#This Row],[Genders]]="men",1,0)</f>
        <v>1</v>
      </c>
      <c r="AG242">
        <f ca="1">IF(Table1[[#This Row],[Genders]]="women",1,0)</f>
        <v>0</v>
      </c>
      <c r="AJ242" s="6"/>
      <c r="AL242">
        <f ca="1">IF(Table1[[#This Row],[field of work]]="teaching",1,0)</f>
        <v>0</v>
      </c>
      <c r="AM242">
        <f ca="1">IF(Table1[[#This Row],[field of work]]="health",1,0)</f>
        <v>1</v>
      </c>
      <c r="AN242">
        <f ca="1">IF(Table1[[#This Row],[field of work]]="agriculture",1,0)</f>
        <v>0</v>
      </c>
      <c r="AO242">
        <f ca="1">IF(Table1[[#This Row],[field of work]]="IT",1,0)</f>
        <v>0</v>
      </c>
      <c r="AP242">
        <f ca="1">IF(Table1[[#This Row],[field of work]]="construction",1,0)</f>
        <v>0</v>
      </c>
      <c r="AQ242">
        <f ca="1">IF(Table1[[#This Row],[field of work]]="general work",1,0)</f>
        <v>0</v>
      </c>
      <c r="AY242" s="23">
        <f ca="1">IF(Table1[[#This Row],[area]]="ontario",1,0)</f>
        <v>0</v>
      </c>
      <c r="AZ242">
        <f ca="1">IF(Table1[[#This Row],[area]]="newfounland",1,0)</f>
        <v>0</v>
      </c>
      <c r="BA242">
        <f ca="1">IF(Table1[[#This Row],[area]]="alberta",1,0)</f>
        <v>0</v>
      </c>
      <c r="BB242">
        <f ca="1">IF(Table1[[#This Row],[area]]="BC",1,0)</f>
        <v>0</v>
      </c>
      <c r="BC242">
        <f ca="1">IF(Table1[[#This Row],[area]]="yukon",1,0)</f>
        <v>1</v>
      </c>
      <c r="BD242">
        <f ca="1">IF(Table1[[#This Row],[area]]="nunavet",1,0)</f>
        <v>0</v>
      </c>
      <c r="BE242">
        <f ca="1">IF(Table1[[#This Row],[area]]="sasketchwan",1,0)</f>
        <v>0</v>
      </c>
      <c r="BF242">
        <f ca="1">IF(Table1[[#This Row],[area]]="newbruncwick",1,0)</f>
        <v>0</v>
      </c>
      <c r="BG242">
        <f ca="1">IF(Table1[[#This Row],[area]]="manitoba",1,0)</f>
        <v>0</v>
      </c>
      <c r="BH242">
        <f ca="1">IF(Table1[[#This Row],[area]]="prince edward island",1,0)</f>
        <v>0</v>
      </c>
      <c r="BI242">
        <f ca="1">IF(Table1[[#This Row],[area]]="quebec",1,0)</f>
        <v>0</v>
      </c>
      <c r="BJ242">
        <f ca="1">IF(Table1[[#This Row],[area]]="northwest tersesa",1,0)</f>
        <v>0</v>
      </c>
      <c r="BZ242" s="41">
        <f ca="1">Table1[[#This Row],[Cars Value]]/Table1[[#This Row],[no of cars]]</f>
        <v>5548.4057261439557</v>
      </c>
      <c r="CB242" s="5">
        <f ca="1">IF(Table1[[#This Row],[Value of debts]]&gt;$CC$6,1,0)</f>
        <v>1</v>
      </c>
      <c r="CF242" s="6"/>
      <c r="CG242" s="43">
        <f ca="1">Table1[[#This Row],[Mortage left]]/Table1[[#This Row],[value of house]]</f>
        <v>0.68386164637893931</v>
      </c>
      <c r="CH242">
        <f t="shared" ca="1" si="89"/>
        <v>0</v>
      </c>
      <c r="CO242" s="5">
        <f ca="1">IF(Table1[[#This Row],[area]]="yukon",Table1[[#This Row],[income]],0)</f>
        <v>89014</v>
      </c>
      <c r="CP242">
        <f ca="1">IF(Table1[[#This Row],[area]]="ontario",Table1[[#This Row],[income]],0)</f>
        <v>0</v>
      </c>
      <c r="CQ242">
        <f ca="1">IF(Table1[[#This Row],[area]]="newfounland",Table1[[#This Row],[income]],0)</f>
        <v>0</v>
      </c>
      <c r="CR242">
        <f ca="1">IF(Table1[[#This Row],[area]]="alberta",Table1[[#This Row],[income]],0)</f>
        <v>0</v>
      </c>
      <c r="CS242">
        <f ca="1">IF(Table1[[#This Row],[area]]="nunavet",Table1[[#This Row],[income]],0)</f>
        <v>0</v>
      </c>
      <c r="CT242">
        <f ca="1">IF(Table1[[#This Row],[area]]="prince edward island",Table1[[#This Row],[income]],0)</f>
        <v>0</v>
      </c>
      <c r="CU242">
        <f ca="1">IF(Table1[[#This Row],[area]]="northwest tersesa",Table1[[#This Row],[income]],0)</f>
        <v>0</v>
      </c>
      <c r="CV242">
        <f ca="1">IF(Table1[[#This Row],[area]]="quebec",Table1[[#This Row],[income]],0)</f>
        <v>0</v>
      </c>
      <c r="CW242">
        <f ca="1">IF(Table1[[#This Row],[area]]="manitoba",Table1[[#This Row],[income]],0)</f>
        <v>0</v>
      </c>
      <c r="CX242">
        <f ca="1">IF(Table1[[#This Row],[area]]="sasketchwan",Table1[[#This Row],[income]],0)</f>
        <v>0</v>
      </c>
      <c r="CY242">
        <f ca="1">IF(Table1[[#This Row],[area]]="BC",Table1[[#This Row],[income]],0)</f>
        <v>0</v>
      </c>
      <c r="CZ242" s="6">
        <f ca="1">IF(Table1[[#This Row],[area]]="newbruncwick",Table1[[#This Row],[income]],0)</f>
        <v>0</v>
      </c>
      <c r="DB242" s="5">
        <f ca="1">IF(Table1[[#This Row],[field of work]]="health",Table1[[#This Row],[income]],0)</f>
        <v>89014</v>
      </c>
      <c r="DC242">
        <f ca="1">IF(Table1[[#This Row],[field of work]]="teaching",Table1[[#This Row],[income]],0)</f>
        <v>0</v>
      </c>
      <c r="DD242">
        <f ca="1">IF(Table1[[#This Row],[field of work]]="agriculture",Table1[[#This Row],[income]],0)</f>
        <v>0</v>
      </c>
      <c r="DE242">
        <f ca="1">IF(Table1[[#This Row],[field of work]]="IT",Table1[[#This Row],[income]],0)</f>
        <v>0</v>
      </c>
      <c r="DF242">
        <f ca="1">IF(Table1[[#This Row],[field of work]]="construction",Table1[[#This Row],[income]],0)</f>
        <v>0</v>
      </c>
      <c r="DG242" s="6">
        <f ca="1">IF(Table1[[#This Row],[field of work]]="general work",Table1[[#This Row],[income]],0)</f>
        <v>0</v>
      </c>
      <c r="DJ242" s="5">
        <f ca="1">IF(Table1[[#This Row],[Value of debts]]&gt;Table1[[#This Row],[income]],1,0)</f>
        <v>1</v>
      </c>
      <c r="DK242" s="6"/>
      <c r="DL242">
        <f ca="1">IF(Table1[[#This Row],[net worth of person($)]]&gt;$DM$6,Table1[[#This Row],[age]],0)</f>
        <v>0</v>
      </c>
    </row>
    <row r="243" spans="2:116" x14ac:dyDescent="0.3">
      <c r="B243">
        <f t="shared" ca="1" si="76"/>
        <v>2</v>
      </c>
      <c r="C243" s="1" t="str">
        <f t="shared" ca="1" si="77"/>
        <v>women</v>
      </c>
      <c r="D243">
        <f t="shared" ca="1" si="78"/>
        <v>36</v>
      </c>
      <c r="E243">
        <f t="shared" ca="1" si="79"/>
        <v>5</v>
      </c>
      <c r="F243" t="str">
        <f t="shared" ca="1" si="80"/>
        <v>general work</v>
      </c>
      <c r="G243">
        <f t="shared" ca="1" si="81"/>
        <v>3</v>
      </c>
      <c r="H243" t="str">
        <f t="shared" ca="1" si="82"/>
        <v>university</v>
      </c>
      <c r="I243">
        <f t="shared" ca="1" si="83"/>
        <v>4</v>
      </c>
      <c r="J243">
        <f t="shared" ca="1" si="75"/>
        <v>2</v>
      </c>
      <c r="K243">
        <f t="shared" ca="1" si="84"/>
        <v>31028</v>
      </c>
      <c r="L243">
        <f t="shared" ca="1" si="85"/>
        <v>4</v>
      </c>
      <c r="M243" t="str">
        <f t="shared" ca="1" si="86"/>
        <v>alberta</v>
      </c>
      <c r="N243">
        <f t="shared" ca="1" si="90"/>
        <v>186168</v>
      </c>
      <c r="O243">
        <f t="shared" ca="1" si="87"/>
        <v>45270.228815229653</v>
      </c>
      <c r="P243">
        <f t="shared" ca="1" si="91"/>
        <v>12042.508037052708</v>
      </c>
      <c r="Q243">
        <f t="shared" ca="1" si="88"/>
        <v>8001</v>
      </c>
      <c r="R243">
        <f t="shared" ca="1" si="92"/>
        <v>1174.6081978205705</v>
      </c>
      <c r="S243">
        <f t="shared" ca="1" si="93"/>
        <v>2862.1593667536827</v>
      </c>
      <c r="T243">
        <f t="shared" ca="1" si="94"/>
        <v>201072.66740380638</v>
      </c>
      <c r="U243">
        <f t="shared" ca="1" si="95"/>
        <v>54445.837013050223</v>
      </c>
      <c r="V243">
        <f t="shared" ca="1" si="96"/>
        <v>146626.83039075616</v>
      </c>
      <c r="AF243" s="5">
        <f ca="1">IF(Table1[[#This Row],[Genders]]="men",1,0)</f>
        <v>0</v>
      </c>
      <c r="AG243">
        <f ca="1">IF(Table1[[#This Row],[Genders]]="women",1,0)</f>
        <v>1</v>
      </c>
      <c r="AJ243" s="6"/>
      <c r="AL243">
        <f ca="1">IF(Table1[[#This Row],[field of work]]="teaching",1,0)</f>
        <v>0</v>
      </c>
      <c r="AM243">
        <f ca="1">IF(Table1[[#This Row],[field of work]]="health",1,0)</f>
        <v>0</v>
      </c>
      <c r="AN243">
        <f ca="1">IF(Table1[[#This Row],[field of work]]="agriculture",1,0)</f>
        <v>0</v>
      </c>
      <c r="AO243">
        <f ca="1">IF(Table1[[#This Row],[field of work]]="IT",1,0)</f>
        <v>0</v>
      </c>
      <c r="AP243">
        <f ca="1">IF(Table1[[#This Row],[field of work]]="construction",1,0)</f>
        <v>0</v>
      </c>
      <c r="AQ243">
        <f ca="1">IF(Table1[[#This Row],[field of work]]="general work",1,0)</f>
        <v>1</v>
      </c>
      <c r="AY243" s="23">
        <f ca="1">IF(Table1[[#This Row],[area]]="ontario",1,0)</f>
        <v>0</v>
      </c>
      <c r="AZ243">
        <f ca="1">IF(Table1[[#This Row],[area]]="newfounland",1,0)</f>
        <v>0</v>
      </c>
      <c r="BA243">
        <f ca="1">IF(Table1[[#This Row],[area]]="alberta",1,0)</f>
        <v>1</v>
      </c>
      <c r="BB243">
        <f ca="1">IF(Table1[[#This Row],[area]]="BC",1,0)</f>
        <v>0</v>
      </c>
      <c r="BC243">
        <f ca="1">IF(Table1[[#This Row],[area]]="yukon",1,0)</f>
        <v>0</v>
      </c>
      <c r="BD243">
        <f ca="1">IF(Table1[[#This Row],[area]]="nunavet",1,0)</f>
        <v>0</v>
      </c>
      <c r="BE243">
        <f ca="1">IF(Table1[[#This Row],[area]]="sasketchwan",1,0)</f>
        <v>0</v>
      </c>
      <c r="BF243">
        <f ca="1">IF(Table1[[#This Row],[area]]="newbruncwick",1,0)</f>
        <v>0</v>
      </c>
      <c r="BG243">
        <f ca="1">IF(Table1[[#This Row],[area]]="manitoba",1,0)</f>
        <v>0</v>
      </c>
      <c r="BH243">
        <f ca="1">IF(Table1[[#This Row],[area]]="prince edward island",1,0)</f>
        <v>0</v>
      </c>
      <c r="BI243">
        <f ca="1">IF(Table1[[#This Row],[area]]="quebec",1,0)</f>
        <v>0</v>
      </c>
      <c r="BJ243">
        <f ca="1">IF(Table1[[#This Row],[area]]="northwest tersesa",1,0)</f>
        <v>0</v>
      </c>
      <c r="BZ243" s="41">
        <f ca="1">Table1[[#This Row],[Cars Value]]/Table1[[#This Row],[no of cars]]</f>
        <v>6021.2540185263542</v>
      </c>
      <c r="CB243" s="5">
        <f ca="1">IF(Table1[[#This Row],[Value of debts]]&gt;$CC$6,1,0)</f>
        <v>0</v>
      </c>
      <c r="CF243" s="6"/>
      <c r="CG243" s="43">
        <f ca="1">Table1[[#This Row],[Mortage left]]/Table1[[#This Row],[value of house]]</f>
        <v>0.24316869072681477</v>
      </c>
      <c r="CH243">
        <f t="shared" ca="1" si="89"/>
        <v>0</v>
      </c>
      <c r="CO243" s="5">
        <f ca="1">IF(Table1[[#This Row],[area]]="yukon",Table1[[#This Row],[income]],0)</f>
        <v>0</v>
      </c>
      <c r="CP243">
        <f ca="1">IF(Table1[[#This Row],[area]]="ontario",Table1[[#This Row],[income]],0)</f>
        <v>0</v>
      </c>
      <c r="CQ243">
        <f ca="1">IF(Table1[[#This Row],[area]]="newfounland",Table1[[#This Row],[income]],0)</f>
        <v>0</v>
      </c>
      <c r="CR243">
        <f ca="1">IF(Table1[[#This Row],[area]]="alberta",Table1[[#This Row],[income]],0)</f>
        <v>31028</v>
      </c>
      <c r="CS243">
        <f ca="1">IF(Table1[[#This Row],[area]]="nunavet",Table1[[#This Row],[income]],0)</f>
        <v>0</v>
      </c>
      <c r="CT243">
        <f ca="1">IF(Table1[[#This Row],[area]]="prince edward island",Table1[[#This Row],[income]],0)</f>
        <v>0</v>
      </c>
      <c r="CU243">
        <f ca="1">IF(Table1[[#This Row],[area]]="northwest tersesa",Table1[[#This Row],[income]],0)</f>
        <v>0</v>
      </c>
      <c r="CV243">
        <f ca="1">IF(Table1[[#This Row],[area]]="quebec",Table1[[#This Row],[income]],0)</f>
        <v>0</v>
      </c>
      <c r="CW243">
        <f ca="1">IF(Table1[[#This Row],[area]]="manitoba",Table1[[#This Row],[income]],0)</f>
        <v>0</v>
      </c>
      <c r="CX243">
        <f ca="1">IF(Table1[[#This Row],[area]]="sasketchwan",Table1[[#This Row],[income]],0)</f>
        <v>0</v>
      </c>
      <c r="CY243">
        <f ca="1">IF(Table1[[#This Row],[area]]="BC",Table1[[#This Row],[income]],0)</f>
        <v>0</v>
      </c>
      <c r="CZ243" s="6">
        <f ca="1">IF(Table1[[#This Row],[area]]="newbruncwick",Table1[[#This Row],[income]],0)</f>
        <v>0</v>
      </c>
      <c r="DB243" s="5">
        <f ca="1">IF(Table1[[#This Row],[field of work]]="health",Table1[[#This Row],[income]],0)</f>
        <v>0</v>
      </c>
      <c r="DC243">
        <f ca="1">IF(Table1[[#This Row],[field of work]]="teaching",Table1[[#This Row],[income]],0)</f>
        <v>0</v>
      </c>
      <c r="DD243">
        <f ca="1">IF(Table1[[#This Row],[field of work]]="agriculture",Table1[[#This Row],[income]],0)</f>
        <v>0</v>
      </c>
      <c r="DE243">
        <f ca="1">IF(Table1[[#This Row],[field of work]]="IT",Table1[[#This Row],[income]],0)</f>
        <v>0</v>
      </c>
      <c r="DF243">
        <f ca="1">IF(Table1[[#This Row],[field of work]]="construction",Table1[[#This Row],[income]],0)</f>
        <v>0</v>
      </c>
      <c r="DG243" s="6">
        <f ca="1">IF(Table1[[#This Row],[field of work]]="general work",Table1[[#This Row],[income]],0)</f>
        <v>31028</v>
      </c>
      <c r="DJ243" s="5">
        <f ca="1">IF(Table1[[#This Row],[Value of debts]]&gt;Table1[[#This Row],[income]],1,0)</f>
        <v>1</v>
      </c>
      <c r="DK243" s="6"/>
      <c r="DL243">
        <f ca="1">IF(Table1[[#This Row],[net worth of person($)]]&gt;$DM$6,Table1[[#This Row],[age]],0)</f>
        <v>36</v>
      </c>
    </row>
    <row r="244" spans="2:116" x14ac:dyDescent="0.3">
      <c r="B244">
        <f t="shared" ca="1" si="76"/>
        <v>2</v>
      </c>
      <c r="C244" s="1" t="str">
        <f t="shared" ca="1" si="77"/>
        <v>women</v>
      </c>
      <c r="D244">
        <f t="shared" ca="1" si="78"/>
        <v>42</v>
      </c>
      <c r="E244">
        <f t="shared" ca="1" si="79"/>
        <v>4</v>
      </c>
      <c r="F244" t="str">
        <f t="shared" ca="1" si="80"/>
        <v>IT</v>
      </c>
      <c r="G244">
        <f t="shared" ca="1" si="81"/>
        <v>5</v>
      </c>
      <c r="H244" t="str">
        <f t="shared" ca="1" si="82"/>
        <v>other</v>
      </c>
      <c r="I244">
        <f t="shared" ca="1" si="83"/>
        <v>1</v>
      </c>
      <c r="J244">
        <f t="shared" ca="1" si="75"/>
        <v>2</v>
      </c>
      <c r="K244">
        <f t="shared" ca="1" si="84"/>
        <v>33116</v>
      </c>
      <c r="L244">
        <f t="shared" ca="1" si="85"/>
        <v>6</v>
      </c>
      <c r="M244" t="str">
        <f t="shared" ca="1" si="86"/>
        <v>sasketchwan</v>
      </c>
      <c r="N244">
        <f t="shared" ca="1" si="90"/>
        <v>99348</v>
      </c>
      <c r="O244">
        <f t="shared" ca="1" si="87"/>
        <v>20980.426385999694</v>
      </c>
      <c r="P244">
        <f t="shared" ca="1" si="91"/>
        <v>33161.625616199446</v>
      </c>
      <c r="Q244">
        <f t="shared" ca="1" si="88"/>
        <v>31957</v>
      </c>
      <c r="R244">
        <f t="shared" ca="1" si="92"/>
        <v>19194.14987136683</v>
      </c>
      <c r="S244">
        <f t="shared" ca="1" si="93"/>
        <v>17258.359002720008</v>
      </c>
      <c r="T244">
        <f t="shared" ca="1" si="94"/>
        <v>149767.98461891946</v>
      </c>
      <c r="U244">
        <f t="shared" ca="1" si="95"/>
        <v>72131.576257366527</v>
      </c>
      <c r="V244">
        <f t="shared" ca="1" si="96"/>
        <v>77636.408361552938</v>
      </c>
      <c r="AF244" s="5">
        <f ca="1">IF(Table1[[#This Row],[Genders]]="men",1,0)</f>
        <v>0</v>
      </c>
      <c r="AG244">
        <f ca="1">IF(Table1[[#This Row],[Genders]]="women",1,0)</f>
        <v>1</v>
      </c>
      <c r="AJ244" s="6"/>
      <c r="AL244">
        <f ca="1">IF(Table1[[#This Row],[field of work]]="teaching",1,0)</f>
        <v>0</v>
      </c>
      <c r="AM244">
        <f ca="1">IF(Table1[[#This Row],[field of work]]="health",1,0)</f>
        <v>0</v>
      </c>
      <c r="AN244">
        <f ca="1">IF(Table1[[#This Row],[field of work]]="agriculture",1,0)</f>
        <v>0</v>
      </c>
      <c r="AO244">
        <f ca="1">IF(Table1[[#This Row],[field of work]]="IT",1,0)</f>
        <v>1</v>
      </c>
      <c r="AP244">
        <f ca="1">IF(Table1[[#This Row],[field of work]]="construction",1,0)</f>
        <v>0</v>
      </c>
      <c r="AQ244">
        <f ca="1">IF(Table1[[#This Row],[field of work]]="general work",1,0)</f>
        <v>0</v>
      </c>
      <c r="AY244" s="23">
        <f ca="1">IF(Table1[[#This Row],[area]]="ontario",1,0)</f>
        <v>0</v>
      </c>
      <c r="AZ244">
        <f ca="1">IF(Table1[[#This Row],[area]]="newfounland",1,0)</f>
        <v>0</v>
      </c>
      <c r="BA244">
        <f ca="1">IF(Table1[[#This Row],[area]]="alberta",1,0)</f>
        <v>0</v>
      </c>
      <c r="BB244">
        <f ca="1">IF(Table1[[#This Row],[area]]="BC",1,0)</f>
        <v>0</v>
      </c>
      <c r="BC244">
        <f ca="1">IF(Table1[[#This Row],[area]]="yukon",1,0)</f>
        <v>0</v>
      </c>
      <c r="BD244">
        <f ca="1">IF(Table1[[#This Row],[area]]="nunavet",1,0)</f>
        <v>0</v>
      </c>
      <c r="BE244">
        <f ca="1">IF(Table1[[#This Row],[area]]="sasketchwan",1,0)</f>
        <v>1</v>
      </c>
      <c r="BF244">
        <f ca="1">IF(Table1[[#This Row],[area]]="newbruncwick",1,0)</f>
        <v>0</v>
      </c>
      <c r="BG244">
        <f ca="1">IF(Table1[[#This Row],[area]]="manitoba",1,0)</f>
        <v>0</v>
      </c>
      <c r="BH244">
        <f ca="1">IF(Table1[[#This Row],[area]]="prince edward island",1,0)</f>
        <v>0</v>
      </c>
      <c r="BI244">
        <f ca="1">IF(Table1[[#This Row],[area]]="quebec",1,0)</f>
        <v>0</v>
      </c>
      <c r="BJ244">
        <f ca="1">IF(Table1[[#This Row],[area]]="northwest tersesa",1,0)</f>
        <v>0</v>
      </c>
      <c r="BZ244" s="41">
        <f ca="1">Table1[[#This Row],[Cars Value]]/Table1[[#This Row],[no of cars]]</f>
        <v>16580.812808099723</v>
      </c>
      <c r="CB244" s="5">
        <f ca="1">IF(Table1[[#This Row],[Value of debts]]&gt;$CC$6,1,0)</f>
        <v>0</v>
      </c>
      <c r="CF244" s="6"/>
      <c r="CG244" s="43">
        <f ca="1">Table1[[#This Row],[Mortage left]]/Table1[[#This Row],[value of house]]</f>
        <v>0.21118116505616311</v>
      </c>
      <c r="CH244">
        <f t="shared" ca="1" si="89"/>
        <v>0</v>
      </c>
      <c r="CO244" s="5">
        <f ca="1">IF(Table1[[#This Row],[area]]="yukon",Table1[[#This Row],[income]],0)</f>
        <v>0</v>
      </c>
      <c r="CP244">
        <f ca="1">IF(Table1[[#This Row],[area]]="ontario",Table1[[#This Row],[income]],0)</f>
        <v>0</v>
      </c>
      <c r="CQ244">
        <f ca="1">IF(Table1[[#This Row],[area]]="newfounland",Table1[[#This Row],[income]],0)</f>
        <v>0</v>
      </c>
      <c r="CR244">
        <f ca="1">IF(Table1[[#This Row],[area]]="alberta",Table1[[#This Row],[income]],0)</f>
        <v>0</v>
      </c>
      <c r="CS244">
        <f ca="1">IF(Table1[[#This Row],[area]]="nunavet",Table1[[#This Row],[income]],0)</f>
        <v>0</v>
      </c>
      <c r="CT244">
        <f ca="1">IF(Table1[[#This Row],[area]]="prince edward island",Table1[[#This Row],[income]],0)</f>
        <v>0</v>
      </c>
      <c r="CU244">
        <f ca="1">IF(Table1[[#This Row],[area]]="northwest tersesa",Table1[[#This Row],[income]],0)</f>
        <v>0</v>
      </c>
      <c r="CV244">
        <f ca="1">IF(Table1[[#This Row],[area]]="quebec",Table1[[#This Row],[income]],0)</f>
        <v>0</v>
      </c>
      <c r="CW244">
        <f ca="1">IF(Table1[[#This Row],[area]]="manitoba",Table1[[#This Row],[income]],0)</f>
        <v>0</v>
      </c>
      <c r="CX244">
        <f ca="1">IF(Table1[[#This Row],[area]]="sasketchwan",Table1[[#This Row],[income]],0)</f>
        <v>33116</v>
      </c>
      <c r="CY244">
        <f ca="1">IF(Table1[[#This Row],[area]]="BC",Table1[[#This Row],[income]],0)</f>
        <v>0</v>
      </c>
      <c r="CZ244" s="6">
        <f ca="1">IF(Table1[[#This Row],[area]]="newbruncwick",Table1[[#This Row],[income]],0)</f>
        <v>0</v>
      </c>
      <c r="DB244" s="5">
        <f ca="1">IF(Table1[[#This Row],[field of work]]="health",Table1[[#This Row],[income]],0)</f>
        <v>0</v>
      </c>
      <c r="DC244">
        <f ca="1">IF(Table1[[#This Row],[field of work]]="teaching",Table1[[#This Row],[income]],0)</f>
        <v>0</v>
      </c>
      <c r="DD244">
        <f ca="1">IF(Table1[[#This Row],[field of work]]="agriculture",Table1[[#This Row],[income]],0)</f>
        <v>0</v>
      </c>
      <c r="DE244">
        <f ca="1">IF(Table1[[#This Row],[field of work]]="IT",Table1[[#This Row],[income]],0)</f>
        <v>33116</v>
      </c>
      <c r="DF244">
        <f ca="1">IF(Table1[[#This Row],[field of work]]="construction",Table1[[#This Row],[income]],0)</f>
        <v>0</v>
      </c>
      <c r="DG244" s="6">
        <f ca="1">IF(Table1[[#This Row],[field of work]]="general work",Table1[[#This Row],[income]],0)</f>
        <v>0</v>
      </c>
      <c r="DJ244" s="5">
        <f ca="1">IF(Table1[[#This Row],[Value of debts]]&gt;Table1[[#This Row],[income]],1,0)</f>
        <v>1</v>
      </c>
      <c r="DK244" s="6"/>
      <c r="DL244">
        <f ca="1">IF(Table1[[#This Row],[net worth of person($)]]&gt;$DM$6,Table1[[#This Row],[age]],0)</f>
        <v>42</v>
      </c>
    </row>
    <row r="245" spans="2:116" x14ac:dyDescent="0.3">
      <c r="B245">
        <f t="shared" ca="1" si="76"/>
        <v>1</v>
      </c>
      <c r="C245" s="1" t="str">
        <f t="shared" ca="1" si="77"/>
        <v>men</v>
      </c>
      <c r="D245">
        <f t="shared" ca="1" si="78"/>
        <v>41</v>
      </c>
      <c r="E245">
        <f t="shared" ca="1" si="79"/>
        <v>1</v>
      </c>
      <c r="F245" t="str">
        <f t="shared" ca="1" si="80"/>
        <v>health</v>
      </c>
      <c r="G245">
        <f t="shared" ca="1" si="81"/>
        <v>5</v>
      </c>
      <c r="H245" t="str">
        <f t="shared" ca="1" si="82"/>
        <v>other</v>
      </c>
      <c r="I245">
        <f t="shared" ca="1" si="83"/>
        <v>3</v>
      </c>
      <c r="J245">
        <f t="shared" ca="1" si="75"/>
        <v>1</v>
      </c>
      <c r="K245">
        <f t="shared" ca="1" si="84"/>
        <v>84352</v>
      </c>
      <c r="L245">
        <f t="shared" ca="1" si="85"/>
        <v>10</v>
      </c>
      <c r="M245" t="str">
        <f t="shared" ca="1" si="86"/>
        <v>newfounland</v>
      </c>
      <c r="N245">
        <f t="shared" ca="1" si="90"/>
        <v>337408</v>
      </c>
      <c r="O245">
        <f t="shared" ca="1" si="87"/>
        <v>177872.40587464054</v>
      </c>
      <c r="P245">
        <f t="shared" ca="1" si="91"/>
        <v>52734.522195031102</v>
      </c>
      <c r="Q245">
        <f t="shared" ca="1" si="88"/>
        <v>22002</v>
      </c>
      <c r="R245">
        <f t="shared" ca="1" si="92"/>
        <v>41588.158496828422</v>
      </c>
      <c r="S245">
        <f t="shared" ca="1" si="93"/>
        <v>63406.478020248403</v>
      </c>
      <c r="T245">
        <f t="shared" ca="1" si="94"/>
        <v>453549.00021527952</v>
      </c>
      <c r="U245">
        <f t="shared" ca="1" si="95"/>
        <v>241462.56437146896</v>
      </c>
      <c r="V245">
        <f t="shared" ca="1" si="96"/>
        <v>212086.43584381056</v>
      </c>
      <c r="AF245" s="5">
        <f ca="1">IF(Table1[[#This Row],[Genders]]="men",1,0)</f>
        <v>1</v>
      </c>
      <c r="AG245">
        <f ca="1">IF(Table1[[#This Row],[Genders]]="women",1,0)</f>
        <v>0</v>
      </c>
      <c r="AJ245" s="6"/>
      <c r="AL245">
        <f ca="1">IF(Table1[[#This Row],[field of work]]="teaching",1,0)</f>
        <v>0</v>
      </c>
      <c r="AM245">
        <f ca="1">IF(Table1[[#This Row],[field of work]]="health",1,0)</f>
        <v>1</v>
      </c>
      <c r="AN245">
        <f ca="1">IF(Table1[[#This Row],[field of work]]="agriculture",1,0)</f>
        <v>0</v>
      </c>
      <c r="AO245">
        <f ca="1">IF(Table1[[#This Row],[field of work]]="IT",1,0)</f>
        <v>0</v>
      </c>
      <c r="AP245">
        <f ca="1">IF(Table1[[#This Row],[field of work]]="construction",1,0)</f>
        <v>0</v>
      </c>
      <c r="AQ245">
        <f ca="1">IF(Table1[[#This Row],[field of work]]="general work",1,0)</f>
        <v>0</v>
      </c>
      <c r="AY245" s="23">
        <f ca="1">IF(Table1[[#This Row],[area]]="ontario",1,0)</f>
        <v>0</v>
      </c>
      <c r="AZ245">
        <f ca="1">IF(Table1[[#This Row],[area]]="newfounland",1,0)</f>
        <v>1</v>
      </c>
      <c r="BA245">
        <f ca="1">IF(Table1[[#This Row],[area]]="alberta",1,0)</f>
        <v>0</v>
      </c>
      <c r="BB245">
        <f ca="1">IF(Table1[[#This Row],[area]]="BC",1,0)</f>
        <v>0</v>
      </c>
      <c r="BC245">
        <f ca="1">IF(Table1[[#This Row],[area]]="yukon",1,0)</f>
        <v>0</v>
      </c>
      <c r="BD245">
        <f ca="1">IF(Table1[[#This Row],[area]]="nunavet",1,0)</f>
        <v>0</v>
      </c>
      <c r="BE245">
        <f ca="1">IF(Table1[[#This Row],[area]]="sasketchwan",1,0)</f>
        <v>0</v>
      </c>
      <c r="BF245">
        <f ca="1">IF(Table1[[#This Row],[area]]="newbruncwick",1,0)</f>
        <v>0</v>
      </c>
      <c r="BG245">
        <f ca="1">IF(Table1[[#This Row],[area]]="manitoba",1,0)</f>
        <v>0</v>
      </c>
      <c r="BH245">
        <f ca="1">IF(Table1[[#This Row],[area]]="prince edward island",1,0)</f>
        <v>0</v>
      </c>
      <c r="BI245">
        <f ca="1">IF(Table1[[#This Row],[area]]="quebec",1,0)</f>
        <v>0</v>
      </c>
      <c r="BJ245">
        <f ca="1">IF(Table1[[#This Row],[area]]="northwest tersesa",1,0)</f>
        <v>0</v>
      </c>
      <c r="BZ245" s="41">
        <f ca="1">Table1[[#This Row],[Cars Value]]/Table1[[#This Row],[no of cars]]</f>
        <v>52734.522195031102</v>
      </c>
      <c r="CB245" s="5">
        <f ca="1">IF(Table1[[#This Row],[Value of debts]]&gt;$CC$6,1,0)</f>
        <v>1</v>
      </c>
      <c r="CF245" s="6"/>
      <c r="CG245" s="43">
        <f ca="1">Table1[[#This Row],[Mortage left]]/Table1[[#This Row],[value of house]]</f>
        <v>0.52717305420926752</v>
      </c>
      <c r="CH245">
        <f t="shared" ca="1" si="89"/>
        <v>0</v>
      </c>
      <c r="CO245" s="5">
        <f ca="1">IF(Table1[[#This Row],[area]]="yukon",Table1[[#This Row],[income]],0)</f>
        <v>0</v>
      </c>
      <c r="CP245">
        <f ca="1">IF(Table1[[#This Row],[area]]="ontario",Table1[[#This Row],[income]],0)</f>
        <v>0</v>
      </c>
      <c r="CQ245">
        <f ca="1">IF(Table1[[#This Row],[area]]="newfounland",Table1[[#This Row],[income]],0)</f>
        <v>84352</v>
      </c>
      <c r="CR245">
        <f ca="1">IF(Table1[[#This Row],[area]]="alberta",Table1[[#This Row],[income]],0)</f>
        <v>0</v>
      </c>
      <c r="CS245">
        <f ca="1">IF(Table1[[#This Row],[area]]="nunavet",Table1[[#This Row],[income]],0)</f>
        <v>0</v>
      </c>
      <c r="CT245">
        <f ca="1">IF(Table1[[#This Row],[area]]="prince edward island",Table1[[#This Row],[income]],0)</f>
        <v>0</v>
      </c>
      <c r="CU245">
        <f ca="1">IF(Table1[[#This Row],[area]]="northwest tersesa",Table1[[#This Row],[income]],0)</f>
        <v>0</v>
      </c>
      <c r="CV245">
        <f ca="1">IF(Table1[[#This Row],[area]]="quebec",Table1[[#This Row],[income]],0)</f>
        <v>0</v>
      </c>
      <c r="CW245">
        <f ca="1">IF(Table1[[#This Row],[area]]="manitoba",Table1[[#This Row],[income]],0)</f>
        <v>0</v>
      </c>
      <c r="CX245">
        <f ca="1">IF(Table1[[#This Row],[area]]="sasketchwan",Table1[[#This Row],[income]],0)</f>
        <v>0</v>
      </c>
      <c r="CY245">
        <f ca="1">IF(Table1[[#This Row],[area]]="BC",Table1[[#This Row],[income]],0)</f>
        <v>0</v>
      </c>
      <c r="CZ245" s="6">
        <f ca="1">IF(Table1[[#This Row],[area]]="newbruncwick",Table1[[#This Row],[income]],0)</f>
        <v>0</v>
      </c>
      <c r="DB245" s="5">
        <f ca="1">IF(Table1[[#This Row],[field of work]]="health",Table1[[#This Row],[income]],0)</f>
        <v>84352</v>
      </c>
      <c r="DC245">
        <f ca="1">IF(Table1[[#This Row],[field of work]]="teaching",Table1[[#This Row],[income]],0)</f>
        <v>0</v>
      </c>
      <c r="DD245">
        <f ca="1">IF(Table1[[#This Row],[field of work]]="agriculture",Table1[[#This Row],[income]],0)</f>
        <v>0</v>
      </c>
      <c r="DE245">
        <f ca="1">IF(Table1[[#This Row],[field of work]]="IT",Table1[[#This Row],[income]],0)</f>
        <v>0</v>
      </c>
      <c r="DF245">
        <f ca="1">IF(Table1[[#This Row],[field of work]]="construction",Table1[[#This Row],[income]],0)</f>
        <v>0</v>
      </c>
      <c r="DG245" s="6">
        <f ca="1">IF(Table1[[#This Row],[field of work]]="general work",Table1[[#This Row],[income]],0)</f>
        <v>0</v>
      </c>
      <c r="DJ245" s="5">
        <f ca="1">IF(Table1[[#This Row],[Value of debts]]&gt;Table1[[#This Row],[income]],1,0)</f>
        <v>1</v>
      </c>
      <c r="DK245" s="6"/>
      <c r="DL245">
        <f ca="1">IF(Table1[[#This Row],[net worth of person($)]]&gt;$DM$6,Table1[[#This Row],[age]],0)</f>
        <v>41</v>
      </c>
    </row>
    <row r="246" spans="2:116" x14ac:dyDescent="0.3">
      <c r="B246">
        <f t="shared" ca="1" si="76"/>
        <v>1</v>
      </c>
      <c r="C246" s="1" t="str">
        <f t="shared" ca="1" si="77"/>
        <v>men</v>
      </c>
      <c r="D246">
        <f t="shared" ca="1" si="78"/>
        <v>34</v>
      </c>
      <c r="E246">
        <f t="shared" ca="1" si="79"/>
        <v>5</v>
      </c>
      <c r="F246" t="str">
        <f t="shared" ca="1" si="80"/>
        <v>general work</v>
      </c>
      <c r="G246">
        <f t="shared" ca="1" si="81"/>
        <v>1</v>
      </c>
      <c r="H246" t="str">
        <f t="shared" ca="1" si="82"/>
        <v>high school</v>
      </c>
      <c r="I246">
        <f t="shared" ca="1" si="83"/>
        <v>1</v>
      </c>
      <c r="J246">
        <f t="shared" ca="1" si="75"/>
        <v>1</v>
      </c>
      <c r="K246">
        <f t="shared" ca="1" si="84"/>
        <v>74775</v>
      </c>
      <c r="L246">
        <f t="shared" ca="1" si="85"/>
        <v>7</v>
      </c>
      <c r="M246" t="str">
        <f t="shared" ca="1" si="86"/>
        <v>manitoba</v>
      </c>
      <c r="N246">
        <f t="shared" ca="1" si="90"/>
        <v>299100</v>
      </c>
      <c r="O246">
        <f t="shared" ca="1" si="87"/>
        <v>271620.20460423175</v>
      </c>
      <c r="P246">
        <f t="shared" ca="1" si="91"/>
        <v>73867.265336187163</v>
      </c>
      <c r="Q246">
        <f t="shared" ca="1" si="88"/>
        <v>7630</v>
      </c>
      <c r="R246">
        <f t="shared" ca="1" si="92"/>
        <v>132907.2123580281</v>
      </c>
      <c r="S246">
        <f t="shared" ca="1" si="93"/>
        <v>80635.968896677732</v>
      </c>
      <c r="T246">
        <f t="shared" ca="1" si="94"/>
        <v>453603.23423286487</v>
      </c>
      <c r="U246">
        <f t="shared" ca="1" si="95"/>
        <v>412157.41696225986</v>
      </c>
      <c r="V246">
        <f t="shared" ca="1" si="96"/>
        <v>41445.81727060501</v>
      </c>
      <c r="AF246" s="5">
        <f ca="1">IF(Table1[[#This Row],[Genders]]="men",1,0)</f>
        <v>1</v>
      </c>
      <c r="AG246">
        <f ca="1">IF(Table1[[#This Row],[Genders]]="women",1,0)</f>
        <v>0</v>
      </c>
      <c r="AJ246" s="6"/>
      <c r="AL246">
        <f ca="1">IF(Table1[[#This Row],[field of work]]="teaching",1,0)</f>
        <v>0</v>
      </c>
      <c r="AM246">
        <f ca="1">IF(Table1[[#This Row],[field of work]]="health",1,0)</f>
        <v>0</v>
      </c>
      <c r="AN246">
        <f ca="1">IF(Table1[[#This Row],[field of work]]="agriculture",1,0)</f>
        <v>0</v>
      </c>
      <c r="AO246">
        <f ca="1">IF(Table1[[#This Row],[field of work]]="IT",1,0)</f>
        <v>0</v>
      </c>
      <c r="AP246">
        <f ca="1">IF(Table1[[#This Row],[field of work]]="construction",1,0)</f>
        <v>0</v>
      </c>
      <c r="AQ246">
        <f ca="1">IF(Table1[[#This Row],[field of work]]="general work",1,0)</f>
        <v>1</v>
      </c>
      <c r="AY246" s="23">
        <f ca="1">IF(Table1[[#This Row],[area]]="ontario",1,0)</f>
        <v>0</v>
      </c>
      <c r="AZ246">
        <f ca="1">IF(Table1[[#This Row],[area]]="newfounland",1,0)</f>
        <v>0</v>
      </c>
      <c r="BA246">
        <f ca="1">IF(Table1[[#This Row],[area]]="alberta",1,0)</f>
        <v>0</v>
      </c>
      <c r="BB246">
        <f ca="1">IF(Table1[[#This Row],[area]]="BC",1,0)</f>
        <v>0</v>
      </c>
      <c r="BC246">
        <f ca="1">IF(Table1[[#This Row],[area]]="yukon",1,0)</f>
        <v>0</v>
      </c>
      <c r="BD246">
        <f ca="1">IF(Table1[[#This Row],[area]]="nunavet",1,0)</f>
        <v>0</v>
      </c>
      <c r="BE246">
        <f ca="1">IF(Table1[[#This Row],[area]]="sasketchwan",1,0)</f>
        <v>0</v>
      </c>
      <c r="BF246">
        <f ca="1">IF(Table1[[#This Row],[area]]="newbruncwick",1,0)</f>
        <v>0</v>
      </c>
      <c r="BG246">
        <f ca="1">IF(Table1[[#This Row],[area]]="manitoba",1,0)</f>
        <v>1</v>
      </c>
      <c r="BH246">
        <f ca="1">IF(Table1[[#This Row],[area]]="prince edward island",1,0)</f>
        <v>0</v>
      </c>
      <c r="BI246">
        <f ca="1">IF(Table1[[#This Row],[area]]="quebec",1,0)</f>
        <v>0</v>
      </c>
      <c r="BJ246">
        <f ca="1">IF(Table1[[#This Row],[area]]="northwest tersesa",1,0)</f>
        <v>0</v>
      </c>
      <c r="BZ246" s="41">
        <f ca="1">Table1[[#This Row],[Cars Value]]/Table1[[#This Row],[no of cars]]</f>
        <v>73867.265336187163</v>
      </c>
      <c r="CB246" s="5">
        <f ca="1">IF(Table1[[#This Row],[Value of debts]]&gt;$CC$6,1,0)</f>
        <v>1</v>
      </c>
      <c r="CF246" s="6"/>
      <c r="CG246" s="43">
        <f ca="1">Table1[[#This Row],[Mortage left]]/Table1[[#This Row],[value of house]]</f>
        <v>0.90812505718566283</v>
      </c>
      <c r="CH246">
        <f t="shared" ca="1" si="89"/>
        <v>0</v>
      </c>
      <c r="CO246" s="5">
        <f ca="1">IF(Table1[[#This Row],[area]]="yukon",Table1[[#This Row],[income]],0)</f>
        <v>0</v>
      </c>
      <c r="CP246">
        <f ca="1">IF(Table1[[#This Row],[area]]="ontario",Table1[[#This Row],[income]],0)</f>
        <v>0</v>
      </c>
      <c r="CQ246">
        <f ca="1">IF(Table1[[#This Row],[area]]="newfounland",Table1[[#This Row],[income]],0)</f>
        <v>0</v>
      </c>
      <c r="CR246">
        <f ca="1">IF(Table1[[#This Row],[area]]="alberta",Table1[[#This Row],[income]],0)</f>
        <v>0</v>
      </c>
      <c r="CS246">
        <f ca="1">IF(Table1[[#This Row],[area]]="nunavet",Table1[[#This Row],[income]],0)</f>
        <v>0</v>
      </c>
      <c r="CT246">
        <f ca="1">IF(Table1[[#This Row],[area]]="prince edward island",Table1[[#This Row],[income]],0)</f>
        <v>0</v>
      </c>
      <c r="CU246">
        <f ca="1">IF(Table1[[#This Row],[area]]="northwest tersesa",Table1[[#This Row],[income]],0)</f>
        <v>0</v>
      </c>
      <c r="CV246">
        <f ca="1">IF(Table1[[#This Row],[area]]="quebec",Table1[[#This Row],[income]],0)</f>
        <v>0</v>
      </c>
      <c r="CW246">
        <f ca="1">IF(Table1[[#This Row],[area]]="manitoba",Table1[[#This Row],[income]],0)</f>
        <v>74775</v>
      </c>
      <c r="CX246">
        <f ca="1">IF(Table1[[#This Row],[area]]="sasketchwan",Table1[[#This Row],[income]],0)</f>
        <v>0</v>
      </c>
      <c r="CY246">
        <f ca="1">IF(Table1[[#This Row],[area]]="BC",Table1[[#This Row],[income]],0)</f>
        <v>0</v>
      </c>
      <c r="CZ246" s="6">
        <f ca="1">IF(Table1[[#This Row],[area]]="newbruncwick",Table1[[#This Row],[income]],0)</f>
        <v>0</v>
      </c>
      <c r="DB246" s="5">
        <f ca="1">IF(Table1[[#This Row],[field of work]]="health",Table1[[#This Row],[income]],0)</f>
        <v>0</v>
      </c>
      <c r="DC246">
        <f ca="1">IF(Table1[[#This Row],[field of work]]="teaching",Table1[[#This Row],[income]],0)</f>
        <v>0</v>
      </c>
      <c r="DD246">
        <f ca="1">IF(Table1[[#This Row],[field of work]]="agriculture",Table1[[#This Row],[income]],0)</f>
        <v>0</v>
      </c>
      <c r="DE246">
        <f ca="1">IF(Table1[[#This Row],[field of work]]="IT",Table1[[#This Row],[income]],0)</f>
        <v>0</v>
      </c>
      <c r="DF246">
        <f ca="1">IF(Table1[[#This Row],[field of work]]="construction",Table1[[#This Row],[income]],0)</f>
        <v>0</v>
      </c>
      <c r="DG246" s="6">
        <f ca="1">IF(Table1[[#This Row],[field of work]]="general work",Table1[[#This Row],[income]],0)</f>
        <v>74775</v>
      </c>
      <c r="DJ246" s="5">
        <f ca="1">IF(Table1[[#This Row],[Value of debts]]&gt;Table1[[#This Row],[income]],1,0)</f>
        <v>1</v>
      </c>
      <c r="DK246" s="6"/>
      <c r="DL246">
        <f ca="1">IF(Table1[[#This Row],[net worth of person($)]]&gt;$DM$6,Table1[[#This Row],[age]],0)</f>
        <v>0</v>
      </c>
    </row>
    <row r="247" spans="2:116" x14ac:dyDescent="0.3">
      <c r="B247">
        <f t="shared" ca="1" si="76"/>
        <v>1</v>
      </c>
      <c r="C247" s="1" t="str">
        <f t="shared" ca="1" si="77"/>
        <v>men</v>
      </c>
      <c r="D247">
        <f t="shared" ca="1" si="78"/>
        <v>32</v>
      </c>
      <c r="E247">
        <f t="shared" ca="1" si="79"/>
        <v>1</v>
      </c>
      <c r="F247" t="str">
        <f t="shared" ca="1" si="80"/>
        <v>health</v>
      </c>
      <c r="G247">
        <f t="shared" ca="1" si="81"/>
        <v>1</v>
      </c>
      <c r="H247" t="str">
        <f t="shared" ca="1" si="82"/>
        <v>high school</v>
      </c>
      <c r="I247">
        <f t="shared" ca="1" si="83"/>
        <v>3</v>
      </c>
      <c r="J247">
        <f t="shared" ca="1" si="75"/>
        <v>2</v>
      </c>
      <c r="K247">
        <f t="shared" ca="1" si="84"/>
        <v>78629</v>
      </c>
      <c r="L247">
        <f t="shared" ca="1" si="85"/>
        <v>7</v>
      </c>
      <c r="M247" t="str">
        <f t="shared" ca="1" si="86"/>
        <v>manitoba</v>
      </c>
      <c r="N247">
        <f t="shared" ca="1" si="90"/>
        <v>235887</v>
      </c>
      <c r="O247">
        <f t="shared" ca="1" si="87"/>
        <v>210453.64899991991</v>
      </c>
      <c r="P247">
        <f t="shared" ca="1" si="91"/>
        <v>71664.102495609099</v>
      </c>
      <c r="Q247">
        <f t="shared" ca="1" si="88"/>
        <v>4686</v>
      </c>
      <c r="R247">
        <f t="shared" ca="1" si="92"/>
        <v>43277.805494012173</v>
      </c>
      <c r="S247">
        <f t="shared" ca="1" si="93"/>
        <v>50801.223821423679</v>
      </c>
      <c r="T247">
        <f t="shared" ca="1" si="94"/>
        <v>358352.32631703274</v>
      </c>
      <c r="U247">
        <f t="shared" ca="1" si="95"/>
        <v>258417.45449393208</v>
      </c>
      <c r="V247">
        <f t="shared" ca="1" si="96"/>
        <v>99934.871823100664</v>
      </c>
      <c r="AF247" s="5">
        <f ca="1">IF(Table1[[#This Row],[Genders]]="men",1,0)</f>
        <v>1</v>
      </c>
      <c r="AG247">
        <f ca="1">IF(Table1[[#This Row],[Genders]]="women",1,0)</f>
        <v>0</v>
      </c>
      <c r="AJ247" s="6"/>
      <c r="AL247">
        <f ca="1">IF(Table1[[#This Row],[field of work]]="teaching",1,0)</f>
        <v>0</v>
      </c>
      <c r="AM247">
        <f ca="1">IF(Table1[[#This Row],[field of work]]="health",1,0)</f>
        <v>1</v>
      </c>
      <c r="AN247">
        <f ca="1">IF(Table1[[#This Row],[field of work]]="agriculture",1,0)</f>
        <v>0</v>
      </c>
      <c r="AO247">
        <f ca="1">IF(Table1[[#This Row],[field of work]]="IT",1,0)</f>
        <v>0</v>
      </c>
      <c r="AP247">
        <f ca="1">IF(Table1[[#This Row],[field of work]]="construction",1,0)</f>
        <v>0</v>
      </c>
      <c r="AQ247">
        <f ca="1">IF(Table1[[#This Row],[field of work]]="general work",1,0)</f>
        <v>0</v>
      </c>
      <c r="AY247" s="23">
        <f ca="1">IF(Table1[[#This Row],[area]]="ontario",1,0)</f>
        <v>0</v>
      </c>
      <c r="AZ247">
        <f ca="1">IF(Table1[[#This Row],[area]]="newfounland",1,0)</f>
        <v>0</v>
      </c>
      <c r="BA247">
        <f ca="1">IF(Table1[[#This Row],[area]]="alberta",1,0)</f>
        <v>0</v>
      </c>
      <c r="BB247">
        <f ca="1">IF(Table1[[#This Row],[area]]="BC",1,0)</f>
        <v>0</v>
      </c>
      <c r="BC247">
        <f ca="1">IF(Table1[[#This Row],[area]]="yukon",1,0)</f>
        <v>0</v>
      </c>
      <c r="BD247">
        <f ca="1">IF(Table1[[#This Row],[area]]="nunavet",1,0)</f>
        <v>0</v>
      </c>
      <c r="BE247">
        <f ca="1">IF(Table1[[#This Row],[area]]="sasketchwan",1,0)</f>
        <v>0</v>
      </c>
      <c r="BF247">
        <f ca="1">IF(Table1[[#This Row],[area]]="newbruncwick",1,0)</f>
        <v>0</v>
      </c>
      <c r="BG247">
        <f ca="1">IF(Table1[[#This Row],[area]]="manitoba",1,0)</f>
        <v>1</v>
      </c>
      <c r="BH247">
        <f ca="1">IF(Table1[[#This Row],[area]]="prince edward island",1,0)</f>
        <v>0</v>
      </c>
      <c r="BI247">
        <f ca="1">IF(Table1[[#This Row],[area]]="quebec",1,0)</f>
        <v>0</v>
      </c>
      <c r="BJ247">
        <f ca="1">IF(Table1[[#This Row],[area]]="northwest tersesa",1,0)</f>
        <v>0</v>
      </c>
      <c r="BZ247" s="41">
        <f ca="1">Table1[[#This Row],[Cars Value]]/Table1[[#This Row],[no of cars]]</f>
        <v>35832.051247804549</v>
      </c>
      <c r="CB247" s="5">
        <f ca="1">IF(Table1[[#This Row],[Value of debts]]&gt;$CC$6,1,0)</f>
        <v>1</v>
      </c>
      <c r="CF247" s="6"/>
      <c r="CG247" s="43">
        <f ca="1">Table1[[#This Row],[Mortage left]]/Table1[[#This Row],[value of house]]</f>
        <v>0.89217993785125893</v>
      </c>
      <c r="CH247">
        <f t="shared" ca="1" si="89"/>
        <v>0</v>
      </c>
      <c r="CO247" s="5">
        <f ca="1">IF(Table1[[#This Row],[area]]="yukon",Table1[[#This Row],[income]],0)</f>
        <v>0</v>
      </c>
      <c r="CP247">
        <f ca="1">IF(Table1[[#This Row],[area]]="ontario",Table1[[#This Row],[income]],0)</f>
        <v>0</v>
      </c>
      <c r="CQ247">
        <f ca="1">IF(Table1[[#This Row],[area]]="newfounland",Table1[[#This Row],[income]],0)</f>
        <v>0</v>
      </c>
      <c r="CR247">
        <f ca="1">IF(Table1[[#This Row],[area]]="alberta",Table1[[#This Row],[income]],0)</f>
        <v>0</v>
      </c>
      <c r="CS247">
        <f ca="1">IF(Table1[[#This Row],[area]]="nunavet",Table1[[#This Row],[income]],0)</f>
        <v>0</v>
      </c>
      <c r="CT247">
        <f ca="1">IF(Table1[[#This Row],[area]]="prince edward island",Table1[[#This Row],[income]],0)</f>
        <v>0</v>
      </c>
      <c r="CU247">
        <f ca="1">IF(Table1[[#This Row],[area]]="northwest tersesa",Table1[[#This Row],[income]],0)</f>
        <v>0</v>
      </c>
      <c r="CV247">
        <f ca="1">IF(Table1[[#This Row],[area]]="quebec",Table1[[#This Row],[income]],0)</f>
        <v>0</v>
      </c>
      <c r="CW247">
        <f ca="1">IF(Table1[[#This Row],[area]]="manitoba",Table1[[#This Row],[income]],0)</f>
        <v>78629</v>
      </c>
      <c r="CX247">
        <f ca="1">IF(Table1[[#This Row],[area]]="sasketchwan",Table1[[#This Row],[income]],0)</f>
        <v>0</v>
      </c>
      <c r="CY247">
        <f ca="1">IF(Table1[[#This Row],[area]]="BC",Table1[[#This Row],[income]],0)</f>
        <v>0</v>
      </c>
      <c r="CZ247" s="6">
        <f ca="1">IF(Table1[[#This Row],[area]]="newbruncwick",Table1[[#This Row],[income]],0)</f>
        <v>0</v>
      </c>
      <c r="DB247" s="5">
        <f ca="1">IF(Table1[[#This Row],[field of work]]="health",Table1[[#This Row],[income]],0)</f>
        <v>78629</v>
      </c>
      <c r="DC247">
        <f ca="1">IF(Table1[[#This Row],[field of work]]="teaching",Table1[[#This Row],[income]],0)</f>
        <v>0</v>
      </c>
      <c r="DD247">
        <f ca="1">IF(Table1[[#This Row],[field of work]]="agriculture",Table1[[#This Row],[income]],0)</f>
        <v>0</v>
      </c>
      <c r="DE247">
        <f ca="1">IF(Table1[[#This Row],[field of work]]="IT",Table1[[#This Row],[income]],0)</f>
        <v>0</v>
      </c>
      <c r="DF247">
        <f ca="1">IF(Table1[[#This Row],[field of work]]="construction",Table1[[#This Row],[income]],0)</f>
        <v>0</v>
      </c>
      <c r="DG247" s="6">
        <f ca="1">IF(Table1[[#This Row],[field of work]]="general work",Table1[[#This Row],[income]],0)</f>
        <v>0</v>
      </c>
      <c r="DJ247" s="5">
        <f ca="1">IF(Table1[[#This Row],[Value of debts]]&gt;Table1[[#This Row],[income]],1,0)</f>
        <v>1</v>
      </c>
      <c r="DK247" s="6"/>
      <c r="DL247">
        <f ca="1">IF(Table1[[#This Row],[net worth of person($)]]&gt;$DM$6,Table1[[#This Row],[age]],0)</f>
        <v>32</v>
      </c>
    </row>
    <row r="248" spans="2:116" x14ac:dyDescent="0.3">
      <c r="B248">
        <f t="shared" ca="1" si="76"/>
        <v>1</v>
      </c>
      <c r="C248" s="1" t="str">
        <f t="shared" ca="1" si="77"/>
        <v>men</v>
      </c>
      <c r="D248">
        <f t="shared" ca="1" si="78"/>
        <v>39</v>
      </c>
      <c r="E248">
        <f t="shared" ca="1" si="79"/>
        <v>4</v>
      </c>
      <c r="F248" t="str">
        <f t="shared" ca="1" si="80"/>
        <v>IT</v>
      </c>
      <c r="G248">
        <f t="shared" ca="1" si="81"/>
        <v>2</v>
      </c>
      <c r="H248" t="str">
        <f t="shared" ca="1" si="82"/>
        <v>college</v>
      </c>
      <c r="I248">
        <f t="shared" ca="1" si="83"/>
        <v>3</v>
      </c>
      <c r="J248">
        <f t="shared" ca="1" si="75"/>
        <v>2</v>
      </c>
      <c r="K248">
        <f t="shared" ca="1" si="84"/>
        <v>66745</v>
      </c>
      <c r="L248">
        <f t="shared" ca="1" si="85"/>
        <v>5</v>
      </c>
      <c r="M248" t="str">
        <f t="shared" ca="1" si="86"/>
        <v>nunavet</v>
      </c>
      <c r="N248">
        <f t="shared" ca="1" si="90"/>
        <v>400470</v>
      </c>
      <c r="O248">
        <f t="shared" ca="1" si="87"/>
        <v>210098.26015189983</v>
      </c>
      <c r="P248">
        <f t="shared" ca="1" si="91"/>
        <v>5521.4900056133984</v>
      </c>
      <c r="Q248">
        <f t="shared" ca="1" si="88"/>
        <v>4815</v>
      </c>
      <c r="R248">
        <f t="shared" ca="1" si="92"/>
        <v>104201.90062844392</v>
      </c>
      <c r="S248">
        <f t="shared" ca="1" si="93"/>
        <v>90355.88353760555</v>
      </c>
      <c r="T248">
        <f t="shared" ca="1" si="94"/>
        <v>496347.37354321894</v>
      </c>
      <c r="U248">
        <f t="shared" ca="1" si="95"/>
        <v>319115.16078034375</v>
      </c>
      <c r="V248">
        <f t="shared" ca="1" si="96"/>
        <v>177232.21276287519</v>
      </c>
      <c r="AF248" s="5">
        <f ca="1">IF(Table1[[#This Row],[Genders]]="men",1,0)</f>
        <v>1</v>
      </c>
      <c r="AG248">
        <f ca="1">IF(Table1[[#This Row],[Genders]]="women",1,0)</f>
        <v>0</v>
      </c>
      <c r="AJ248" s="6"/>
      <c r="AL248">
        <f ca="1">IF(Table1[[#This Row],[field of work]]="teaching",1,0)</f>
        <v>0</v>
      </c>
      <c r="AM248">
        <f ca="1">IF(Table1[[#This Row],[field of work]]="health",1,0)</f>
        <v>0</v>
      </c>
      <c r="AN248">
        <f ca="1">IF(Table1[[#This Row],[field of work]]="agriculture",1,0)</f>
        <v>0</v>
      </c>
      <c r="AO248">
        <f ca="1">IF(Table1[[#This Row],[field of work]]="IT",1,0)</f>
        <v>1</v>
      </c>
      <c r="AP248">
        <f ca="1">IF(Table1[[#This Row],[field of work]]="construction",1,0)</f>
        <v>0</v>
      </c>
      <c r="AQ248">
        <f ca="1">IF(Table1[[#This Row],[field of work]]="general work",1,0)</f>
        <v>0</v>
      </c>
      <c r="AY248" s="23">
        <f ca="1">IF(Table1[[#This Row],[area]]="ontario",1,0)</f>
        <v>0</v>
      </c>
      <c r="AZ248">
        <f ca="1">IF(Table1[[#This Row],[area]]="newfounland",1,0)</f>
        <v>0</v>
      </c>
      <c r="BA248">
        <f ca="1">IF(Table1[[#This Row],[area]]="alberta",1,0)</f>
        <v>0</v>
      </c>
      <c r="BB248">
        <f ca="1">IF(Table1[[#This Row],[area]]="BC",1,0)</f>
        <v>0</v>
      </c>
      <c r="BC248">
        <f ca="1">IF(Table1[[#This Row],[area]]="yukon",1,0)</f>
        <v>0</v>
      </c>
      <c r="BD248">
        <f ca="1">IF(Table1[[#This Row],[area]]="nunavet",1,0)</f>
        <v>1</v>
      </c>
      <c r="BE248">
        <f ca="1">IF(Table1[[#This Row],[area]]="sasketchwan",1,0)</f>
        <v>0</v>
      </c>
      <c r="BF248">
        <f ca="1">IF(Table1[[#This Row],[area]]="newbruncwick",1,0)</f>
        <v>0</v>
      </c>
      <c r="BG248">
        <f ca="1">IF(Table1[[#This Row],[area]]="manitoba",1,0)</f>
        <v>0</v>
      </c>
      <c r="BH248">
        <f ca="1">IF(Table1[[#This Row],[area]]="prince edward island",1,0)</f>
        <v>0</v>
      </c>
      <c r="BI248">
        <f ca="1">IF(Table1[[#This Row],[area]]="quebec",1,0)</f>
        <v>0</v>
      </c>
      <c r="BJ248">
        <f ca="1">IF(Table1[[#This Row],[area]]="northwest tersesa",1,0)</f>
        <v>0</v>
      </c>
      <c r="BZ248" s="41">
        <f ca="1">Table1[[#This Row],[Cars Value]]/Table1[[#This Row],[no of cars]]</f>
        <v>2760.7450028066992</v>
      </c>
      <c r="CB248" s="5">
        <f ca="1">IF(Table1[[#This Row],[Value of debts]]&gt;$CC$6,1,0)</f>
        <v>1</v>
      </c>
      <c r="CF248" s="6"/>
      <c r="CG248" s="43">
        <f ca="1">Table1[[#This Row],[Mortage left]]/Table1[[#This Row],[value of house]]</f>
        <v>0.52462921105675786</v>
      </c>
      <c r="CH248">
        <f t="shared" ca="1" si="89"/>
        <v>0</v>
      </c>
      <c r="CO248" s="5">
        <f ca="1">IF(Table1[[#This Row],[area]]="yukon",Table1[[#This Row],[income]],0)</f>
        <v>0</v>
      </c>
      <c r="CP248">
        <f ca="1">IF(Table1[[#This Row],[area]]="ontario",Table1[[#This Row],[income]],0)</f>
        <v>0</v>
      </c>
      <c r="CQ248">
        <f ca="1">IF(Table1[[#This Row],[area]]="newfounland",Table1[[#This Row],[income]],0)</f>
        <v>0</v>
      </c>
      <c r="CR248">
        <f ca="1">IF(Table1[[#This Row],[area]]="alberta",Table1[[#This Row],[income]],0)</f>
        <v>0</v>
      </c>
      <c r="CS248">
        <f ca="1">IF(Table1[[#This Row],[area]]="nunavet",Table1[[#This Row],[income]],0)</f>
        <v>66745</v>
      </c>
      <c r="CT248">
        <f ca="1">IF(Table1[[#This Row],[area]]="prince edward island",Table1[[#This Row],[income]],0)</f>
        <v>0</v>
      </c>
      <c r="CU248">
        <f ca="1">IF(Table1[[#This Row],[area]]="northwest tersesa",Table1[[#This Row],[income]],0)</f>
        <v>0</v>
      </c>
      <c r="CV248">
        <f ca="1">IF(Table1[[#This Row],[area]]="quebec",Table1[[#This Row],[income]],0)</f>
        <v>0</v>
      </c>
      <c r="CW248">
        <f ca="1">IF(Table1[[#This Row],[area]]="manitoba",Table1[[#This Row],[income]],0)</f>
        <v>0</v>
      </c>
      <c r="CX248">
        <f ca="1">IF(Table1[[#This Row],[area]]="sasketchwan",Table1[[#This Row],[income]],0)</f>
        <v>0</v>
      </c>
      <c r="CY248">
        <f ca="1">IF(Table1[[#This Row],[area]]="BC",Table1[[#This Row],[income]],0)</f>
        <v>0</v>
      </c>
      <c r="CZ248" s="6">
        <f ca="1">IF(Table1[[#This Row],[area]]="newbruncwick",Table1[[#This Row],[income]],0)</f>
        <v>0</v>
      </c>
      <c r="DB248" s="5">
        <f ca="1">IF(Table1[[#This Row],[field of work]]="health",Table1[[#This Row],[income]],0)</f>
        <v>0</v>
      </c>
      <c r="DC248">
        <f ca="1">IF(Table1[[#This Row],[field of work]]="teaching",Table1[[#This Row],[income]],0)</f>
        <v>0</v>
      </c>
      <c r="DD248">
        <f ca="1">IF(Table1[[#This Row],[field of work]]="agriculture",Table1[[#This Row],[income]],0)</f>
        <v>0</v>
      </c>
      <c r="DE248">
        <f ca="1">IF(Table1[[#This Row],[field of work]]="IT",Table1[[#This Row],[income]],0)</f>
        <v>66745</v>
      </c>
      <c r="DF248">
        <f ca="1">IF(Table1[[#This Row],[field of work]]="construction",Table1[[#This Row],[income]],0)</f>
        <v>0</v>
      </c>
      <c r="DG248" s="6">
        <f ca="1">IF(Table1[[#This Row],[field of work]]="general work",Table1[[#This Row],[income]],0)</f>
        <v>0</v>
      </c>
      <c r="DJ248" s="5">
        <f ca="1">IF(Table1[[#This Row],[Value of debts]]&gt;Table1[[#This Row],[income]],1,0)</f>
        <v>1</v>
      </c>
      <c r="DK248" s="6"/>
      <c r="DL248">
        <f ca="1">IF(Table1[[#This Row],[net worth of person($)]]&gt;$DM$6,Table1[[#This Row],[age]],0)</f>
        <v>39</v>
      </c>
    </row>
    <row r="249" spans="2:116" x14ac:dyDescent="0.3">
      <c r="B249">
        <f t="shared" ca="1" si="76"/>
        <v>1</v>
      </c>
      <c r="C249" s="1" t="str">
        <f t="shared" ca="1" si="77"/>
        <v>men</v>
      </c>
      <c r="D249">
        <f t="shared" ca="1" si="78"/>
        <v>28</v>
      </c>
      <c r="E249">
        <f t="shared" ca="1" si="79"/>
        <v>6</v>
      </c>
      <c r="F249" t="str">
        <f t="shared" ca="1" si="80"/>
        <v>agriculture</v>
      </c>
      <c r="G249">
        <f t="shared" ca="1" si="81"/>
        <v>1</v>
      </c>
      <c r="H249" t="str">
        <f t="shared" ca="1" si="82"/>
        <v>high school</v>
      </c>
      <c r="I249">
        <f t="shared" ca="1" si="83"/>
        <v>1</v>
      </c>
      <c r="J249">
        <f t="shared" ca="1" si="75"/>
        <v>2</v>
      </c>
      <c r="K249">
        <f t="shared" ca="1" si="84"/>
        <v>41587</v>
      </c>
      <c r="L249">
        <f t="shared" ca="1" si="85"/>
        <v>2</v>
      </c>
      <c r="M249" t="str">
        <f t="shared" ca="1" si="86"/>
        <v>BC</v>
      </c>
      <c r="N249">
        <f t="shared" ca="1" si="90"/>
        <v>249522</v>
      </c>
      <c r="O249">
        <f t="shared" ca="1" si="87"/>
        <v>120953.93396995681</v>
      </c>
      <c r="P249">
        <f t="shared" ca="1" si="91"/>
        <v>69981.780050523579</v>
      </c>
      <c r="Q249">
        <f t="shared" ca="1" si="88"/>
        <v>23245</v>
      </c>
      <c r="R249">
        <f t="shared" ca="1" si="92"/>
        <v>42884.151834178403</v>
      </c>
      <c r="S249">
        <f t="shared" ca="1" si="93"/>
        <v>35134.844674285239</v>
      </c>
      <c r="T249">
        <f t="shared" ca="1" si="94"/>
        <v>354638.62472480885</v>
      </c>
      <c r="U249">
        <f t="shared" ca="1" si="95"/>
        <v>187083.08580413522</v>
      </c>
      <c r="V249">
        <f t="shared" ca="1" si="96"/>
        <v>167555.53892067363</v>
      </c>
      <c r="AF249" s="5">
        <f ca="1">IF(Table1[[#This Row],[Genders]]="men",1,0)</f>
        <v>1</v>
      </c>
      <c r="AG249">
        <f ca="1">IF(Table1[[#This Row],[Genders]]="women",1,0)</f>
        <v>0</v>
      </c>
      <c r="AJ249" s="6"/>
      <c r="AL249">
        <f ca="1">IF(Table1[[#This Row],[field of work]]="teaching",1,0)</f>
        <v>0</v>
      </c>
      <c r="AM249">
        <f ca="1">IF(Table1[[#This Row],[field of work]]="health",1,0)</f>
        <v>0</v>
      </c>
      <c r="AN249">
        <f ca="1">IF(Table1[[#This Row],[field of work]]="agriculture",1,0)</f>
        <v>1</v>
      </c>
      <c r="AO249">
        <f ca="1">IF(Table1[[#This Row],[field of work]]="IT",1,0)</f>
        <v>0</v>
      </c>
      <c r="AP249">
        <f ca="1">IF(Table1[[#This Row],[field of work]]="construction",1,0)</f>
        <v>0</v>
      </c>
      <c r="AQ249">
        <f ca="1">IF(Table1[[#This Row],[field of work]]="general work",1,0)</f>
        <v>0</v>
      </c>
      <c r="AY249" s="23">
        <f ca="1">IF(Table1[[#This Row],[area]]="ontario",1,0)</f>
        <v>0</v>
      </c>
      <c r="AZ249">
        <f ca="1">IF(Table1[[#This Row],[area]]="newfounland",1,0)</f>
        <v>0</v>
      </c>
      <c r="BA249">
        <f ca="1">IF(Table1[[#This Row],[area]]="alberta",1,0)</f>
        <v>0</v>
      </c>
      <c r="BB249">
        <f ca="1">IF(Table1[[#This Row],[area]]="BC",1,0)</f>
        <v>1</v>
      </c>
      <c r="BC249">
        <f ca="1">IF(Table1[[#This Row],[area]]="yukon",1,0)</f>
        <v>0</v>
      </c>
      <c r="BD249">
        <f ca="1">IF(Table1[[#This Row],[area]]="nunavet",1,0)</f>
        <v>0</v>
      </c>
      <c r="BE249">
        <f ca="1">IF(Table1[[#This Row],[area]]="sasketchwan",1,0)</f>
        <v>0</v>
      </c>
      <c r="BF249">
        <f ca="1">IF(Table1[[#This Row],[area]]="newbruncwick",1,0)</f>
        <v>0</v>
      </c>
      <c r="BG249">
        <f ca="1">IF(Table1[[#This Row],[area]]="manitoba",1,0)</f>
        <v>0</v>
      </c>
      <c r="BH249">
        <f ca="1">IF(Table1[[#This Row],[area]]="prince edward island",1,0)</f>
        <v>0</v>
      </c>
      <c r="BI249">
        <f ca="1">IF(Table1[[#This Row],[area]]="quebec",1,0)</f>
        <v>0</v>
      </c>
      <c r="BJ249">
        <f ca="1">IF(Table1[[#This Row],[area]]="northwest tersesa",1,0)</f>
        <v>0</v>
      </c>
      <c r="BZ249" s="41">
        <f ca="1">Table1[[#This Row],[Cars Value]]/Table1[[#This Row],[no of cars]]</f>
        <v>34990.89002526179</v>
      </c>
      <c r="CB249" s="5">
        <f ca="1">IF(Table1[[#This Row],[Value of debts]]&gt;$CC$6,1,0)</f>
        <v>1</v>
      </c>
      <c r="CF249" s="6"/>
      <c r="CG249" s="43">
        <f ca="1">Table1[[#This Row],[Mortage left]]/Table1[[#This Row],[value of house]]</f>
        <v>0.48474256366154811</v>
      </c>
      <c r="CH249">
        <f t="shared" ca="1" si="89"/>
        <v>0</v>
      </c>
      <c r="CO249" s="5">
        <f ca="1">IF(Table1[[#This Row],[area]]="yukon",Table1[[#This Row],[income]],0)</f>
        <v>0</v>
      </c>
      <c r="CP249">
        <f ca="1">IF(Table1[[#This Row],[area]]="ontario",Table1[[#This Row],[income]],0)</f>
        <v>0</v>
      </c>
      <c r="CQ249">
        <f ca="1">IF(Table1[[#This Row],[area]]="newfounland",Table1[[#This Row],[income]],0)</f>
        <v>0</v>
      </c>
      <c r="CR249">
        <f ca="1">IF(Table1[[#This Row],[area]]="alberta",Table1[[#This Row],[income]],0)</f>
        <v>0</v>
      </c>
      <c r="CS249">
        <f ca="1">IF(Table1[[#This Row],[area]]="nunavet",Table1[[#This Row],[income]],0)</f>
        <v>0</v>
      </c>
      <c r="CT249">
        <f ca="1">IF(Table1[[#This Row],[area]]="prince edward island",Table1[[#This Row],[income]],0)</f>
        <v>0</v>
      </c>
      <c r="CU249">
        <f ca="1">IF(Table1[[#This Row],[area]]="northwest tersesa",Table1[[#This Row],[income]],0)</f>
        <v>0</v>
      </c>
      <c r="CV249">
        <f ca="1">IF(Table1[[#This Row],[area]]="quebec",Table1[[#This Row],[income]],0)</f>
        <v>0</v>
      </c>
      <c r="CW249">
        <f ca="1">IF(Table1[[#This Row],[area]]="manitoba",Table1[[#This Row],[income]],0)</f>
        <v>0</v>
      </c>
      <c r="CX249">
        <f ca="1">IF(Table1[[#This Row],[area]]="sasketchwan",Table1[[#This Row],[income]],0)</f>
        <v>0</v>
      </c>
      <c r="CY249">
        <f ca="1">IF(Table1[[#This Row],[area]]="BC",Table1[[#This Row],[income]],0)</f>
        <v>41587</v>
      </c>
      <c r="CZ249" s="6">
        <f ca="1">IF(Table1[[#This Row],[area]]="newbruncwick",Table1[[#This Row],[income]],0)</f>
        <v>0</v>
      </c>
      <c r="DB249" s="5">
        <f ca="1">IF(Table1[[#This Row],[field of work]]="health",Table1[[#This Row],[income]],0)</f>
        <v>0</v>
      </c>
      <c r="DC249">
        <f ca="1">IF(Table1[[#This Row],[field of work]]="teaching",Table1[[#This Row],[income]],0)</f>
        <v>0</v>
      </c>
      <c r="DD249">
        <f ca="1">IF(Table1[[#This Row],[field of work]]="agriculture",Table1[[#This Row],[income]],0)</f>
        <v>41587</v>
      </c>
      <c r="DE249">
        <f ca="1">IF(Table1[[#This Row],[field of work]]="IT",Table1[[#This Row],[income]],0)</f>
        <v>0</v>
      </c>
      <c r="DF249">
        <f ca="1">IF(Table1[[#This Row],[field of work]]="construction",Table1[[#This Row],[income]],0)</f>
        <v>0</v>
      </c>
      <c r="DG249" s="6">
        <f ca="1">IF(Table1[[#This Row],[field of work]]="general work",Table1[[#This Row],[income]],0)</f>
        <v>0</v>
      </c>
      <c r="DJ249" s="5">
        <f ca="1">IF(Table1[[#This Row],[Value of debts]]&gt;Table1[[#This Row],[income]],1,0)</f>
        <v>1</v>
      </c>
      <c r="DK249" s="6"/>
      <c r="DL249">
        <f ca="1">IF(Table1[[#This Row],[net worth of person($)]]&gt;$DM$6,Table1[[#This Row],[age]],0)</f>
        <v>28</v>
      </c>
    </row>
    <row r="250" spans="2:116" x14ac:dyDescent="0.3">
      <c r="B250">
        <f t="shared" ca="1" si="76"/>
        <v>1</v>
      </c>
      <c r="C250" s="1" t="str">
        <f t="shared" ca="1" si="77"/>
        <v>men</v>
      </c>
      <c r="D250">
        <f t="shared" ca="1" si="78"/>
        <v>44</v>
      </c>
      <c r="E250">
        <f t="shared" ca="1" si="79"/>
        <v>6</v>
      </c>
      <c r="F250" t="str">
        <f t="shared" ca="1" si="80"/>
        <v>agriculture</v>
      </c>
      <c r="G250">
        <f t="shared" ca="1" si="81"/>
        <v>4</v>
      </c>
      <c r="H250" t="str">
        <f t="shared" ca="1" si="82"/>
        <v>technical;</v>
      </c>
      <c r="I250">
        <f t="shared" ca="1" si="83"/>
        <v>3</v>
      </c>
      <c r="J250">
        <f t="shared" ca="1" si="75"/>
        <v>2</v>
      </c>
      <c r="K250">
        <f t="shared" ca="1" si="84"/>
        <v>29665</v>
      </c>
      <c r="L250">
        <f t="shared" ca="1" si="85"/>
        <v>3</v>
      </c>
      <c r="M250" t="str">
        <f t="shared" ca="1" si="86"/>
        <v>northwest tersesa</v>
      </c>
      <c r="N250">
        <f t="shared" ca="1" si="90"/>
        <v>118660</v>
      </c>
      <c r="O250">
        <f t="shared" ca="1" si="87"/>
        <v>50926.094542829538</v>
      </c>
      <c r="P250">
        <f t="shared" ca="1" si="91"/>
        <v>8663.5746762581839</v>
      </c>
      <c r="Q250">
        <f t="shared" ca="1" si="88"/>
        <v>7396</v>
      </c>
      <c r="R250">
        <f t="shared" ca="1" si="92"/>
        <v>33261.913804165655</v>
      </c>
      <c r="S250">
        <f t="shared" ca="1" si="93"/>
        <v>22022.453911864584</v>
      </c>
      <c r="T250">
        <f t="shared" ca="1" si="94"/>
        <v>149346.02858812278</v>
      </c>
      <c r="U250">
        <f t="shared" ca="1" si="95"/>
        <v>91584.008346995193</v>
      </c>
      <c r="V250">
        <f t="shared" ca="1" si="96"/>
        <v>57762.020241127582</v>
      </c>
      <c r="AF250" s="5">
        <f ca="1">IF(Table1[[#This Row],[Genders]]="men",1,0)</f>
        <v>1</v>
      </c>
      <c r="AG250">
        <f ca="1">IF(Table1[[#This Row],[Genders]]="women",1,0)</f>
        <v>0</v>
      </c>
      <c r="AJ250" s="6"/>
      <c r="AL250">
        <f ca="1">IF(Table1[[#This Row],[field of work]]="teaching",1,0)</f>
        <v>0</v>
      </c>
      <c r="AM250">
        <f ca="1">IF(Table1[[#This Row],[field of work]]="health",1,0)</f>
        <v>0</v>
      </c>
      <c r="AN250">
        <f ca="1">IF(Table1[[#This Row],[field of work]]="agriculture",1,0)</f>
        <v>1</v>
      </c>
      <c r="AO250">
        <f ca="1">IF(Table1[[#This Row],[field of work]]="IT",1,0)</f>
        <v>0</v>
      </c>
      <c r="AP250">
        <f ca="1">IF(Table1[[#This Row],[field of work]]="construction",1,0)</f>
        <v>0</v>
      </c>
      <c r="AQ250">
        <f ca="1">IF(Table1[[#This Row],[field of work]]="general work",1,0)</f>
        <v>0</v>
      </c>
      <c r="AY250" s="23">
        <f ca="1">IF(Table1[[#This Row],[area]]="ontario",1,0)</f>
        <v>0</v>
      </c>
      <c r="AZ250">
        <f ca="1">IF(Table1[[#This Row],[area]]="newfounland",1,0)</f>
        <v>0</v>
      </c>
      <c r="BA250">
        <f ca="1">IF(Table1[[#This Row],[area]]="alberta",1,0)</f>
        <v>0</v>
      </c>
      <c r="BB250">
        <f ca="1">IF(Table1[[#This Row],[area]]="BC",1,0)</f>
        <v>0</v>
      </c>
      <c r="BC250">
        <f ca="1">IF(Table1[[#This Row],[area]]="yukon",1,0)</f>
        <v>0</v>
      </c>
      <c r="BD250">
        <f ca="1">IF(Table1[[#This Row],[area]]="nunavet",1,0)</f>
        <v>0</v>
      </c>
      <c r="BE250">
        <f ca="1">IF(Table1[[#This Row],[area]]="sasketchwan",1,0)</f>
        <v>0</v>
      </c>
      <c r="BF250">
        <f ca="1">IF(Table1[[#This Row],[area]]="newbruncwick",1,0)</f>
        <v>0</v>
      </c>
      <c r="BG250">
        <f ca="1">IF(Table1[[#This Row],[area]]="manitoba",1,0)</f>
        <v>0</v>
      </c>
      <c r="BH250">
        <f ca="1">IF(Table1[[#This Row],[area]]="prince edward island",1,0)</f>
        <v>0</v>
      </c>
      <c r="BI250">
        <f ca="1">IF(Table1[[#This Row],[area]]="quebec",1,0)</f>
        <v>0</v>
      </c>
      <c r="BJ250">
        <f ca="1">IF(Table1[[#This Row],[area]]="northwest tersesa",1,0)</f>
        <v>1</v>
      </c>
      <c r="BZ250" s="41">
        <f ca="1">Table1[[#This Row],[Cars Value]]/Table1[[#This Row],[no of cars]]</f>
        <v>4331.7873381290919</v>
      </c>
      <c r="CB250" s="5">
        <f ca="1">IF(Table1[[#This Row],[Value of debts]]&gt;$CC$6,1,0)</f>
        <v>0</v>
      </c>
      <c r="CF250" s="6"/>
      <c r="CG250" s="43">
        <f ca="1">Table1[[#This Row],[Mortage left]]/Table1[[#This Row],[value of house]]</f>
        <v>0.42917659314705492</v>
      </c>
      <c r="CH250">
        <f t="shared" ca="1" si="89"/>
        <v>0</v>
      </c>
      <c r="CO250" s="5">
        <f ca="1">IF(Table1[[#This Row],[area]]="yukon",Table1[[#This Row],[income]],0)</f>
        <v>0</v>
      </c>
      <c r="CP250">
        <f ca="1">IF(Table1[[#This Row],[area]]="ontario",Table1[[#This Row],[income]],0)</f>
        <v>0</v>
      </c>
      <c r="CQ250">
        <f ca="1">IF(Table1[[#This Row],[area]]="newfounland",Table1[[#This Row],[income]],0)</f>
        <v>0</v>
      </c>
      <c r="CR250">
        <f ca="1">IF(Table1[[#This Row],[area]]="alberta",Table1[[#This Row],[income]],0)</f>
        <v>0</v>
      </c>
      <c r="CS250">
        <f ca="1">IF(Table1[[#This Row],[area]]="nunavet",Table1[[#This Row],[income]],0)</f>
        <v>0</v>
      </c>
      <c r="CT250">
        <f ca="1">IF(Table1[[#This Row],[area]]="prince edward island",Table1[[#This Row],[income]],0)</f>
        <v>0</v>
      </c>
      <c r="CU250">
        <f ca="1">IF(Table1[[#This Row],[area]]="northwest tersesa",Table1[[#This Row],[income]],0)</f>
        <v>29665</v>
      </c>
      <c r="CV250">
        <f ca="1">IF(Table1[[#This Row],[area]]="quebec",Table1[[#This Row],[income]],0)</f>
        <v>0</v>
      </c>
      <c r="CW250">
        <f ca="1">IF(Table1[[#This Row],[area]]="manitoba",Table1[[#This Row],[income]],0)</f>
        <v>0</v>
      </c>
      <c r="CX250">
        <f ca="1">IF(Table1[[#This Row],[area]]="sasketchwan",Table1[[#This Row],[income]],0)</f>
        <v>0</v>
      </c>
      <c r="CY250">
        <f ca="1">IF(Table1[[#This Row],[area]]="BC",Table1[[#This Row],[income]],0)</f>
        <v>0</v>
      </c>
      <c r="CZ250" s="6">
        <f ca="1">IF(Table1[[#This Row],[area]]="newbruncwick",Table1[[#This Row],[income]],0)</f>
        <v>0</v>
      </c>
      <c r="DB250" s="5">
        <f ca="1">IF(Table1[[#This Row],[field of work]]="health",Table1[[#This Row],[income]],0)</f>
        <v>0</v>
      </c>
      <c r="DC250">
        <f ca="1">IF(Table1[[#This Row],[field of work]]="teaching",Table1[[#This Row],[income]],0)</f>
        <v>0</v>
      </c>
      <c r="DD250">
        <f ca="1">IF(Table1[[#This Row],[field of work]]="agriculture",Table1[[#This Row],[income]],0)</f>
        <v>29665</v>
      </c>
      <c r="DE250">
        <f ca="1">IF(Table1[[#This Row],[field of work]]="IT",Table1[[#This Row],[income]],0)</f>
        <v>0</v>
      </c>
      <c r="DF250">
        <f ca="1">IF(Table1[[#This Row],[field of work]]="construction",Table1[[#This Row],[income]],0)</f>
        <v>0</v>
      </c>
      <c r="DG250" s="6">
        <f ca="1">IF(Table1[[#This Row],[field of work]]="general work",Table1[[#This Row],[income]],0)</f>
        <v>0</v>
      </c>
      <c r="DJ250" s="5">
        <f ca="1">IF(Table1[[#This Row],[Value of debts]]&gt;Table1[[#This Row],[income]],1,0)</f>
        <v>1</v>
      </c>
      <c r="DK250" s="6"/>
      <c r="DL250">
        <f ca="1">IF(Table1[[#This Row],[net worth of person($)]]&gt;$DM$6,Table1[[#This Row],[age]],0)</f>
        <v>44</v>
      </c>
    </row>
    <row r="251" spans="2:116" x14ac:dyDescent="0.3">
      <c r="B251">
        <f t="shared" ca="1" si="76"/>
        <v>2</v>
      </c>
      <c r="C251" s="1" t="str">
        <f t="shared" ca="1" si="77"/>
        <v>women</v>
      </c>
      <c r="D251">
        <f t="shared" ca="1" si="78"/>
        <v>34</v>
      </c>
      <c r="E251">
        <f t="shared" ca="1" si="79"/>
        <v>2</v>
      </c>
      <c r="F251" t="str">
        <f t="shared" ca="1" si="80"/>
        <v>construction</v>
      </c>
      <c r="G251">
        <f t="shared" ca="1" si="81"/>
        <v>1</v>
      </c>
      <c r="H251" t="str">
        <f t="shared" ca="1" si="82"/>
        <v>high school</v>
      </c>
      <c r="I251">
        <f t="shared" ca="1" si="83"/>
        <v>4</v>
      </c>
      <c r="J251">
        <f t="shared" ca="1" si="75"/>
        <v>3</v>
      </c>
      <c r="K251">
        <f t="shared" ca="1" si="84"/>
        <v>81371</v>
      </c>
      <c r="L251">
        <f t="shared" ca="1" si="85"/>
        <v>2</v>
      </c>
      <c r="M251" t="str">
        <f t="shared" ca="1" si="86"/>
        <v>BC</v>
      </c>
      <c r="N251">
        <f t="shared" ca="1" si="90"/>
        <v>488226</v>
      </c>
      <c r="O251">
        <f t="shared" ca="1" si="87"/>
        <v>124571.30047807444</v>
      </c>
      <c r="P251">
        <f t="shared" ca="1" si="91"/>
        <v>160823.94998466314</v>
      </c>
      <c r="Q251">
        <f t="shared" ca="1" si="88"/>
        <v>52926</v>
      </c>
      <c r="R251">
        <f t="shared" ca="1" si="92"/>
        <v>152030.62510147522</v>
      </c>
      <c r="S251">
        <f t="shared" ca="1" si="93"/>
        <v>40854.243934117818</v>
      </c>
      <c r="T251">
        <f t="shared" ca="1" si="94"/>
        <v>689904.19391878101</v>
      </c>
      <c r="U251">
        <f t="shared" ca="1" si="95"/>
        <v>329527.92557954963</v>
      </c>
      <c r="V251">
        <f t="shared" ca="1" si="96"/>
        <v>360376.26833923138</v>
      </c>
      <c r="AF251" s="5">
        <f ca="1">IF(Table1[[#This Row],[Genders]]="men",1,0)</f>
        <v>0</v>
      </c>
      <c r="AG251">
        <f ca="1">IF(Table1[[#This Row],[Genders]]="women",1,0)</f>
        <v>1</v>
      </c>
      <c r="AJ251" s="6"/>
      <c r="AL251">
        <f ca="1">IF(Table1[[#This Row],[field of work]]="teaching",1,0)</f>
        <v>0</v>
      </c>
      <c r="AM251">
        <f ca="1">IF(Table1[[#This Row],[field of work]]="health",1,0)</f>
        <v>0</v>
      </c>
      <c r="AN251">
        <f ca="1">IF(Table1[[#This Row],[field of work]]="agriculture",1,0)</f>
        <v>0</v>
      </c>
      <c r="AO251">
        <f ca="1">IF(Table1[[#This Row],[field of work]]="IT",1,0)</f>
        <v>0</v>
      </c>
      <c r="AP251">
        <f ca="1">IF(Table1[[#This Row],[field of work]]="construction",1,0)</f>
        <v>1</v>
      </c>
      <c r="AQ251">
        <f ca="1">IF(Table1[[#This Row],[field of work]]="general work",1,0)</f>
        <v>0</v>
      </c>
      <c r="AY251" s="23">
        <f ca="1">IF(Table1[[#This Row],[area]]="ontario",1,0)</f>
        <v>0</v>
      </c>
      <c r="AZ251">
        <f ca="1">IF(Table1[[#This Row],[area]]="newfounland",1,0)</f>
        <v>0</v>
      </c>
      <c r="BA251">
        <f ca="1">IF(Table1[[#This Row],[area]]="alberta",1,0)</f>
        <v>0</v>
      </c>
      <c r="BB251">
        <f ca="1">IF(Table1[[#This Row],[area]]="BC",1,0)</f>
        <v>1</v>
      </c>
      <c r="BC251">
        <f ca="1">IF(Table1[[#This Row],[area]]="yukon",1,0)</f>
        <v>0</v>
      </c>
      <c r="BD251">
        <f ca="1">IF(Table1[[#This Row],[area]]="nunavet",1,0)</f>
        <v>0</v>
      </c>
      <c r="BE251">
        <f ca="1">IF(Table1[[#This Row],[area]]="sasketchwan",1,0)</f>
        <v>0</v>
      </c>
      <c r="BF251">
        <f ca="1">IF(Table1[[#This Row],[area]]="newbruncwick",1,0)</f>
        <v>0</v>
      </c>
      <c r="BG251">
        <f ca="1">IF(Table1[[#This Row],[area]]="manitoba",1,0)</f>
        <v>0</v>
      </c>
      <c r="BH251">
        <f ca="1">IF(Table1[[#This Row],[area]]="prince edward island",1,0)</f>
        <v>0</v>
      </c>
      <c r="BI251">
        <f ca="1">IF(Table1[[#This Row],[area]]="quebec",1,0)</f>
        <v>0</v>
      </c>
      <c r="BJ251">
        <f ca="1">IF(Table1[[#This Row],[area]]="northwest tersesa",1,0)</f>
        <v>0</v>
      </c>
      <c r="BZ251" s="41">
        <f ca="1">Table1[[#This Row],[Cars Value]]/Table1[[#This Row],[no of cars]]</f>
        <v>53607.983328221046</v>
      </c>
      <c r="CB251" s="5">
        <f ca="1">IF(Table1[[#This Row],[Value of debts]]&gt;$CC$6,1,0)</f>
        <v>1</v>
      </c>
      <c r="CF251" s="6"/>
      <c r="CG251" s="43">
        <f ca="1">Table1[[#This Row],[Mortage left]]/Table1[[#This Row],[value of house]]</f>
        <v>0.25515089421307846</v>
      </c>
      <c r="CH251">
        <f t="shared" ca="1" si="89"/>
        <v>0</v>
      </c>
      <c r="CO251" s="5">
        <f ca="1">IF(Table1[[#This Row],[area]]="yukon",Table1[[#This Row],[income]],0)</f>
        <v>0</v>
      </c>
      <c r="CP251">
        <f ca="1">IF(Table1[[#This Row],[area]]="ontario",Table1[[#This Row],[income]],0)</f>
        <v>0</v>
      </c>
      <c r="CQ251">
        <f ca="1">IF(Table1[[#This Row],[area]]="newfounland",Table1[[#This Row],[income]],0)</f>
        <v>0</v>
      </c>
      <c r="CR251">
        <f ca="1">IF(Table1[[#This Row],[area]]="alberta",Table1[[#This Row],[income]],0)</f>
        <v>0</v>
      </c>
      <c r="CS251">
        <f ca="1">IF(Table1[[#This Row],[area]]="nunavet",Table1[[#This Row],[income]],0)</f>
        <v>0</v>
      </c>
      <c r="CT251">
        <f ca="1">IF(Table1[[#This Row],[area]]="prince edward island",Table1[[#This Row],[income]],0)</f>
        <v>0</v>
      </c>
      <c r="CU251">
        <f ca="1">IF(Table1[[#This Row],[area]]="northwest tersesa",Table1[[#This Row],[income]],0)</f>
        <v>0</v>
      </c>
      <c r="CV251">
        <f ca="1">IF(Table1[[#This Row],[area]]="quebec",Table1[[#This Row],[income]],0)</f>
        <v>0</v>
      </c>
      <c r="CW251">
        <f ca="1">IF(Table1[[#This Row],[area]]="manitoba",Table1[[#This Row],[income]],0)</f>
        <v>0</v>
      </c>
      <c r="CX251">
        <f ca="1">IF(Table1[[#This Row],[area]]="sasketchwan",Table1[[#This Row],[income]],0)</f>
        <v>0</v>
      </c>
      <c r="CY251">
        <f ca="1">IF(Table1[[#This Row],[area]]="BC",Table1[[#This Row],[income]],0)</f>
        <v>81371</v>
      </c>
      <c r="CZ251" s="6">
        <f ca="1">IF(Table1[[#This Row],[area]]="newbruncwick",Table1[[#This Row],[income]],0)</f>
        <v>0</v>
      </c>
      <c r="DB251" s="5">
        <f ca="1">IF(Table1[[#This Row],[field of work]]="health",Table1[[#This Row],[income]],0)</f>
        <v>0</v>
      </c>
      <c r="DC251">
        <f ca="1">IF(Table1[[#This Row],[field of work]]="teaching",Table1[[#This Row],[income]],0)</f>
        <v>0</v>
      </c>
      <c r="DD251">
        <f ca="1">IF(Table1[[#This Row],[field of work]]="agriculture",Table1[[#This Row],[income]],0)</f>
        <v>0</v>
      </c>
      <c r="DE251">
        <f ca="1">IF(Table1[[#This Row],[field of work]]="IT",Table1[[#This Row],[income]],0)</f>
        <v>0</v>
      </c>
      <c r="DF251">
        <f ca="1">IF(Table1[[#This Row],[field of work]]="construction",Table1[[#This Row],[income]],0)</f>
        <v>81371</v>
      </c>
      <c r="DG251" s="6">
        <f ca="1">IF(Table1[[#This Row],[field of work]]="general work",Table1[[#This Row],[income]],0)</f>
        <v>0</v>
      </c>
      <c r="DJ251" s="5">
        <f ca="1">IF(Table1[[#This Row],[Value of debts]]&gt;Table1[[#This Row],[income]],1,0)</f>
        <v>1</v>
      </c>
      <c r="DK251" s="6"/>
      <c r="DL251">
        <f ca="1">IF(Table1[[#This Row],[net worth of person($)]]&gt;$DM$6,Table1[[#This Row],[age]],0)</f>
        <v>34</v>
      </c>
    </row>
    <row r="252" spans="2:116" x14ac:dyDescent="0.3">
      <c r="B252">
        <f t="shared" ca="1" si="76"/>
        <v>1</v>
      </c>
      <c r="C252" s="1" t="str">
        <f t="shared" ca="1" si="77"/>
        <v>men</v>
      </c>
      <c r="D252">
        <f t="shared" ca="1" si="78"/>
        <v>44</v>
      </c>
      <c r="E252">
        <f t="shared" ca="1" si="79"/>
        <v>3</v>
      </c>
      <c r="F252" t="str">
        <f t="shared" ca="1" si="80"/>
        <v>teaching</v>
      </c>
      <c r="G252">
        <f t="shared" ca="1" si="81"/>
        <v>5</v>
      </c>
      <c r="H252" t="str">
        <f t="shared" ca="1" si="82"/>
        <v>other</v>
      </c>
      <c r="I252">
        <f t="shared" ca="1" si="83"/>
        <v>4</v>
      </c>
      <c r="J252">
        <f t="shared" ca="1" si="75"/>
        <v>2</v>
      </c>
      <c r="K252">
        <f t="shared" ca="1" si="84"/>
        <v>50369</v>
      </c>
      <c r="L252">
        <f t="shared" ca="1" si="85"/>
        <v>7</v>
      </c>
      <c r="M252" t="str">
        <f t="shared" ca="1" si="86"/>
        <v>manitoba</v>
      </c>
      <c r="N252">
        <f t="shared" ca="1" si="90"/>
        <v>151107</v>
      </c>
      <c r="O252">
        <f t="shared" ca="1" si="87"/>
        <v>109643.31991109431</v>
      </c>
      <c r="P252">
        <f t="shared" ca="1" si="91"/>
        <v>33218.393673948412</v>
      </c>
      <c r="Q252">
        <f t="shared" ca="1" si="88"/>
        <v>16996</v>
      </c>
      <c r="R252">
        <f t="shared" ca="1" si="92"/>
        <v>52044.707475810486</v>
      </c>
      <c r="S252">
        <f t="shared" ca="1" si="93"/>
        <v>44691.372921241113</v>
      </c>
      <c r="T252">
        <f t="shared" ca="1" si="94"/>
        <v>229016.76659518952</v>
      </c>
      <c r="U252">
        <f t="shared" ca="1" si="95"/>
        <v>178684.02738690481</v>
      </c>
      <c r="V252">
        <f t="shared" ca="1" si="96"/>
        <v>50332.739208284707</v>
      </c>
      <c r="AF252" s="5">
        <f ca="1">IF(Table1[[#This Row],[Genders]]="men",1,0)</f>
        <v>1</v>
      </c>
      <c r="AG252">
        <f ca="1">IF(Table1[[#This Row],[Genders]]="women",1,0)</f>
        <v>0</v>
      </c>
      <c r="AJ252" s="6"/>
      <c r="AL252">
        <f ca="1">IF(Table1[[#This Row],[field of work]]="teaching",1,0)</f>
        <v>1</v>
      </c>
      <c r="AM252">
        <f ca="1">IF(Table1[[#This Row],[field of work]]="health",1,0)</f>
        <v>0</v>
      </c>
      <c r="AN252">
        <f ca="1">IF(Table1[[#This Row],[field of work]]="agriculture",1,0)</f>
        <v>0</v>
      </c>
      <c r="AO252">
        <f ca="1">IF(Table1[[#This Row],[field of work]]="IT",1,0)</f>
        <v>0</v>
      </c>
      <c r="AP252">
        <f ca="1">IF(Table1[[#This Row],[field of work]]="construction",1,0)</f>
        <v>0</v>
      </c>
      <c r="AQ252">
        <f ca="1">IF(Table1[[#This Row],[field of work]]="general work",1,0)</f>
        <v>0</v>
      </c>
      <c r="AY252" s="23">
        <f ca="1">IF(Table1[[#This Row],[area]]="ontario",1,0)</f>
        <v>0</v>
      </c>
      <c r="AZ252">
        <f ca="1">IF(Table1[[#This Row],[area]]="newfounland",1,0)</f>
        <v>0</v>
      </c>
      <c r="BA252">
        <f ca="1">IF(Table1[[#This Row],[area]]="alberta",1,0)</f>
        <v>0</v>
      </c>
      <c r="BB252">
        <f ca="1">IF(Table1[[#This Row],[area]]="BC",1,0)</f>
        <v>0</v>
      </c>
      <c r="BC252">
        <f ca="1">IF(Table1[[#This Row],[area]]="yukon",1,0)</f>
        <v>0</v>
      </c>
      <c r="BD252">
        <f ca="1">IF(Table1[[#This Row],[area]]="nunavet",1,0)</f>
        <v>0</v>
      </c>
      <c r="BE252">
        <f ca="1">IF(Table1[[#This Row],[area]]="sasketchwan",1,0)</f>
        <v>0</v>
      </c>
      <c r="BF252">
        <f ca="1">IF(Table1[[#This Row],[area]]="newbruncwick",1,0)</f>
        <v>0</v>
      </c>
      <c r="BG252">
        <f ca="1">IF(Table1[[#This Row],[area]]="manitoba",1,0)</f>
        <v>1</v>
      </c>
      <c r="BH252">
        <f ca="1">IF(Table1[[#This Row],[area]]="prince edward island",1,0)</f>
        <v>0</v>
      </c>
      <c r="BI252">
        <f ca="1">IF(Table1[[#This Row],[area]]="quebec",1,0)</f>
        <v>0</v>
      </c>
      <c r="BJ252">
        <f ca="1">IF(Table1[[#This Row],[area]]="northwest tersesa",1,0)</f>
        <v>0</v>
      </c>
      <c r="BZ252" s="41">
        <f ca="1">Table1[[#This Row],[Cars Value]]/Table1[[#This Row],[no of cars]]</f>
        <v>16609.196836974206</v>
      </c>
      <c r="CB252" s="5">
        <f ca="1">IF(Table1[[#This Row],[Value of debts]]&gt;$CC$6,1,0)</f>
        <v>1</v>
      </c>
      <c r="CF252" s="6"/>
      <c r="CG252" s="43">
        <f ca="1">Table1[[#This Row],[Mortage left]]/Table1[[#This Row],[value of house]]</f>
        <v>0.72560053413206738</v>
      </c>
      <c r="CH252">
        <f t="shared" ca="1" si="89"/>
        <v>0</v>
      </c>
      <c r="CO252" s="5">
        <f ca="1">IF(Table1[[#This Row],[area]]="yukon",Table1[[#This Row],[income]],0)</f>
        <v>0</v>
      </c>
      <c r="CP252">
        <f ca="1">IF(Table1[[#This Row],[area]]="ontario",Table1[[#This Row],[income]],0)</f>
        <v>0</v>
      </c>
      <c r="CQ252">
        <f ca="1">IF(Table1[[#This Row],[area]]="newfounland",Table1[[#This Row],[income]],0)</f>
        <v>0</v>
      </c>
      <c r="CR252">
        <f ca="1">IF(Table1[[#This Row],[area]]="alberta",Table1[[#This Row],[income]],0)</f>
        <v>0</v>
      </c>
      <c r="CS252">
        <f ca="1">IF(Table1[[#This Row],[area]]="nunavet",Table1[[#This Row],[income]],0)</f>
        <v>0</v>
      </c>
      <c r="CT252">
        <f ca="1">IF(Table1[[#This Row],[area]]="prince edward island",Table1[[#This Row],[income]],0)</f>
        <v>0</v>
      </c>
      <c r="CU252">
        <f ca="1">IF(Table1[[#This Row],[area]]="northwest tersesa",Table1[[#This Row],[income]],0)</f>
        <v>0</v>
      </c>
      <c r="CV252">
        <f ca="1">IF(Table1[[#This Row],[area]]="quebec",Table1[[#This Row],[income]],0)</f>
        <v>0</v>
      </c>
      <c r="CW252">
        <f ca="1">IF(Table1[[#This Row],[area]]="manitoba",Table1[[#This Row],[income]],0)</f>
        <v>50369</v>
      </c>
      <c r="CX252">
        <f ca="1">IF(Table1[[#This Row],[area]]="sasketchwan",Table1[[#This Row],[income]],0)</f>
        <v>0</v>
      </c>
      <c r="CY252">
        <f ca="1">IF(Table1[[#This Row],[area]]="BC",Table1[[#This Row],[income]],0)</f>
        <v>0</v>
      </c>
      <c r="CZ252" s="6">
        <f ca="1">IF(Table1[[#This Row],[area]]="newbruncwick",Table1[[#This Row],[income]],0)</f>
        <v>0</v>
      </c>
      <c r="DB252" s="5">
        <f ca="1">IF(Table1[[#This Row],[field of work]]="health",Table1[[#This Row],[income]],0)</f>
        <v>0</v>
      </c>
      <c r="DC252">
        <f ca="1">IF(Table1[[#This Row],[field of work]]="teaching",Table1[[#This Row],[income]],0)</f>
        <v>50369</v>
      </c>
      <c r="DD252">
        <f ca="1">IF(Table1[[#This Row],[field of work]]="agriculture",Table1[[#This Row],[income]],0)</f>
        <v>0</v>
      </c>
      <c r="DE252">
        <f ca="1">IF(Table1[[#This Row],[field of work]]="IT",Table1[[#This Row],[income]],0)</f>
        <v>0</v>
      </c>
      <c r="DF252">
        <f ca="1">IF(Table1[[#This Row],[field of work]]="construction",Table1[[#This Row],[income]],0)</f>
        <v>0</v>
      </c>
      <c r="DG252" s="6">
        <f ca="1">IF(Table1[[#This Row],[field of work]]="general work",Table1[[#This Row],[income]],0)</f>
        <v>0</v>
      </c>
      <c r="DJ252" s="5">
        <f ca="1">IF(Table1[[#This Row],[Value of debts]]&gt;Table1[[#This Row],[income]],1,0)</f>
        <v>1</v>
      </c>
      <c r="DK252" s="6"/>
      <c r="DL252">
        <f ca="1">IF(Table1[[#This Row],[net worth of person($)]]&gt;$DM$6,Table1[[#This Row],[age]],0)</f>
        <v>44</v>
      </c>
    </row>
    <row r="253" spans="2:116" x14ac:dyDescent="0.3">
      <c r="B253">
        <f t="shared" ca="1" si="76"/>
        <v>2</v>
      </c>
      <c r="C253" s="1" t="str">
        <f t="shared" ca="1" si="77"/>
        <v>women</v>
      </c>
      <c r="D253">
        <f t="shared" ca="1" si="78"/>
        <v>39</v>
      </c>
      <c r="E253">
        <f t="shared" ca="1" si="79"/>
        <v>3</v>
      </c>
      <c r="F253" t="str">
        <f t="shared" ca="1" si="80"/>
        <v>teaching</v>
      </c>
      <c r="G253">
        <f t="shared" ca="1" si="81"/>
        <v>4</v>
      </c>
      <c r="H253" t="str">
        <f t="shared" ca="1" si="82"/>
        <v>technical;</v>
      </c>
      <c r="I253">
        <f t="shared" ca="1" si="83"/>
        <v>1</v>
      </c>
      <c r="J253">
        <f t="shared" ca="1" si="75"/>
        <v>3</v>
      </c>
      <c r="K253">
        <f t="shared" ca="1" si="84"/>
        <v>55086</v>
      </c>
      <c r="L253">
        <f t="shared" ca="1" si="85"/>
        <v>11</v>
      </c>
      <c r="M253" t="str">
        <f t="shared" ca="1" si="86"/>
        <v>newbruncwick</v>
      </c>
      <c r="N253">
        <f t="shared" ca="1" si="90"/>
        <v>220344</v>
      </c>
      <c r="O253">
        <f t="shared" ca="1" si="87"/>
        <v>47895.939548626098</v>
      </c>
      <c r="P253">
        <f t="shared" ca="1" si="91"/>
        <v>108507.56366977135</v>
      </c>
      <c r="Q253">
        <f t="shared" ca="1" si="88"/>
        <v>41685</v>
      </c>
      <c r="R253">
        <f t="shared" ca="1" si="92"/>
        <v>103642.98004993351</v>
      </c>
      <c r="S253">
        <f t="shared" ca="1" si="93"/>
        <v>33690.418826474561</v>
      </c>
      <c r="T253">
        <f t="shared" ca="1" si="94"/>
        <v>362541.98249624594</v>
      </c>
      <c r="U253">
        <f t="shared" ca="1" si="95"/>
        <v>193223.91959855962</v>
      </c>
      <c r="V253">
        <f t="shared" ca="1" si="96"/>
        <v>169318.06289768632</v>
      </c>
      <c r="AF253" s="5">
        <f ca="1">IF(Table1[[#This Row],[Genders]]="men",1,0)</f>
        <v>0</v>
      </c>
      <c r="AG253">
        <f ca="1">IF(Table1[[#This Row],[Genders]]="women",1,0)</f>
        <v>1</v>
      </c>
      <c r="AJ253" s="6"/>
      <c r="AL253">
        <f ca="1">IF(Table1[[#This Row],[field of work]]="teaching",1,0)</f>
        <v>1</v>
      </c>
      <c r="AM253">
        <f ca="1">IF(Table1[[#This Row],[field of work]]="health",1,0)</f>
        <v>0</v>
      </c>
      <c r="AN253">
        <f ca="1">IF(Table1[[#This Row],[field of work]]="agriculture",1,0)</f>
        <v>0</v>
      </c>
      <c r="AO253">
        <f ca="1">IF(Table1[[#This Row],[field of work]]="IT",1,0)</f>
        <v>0</v>
      </c>
      <c r="AP253">
        <f ca="1">IF(Table1[[#This Row],[field of work]]="construction",1,0)</f>
        <v>0</v>
      </c>
      <c r="AQ253">
        <f ca="1">IF(Table1[[#This Row],[field of work]]="general work",1,0)</f>
        <v>0</v>
      </c>
      <c r="AY253" s="23">
        <f ca="1">IF(Table1[[#This Row],[area]]="ontario",1,0)</f>
        <v>0</v>
      </c>
      <c r="AZ253">
        <f ca="1">IF(Table1[[#This Row],[area]]="newfounland",1,0)</f>
        <v>0</v>
      </c>
      <c r="BA253">
        <f ca="1">IF(Table1[[#This Row],[area]]="alberta",1,0)</f>
        <v>0</v>
      </c>
      <c r="BB253">
        <f ca="1">IF(Table1[[#This Row],[area]]="BC",1,0)</f>
        <v>0</v>
      </c>
      <c r="BC253">
        <f ca="1">IF(Table1[[#This Row],[area]]="yukon",1,0)</f>
        <v>0</v>
      </c>
      <c r="BD253">
        <f ca="1">IF(Table1[[#This Row],[area]]="nunavet",1,0)</f>
        <v>0</v>
      </c>
      <c r="BE253">
        <f ca="1">IF(Table1[[#This Row],[area]]="sasketchwan",1,0)</f>
        <v>0</v>
      </c>
      <c r="BF253">
        <f ca="1">IF(Table1[[#This Row],[area]]="newbruncwick",1,0)</f>
        <v>1</v>
      </c>
      <c r="BG253">
        <f ca="1">IF(Table1[[#This Row],[area]]="manitoba",1,0)</f>
        <v>0</v>
      </c>
      <c r="BH253">
        <f ca="1">IF(Table1[[#This Row],[area]]="prince edward island",1,0)</f>
        <v>0</v>
      </c>
      <c r="BI253">
        <f ca="1">IF(Table1[[#This Row],[area]]="quebec",1,0)</f>
        <v>0</v>
      </c>
      <c r="BJ253">
        <f ca="1">IF(Table1[[#This Row],[area]]="northwest tersesa",1,0)</f>
        <v>0</v>
      </c>
      <c r="BZ253" s="41">
        <f ca="1">Table1[[#This Row],[Cars Value]]/Table1[[#This Row],[no of cars]]</f>
        <v>36169.187889923785</v>
      </c>
      <c r="CB253" s="5">
        <f ca="1">IF(Table1[[#This Row],[Value of debts]]&gt;$CC$6,1,0)</f>
        <v>1</v>
      </c>
      <c r="CF253" s="6"/>
      <c r="CG253" s="43">
        <f ca="1">Table1[[#This Row],[Mortage left]]/Table1[[#This Row],[value of house]]</f>
        <v>0.21736893016658543</v>
      </c>
      <c r="CH253">
        <f t="shared" ca="1" si="89"/>
        <v>0</v>
      </c>
      <c r="CO253" s="5">
        <f ca="1">IF(Table1[[#This Row],[area]]="yukon",Table1[[#This Row],[income]],0)</f>
        <v>0</v>
      </c>
      <c r="CP253">
        <f ca="1">IF(Table1[[#This Row],[area]]="ontario",Table1[[#This Row],[income]],0)</f>
        <v>0</v>
      </c>
      <c r="CQ253">
        <f ca="1">IF(Table1[[#This Row],[area]]="newfounland",Table1[[#This Row],[income]],0)</f>
        <v>0</v>
      </c>
      <c r="CR253">
        <f ca="1">IF(Table1[[#This Row],[area]]="alberta",Table1[[#This Row],[income]],0)</f>
        <v>0</v>
      </c>
      <c r="CS253">
        <f ca="1">IF(Table1[[#This Row],[area]]="nunavet",Table1[[#This Row],[income]],0)</f>
        <v>0</v>
      </c>
      <c r="CT253">
        <f ca="1">IF(Table1[[#This Row],[area]]="prince edward island",Table1[[#This Row],[income]],0)</f>
        <v>0</v>
      </c>
      <c r="CU253">
        <f ca="1">IF(Table1[[#This Row],[area]]="northwest tersesa",Table1[[#This Row],[income]],0)</f>
        <v>0</v>
      </c>
      <c r="CV253">
        <f ca="1">IF(Table1[[#This Row],[area]]="quebec",Table1[[#This Row],[income]],0)</f>
        <v>0</v>
      </c>
      <c r="CW253">
        <f ca="1">IF(Table1[[#This Row],[area]]="manitoba",Table1[[#This Row],[income]],0)</f>
        <v>0</v>
      </c>
      <c r="CX253">
        <f ca="1">IF(Table1[[#This Row],[area]]="sasketchwan",Table1[[#This Row],[income]],0)</f>
        <v>0</v>
      </c>
      <c r="CY253">
        <f ca="1">IF(Table1[[#This Row],[area]]="BC",Table1[[#This Row],[income]],0)</f>
        <v>0</v>
      </c>
      <c r="CZ253" s="6">
        <f ca="1">IF(Table1[[#This Row],[area]]="newbruncwick",Table1[[#This Row],[income]],0)</f>
        <v>55086</v>
      </c>
      <c r="DB253" s="5">
        <f ca="1">IF(Table1[[#This Row],[field of work]]="health",Table1[[#This Row],[income]],0)</f>
        <v>0</v>
      </c>
      <c r="DC253">
        <f ca="1">IF(Table1[[#This Row],[field of work]]="teaching",Table1[[#This Row],[income]],0)</f>
        <v>55086</v>
      </c>
      <c r="DD253">
        <f ca="1">IF(Table1[[#This Row],[field of work]]="agriculture",Table1[[#This Row],[income]],0)</f>
        <v>0</v>
      </c>
      <c r="DE253">
        <f ca="1">IF(Table1[[#This Row],[field of work]]="IT",Table1[[#This Row],[income]],0)</f>
        <v>0</v>
      </c>
      <c r="DF253">
        <f ca="1">IF(Table1[[#This Row],[field of work]]="construction",Table1[[#This Row],[income]],0)</f>
        <v>0</v>
      </c>
      <c r="DG253" s="6">
        <f ca="1">IF(Table1[[#This Row],[field of work]]="general work",Table1[[#This Row],[income]],0)</f>
        <v>0</v>
      </c>
      <c r="DJ253" s="5">
        <f ca="1">IF(Table1[[#This Row],[Value of debts]]&gt;Table1[[#This Row],[income]],1,0)</f>
        <v>1</v>
      </c>
      <c r="DK253" s="6"/>
      <c r="DL253">
        <f ca="1">IF(Table1[[#This Row],[net worth of person($)]]&gt;$DM$6,Table1[[#This Row],[age]],0)</f>
        <v>39</v>
      </c>
    </row>
    <row r="254" spans="2:116" x14ac:dyDescent="0.3">
      <c r="B254">
        <f t="shared" ca="1" si="76"/>
        <v>1</v>
      </c>
      <c r="C254" s="1" t="str">
        <f t="shared" ca="1" si="77"/>
        <v>men</v>
      </c>
      <c r="D254">
        <f t="shared" ca="1" si="78"/>
        <v>25</v>
      </c>
      <c r="E254">
        <f t="shared" ca="1" si="79"/>
        <v>2</v>
      </c>
      <c r="F254" t="str">
        <f t="shared" ca="1" si="80"/>
        <v>construction</v>
      </c>
      <c r="G254">
        <f t="shared" ca="1" si="81"/>
        <v>2</v>
      </c>
      <c r="H254" t="str">
        <f t="shared" ca="1" si="82"/>
        <v>college</v>
      </c>
      <c r="I254">
        <f t="shared" ca="1" si="83"/>
        <v>3</v>
      </c>
      <c r="J254">
        <f t="shared" ca="1" si="75"/>
        <v>2</v>
      </c>
      <c r="K254">
        <f t="shared" ca="1" si="84"/>
        <v>66956</v>
      </c>
      <c r="L254">
        <f t="shared" ca="1" si="85"/>
        <v>4</v>
      </c>
      <c r="M254" t="str">
        <f t="shared" ca="1" si="86"/>
        <v>alberta</v>
      </c>
      <c r="N254">
        <f t="shared" ca="1" si="90"/>
        <v>334780</v>
      </c>
      <c r="O254">
        <f t="shared" ca="1" si="87"/>
        <v>178200.69810707029</v>
      </c>
      <c r="P254">
        <f t="shared" ca="1" si="91"/>
        <v>33795.22934789033</v>
      </c>
      <c r="Q254">
        <f t="shared" ca="1" si="88"/>
        <v>2607</v>
      </c>
      <c r="R254">
        <f t="shared" ca="1" si="92"/>
        <v>117150.23950138783</v>
      </c>
      <c r="S254">
        <f t="shared" ca="1" si="93"/>
        <v>83332.655923162674</v>
      </c>
      <c r="T254">
        <f t="shared" ca="1" si="94"/>
        <v>451907.88527105306</v>
      </c>
      <c r="U254">
        <f t="shared" ca="1" si="95"/>
        <v>297957.9376084581</v>
      </c>
      <c r="V254">
        <f t="shared" ca="1" si="96"/>
        <v>153949.94766259496</v>
      </c>
      <c r="AF254" s="5">
        <f ca="1">IF(Table1[[#This Row],[Genders]]="men",1,0)</f>
        <v>1</v>
      </c>
      <c r="AG254">
        <f ca="1">IF(Table1[[#This Row],[Genders]]="women",1,0)</f>
        <v>0</v>
      </c>
      <c r="AJ254" s="6"/>
      <c r="AL254">
        <f ca="1">IF(Table1[[#This Row],[field of work]]="teaching",1,0)</f>
        <v>0</v>
      </c>
      <c r="AM254">
        <f ca="1">IF(Table1[[#This Row],[field of work]]="health",1,0)</f>
        <v>0</v>
      </c>
      <c r="AN254">
        <f ca="1">IF(Table1[[#This Row],[field of work]]="agriculture",1,0)</f>
        <v>0</v>
      </c>
      <c r="AO254">
        <f ca="1">IF(Table1[[#This Row],[field of work]]="IT",1,0)</f>
        <v>0</v>
      </c>
      <c r="AP254">
        <f ca="1">IF(Table1[[#This Row],[field of work]]="construction",1,0)</f>
        <v>1</v>
      </c>
      <c r="AQ254">
        <f ca="1">IF(Table1[[#This Row],[field of work]]="general work",1,0)</f>
        <v>0</v>
      </c>
      <c r="AY254" s="23">
        <f ca="1">IF(Table1[[#This Row],[area]]="ontario",1,0)</f>
        <v>0</v>
      </c>
      <c r="AZ254">
        <f ca="1">IF(Table1[[#This Row],[area]]="newfounland",1,0)</f>
        <v>0</v>
      </c>
      <c r="BA254">
        <f ca="1">IF(Table1[[#This Row],[area]]="alberta",1,0)</f>
        <v>1</v>
      </c>
      <c r="BB254">
        <f ca="1">IF(Table1[[#This Row],[area]]="BC",1,0)</f>
        <v>0</v>
      </c>
      <c r="BC254">
        <f ca="1">IF(Table1[[#This Row],[area]]="yukon",1,0)</f>
        <v>0</v>
      </c>
      <c r="BD254">
        <f ca="1">IF(Table1[[#This Row],[area]]="nunavet",1,0)</f>
        <v>0</v>
      </c>
      <c r="BE254">
        <f ca="1">IF(Table1[[#This Row],[area]]="sasketchwan",1,0)</f>
        <v>0</v>
      </c>
      <c r="BF254">
        <f ca="1">IF(Table1[[#This Row],[area]]="newbruncwick",1,0)</f>
        <v>0</v>
      </c>
      <c r="BG254">
        <f ca="1">IF(Table1[[#This Row],[area]]="manitoba",1,0)</f>
        <v>0</v>
      </c>
      <c r="BH254">
        <f ca="1">IF(Table1[[#This Row],[area]]="prince edward island",1,0)</f>
        <v>0</v>
      </c>
      <c r="BI254">
        <f ca="1">IF(Table1[[#This Row],[area]]="quebec",1,0)</f>
        <v>0</v>
      </c>
      <c r="BJ254">
        <f ca="1">IF(Table1[[#This Row],[area]]="northwest tersesa",1,0)</f>
        <v>0</v>
      </c>
      <c r="BZ254" s="41">
        <f ca="1">Table1[[#This Row],[Cars Value]]/Table1[[#This Row],[no of cars]]</f>
        <v>16897.614673945165</v>
      </c>
      <c r="CB254" s="5">
        <f ca="1">IF(Table1[[#This Row],[Value of debts]]&gt;$CC$6,1,0)</f>
        <v>1</v>
      </c>
      <c r="CF254" s="6"/>
      <c r="CG254" s="43">
        <f ca="1">Table1[[#This Row],[Mortage left]]/Table1[[#This Row],[value of house]]</f>
        <v>0.5322919472700588</v>
      </c>
      <c r="CH254">
        <f t="shared" ca="1" si="89"/>
        <v>0</v>
      </c>
      <c r="CO254" s="5">
        <f ca="1">IF(Table1[[#This Row],[area]]="yukon",Table1[[#This Row],[income]],0)</f>
        <v>0</v>
      </c>
      <c r="CP254">
        <f ca="1">IF(Table1[[#This Row],[area]]="ontario",Table1[[#This Row],[income]],0)</f>
        <v>0</v>
      </c>
      <c r="CQ254">
        <f ca="1">IF(Table1[[#This Row],[area]]="newfounland",Table1[[#This Row],[income]],0)</f>
        <v>0</v>
      </c>
      <c r="CR254">
        <f ca="1">IF(Table1[[#This Row],[area]]="alberta",Table1[[#This Row],[income]],0)</f>
        <v>66956</v>
      </c>
      <c r="CS254">
        <f ca="1">IF(Table1[[#This Row],[area]]="nunavet",Table1[[#This Row],[income]],0)</f>
        <v>0</v>
      </c>
      <c r="CT254">
        <f ca="1">IF(Table1[[#This Row],[area]]="prince edward island",Table1[[#This Row],[income]],0)</f>
        <v>0</v>
      </c>
      <c r="CU254">
        <f ca="1">IF(Table1[[#This Row],[area]]="northwest tersesa",Table1[[#This Row],[income]],0)</f>
        <v>0</v>
      </c>
      <c r="CV254">
        <f ca="1">IF(Table1[[#This Row],[area]]="quebec",Table1[[#This Row],[income]],0)</f>
        <v>0</v>
      </c>
      <c r="CW254">
        <f ca="1">IF(Table1[[#This Row],[area]]="manitoba",Table1[[#This Row],[income]],0)</f>
        <v>0</v>
      </c>
      <c r="CX254">
        <f ca="1">IF(Table1[[#This Row],[area]]="sasketchwan",Table1[[#This Row],[income]],0)</f>
        <v>0</v>
      </c>
      <c r="CY254">
        <f ca="1">IF(Table1[[#This Row],[area]]="BC",Table1[[#This Row],[income]],0)</f>
        <v>0</v>
      </c>
      <c r="CZ254" s="6">
        <f ca="1">IF(Table1[[#This Row],[area]]="newbruncwick",Table1[[#This Row],[income]],0)</f>
        <v>0</v>
      </c>
      <c r="DB254" s="5">
        <f ca="1">IF(Table1[[#This Row],[field of work]]="health",Table1[[#This Row],[income]],0)</f>
        <v>0</v>
      </c>
      <c r="DC254">
        <f ca="1">IF(Table1[[#This Row],[field of work]]="teaching",Table1[[#This Row],[income]],0)</f>
        <v>0</v>
      </c>
      <c r="DD254">
        <f ca="1">IF(Table1[[#This Row],[field of work]]="agriculture",Table1[[#This Row],[income]],0)</f>
        <v>0</v>
      </c>
      <c r="DE254">
        <f ca="1">IF(Table1[[#This Row],[field of work]]="IT",Table1[[#This Row],[income]],0)</f>
        <v>0</v>
      </c>
      <c r="DF254">
        <f ca="1">IF(Table1[[#This Row],[field of work]]="construction",Table1[[#This Row],[income]],0)</f>
        <v>66956</v>
      </c>
      <c r="DG254" s="6">
        <f ca="1">IF(Table1[[#This Row],[field of work]]="general work",Table1[[#This Row],[income]],0)</f>
        <v>0</v>
      </c>
      <c r="DJ254" s="5">
        <f ca="1">IF(Table1[[#This Row],[Value of debts]]&gt;Table1[[#This Row],[income]],1,0)</f>
        <v>1</v>
      </c>
      <c r="DK254" s="6"/>
      <c r="DL254">
        <f ca="1">IF(Table1[[#This Row],[net worth of person($)]]&gt;$DM$6,Table1[[#This Row],[age]],0)</f>
        <v>25</v>
      </c>
    </row>
    <row r="255" spans="2:116" x14ac:dyDescent="0.3">
      <c r="B255">
        <f t="shared" ca="1" si="76"/>
        <v>2</v>
      </c>
      <c r="C255" s="1" t="str">
        <f t="shared" ca="1" si="77"/>
        <v>women</v>
      </c>
      <c r="D255">
        <f t="shared" ca="1" si="78"/>
        <v>43</v>
      </c>
      <c r="E255">
        <f t="shared" ca="1" si="79"/>
        <v>2</v>
      </c>
      <c r="F255" t="str">
        <f t="shared" ca="1" si="80"/>
        <v>construction</v>
      </c>
      <c r="G255">
        <f t="shared" ca="1" si="81"/>
        <v>5</v>
      </c>
      <c r="H255" t="str">
        <f t="shared" ca="1" si="82"/>
        <v>other</v>
      </c>
      <c r="I255">
        <f t="shared" ca="1" si="83"/>
        <v>4</v>
      </c>
      <c r="J255">
        <f t="shared" ca="1" si="75"/>
        <v>2</v>
      </c>
      <c r="K255">
        <f t="shared" ca="1" si="84"/>
        <v>78492</v>
      </c>
      <c r="L255">
        <f t="shared" ca="1" si="85"/>
        <v>8</v>
      </c>
      <c r="M255" t="str">
        <f t="shared" ca="1" si="86"/>
        <v>ontario</v>
      </c>
      <c r="N255">
        <f t="shared" ca="1" si="90"/>
        <v>313968</v>
      </c>
      <c r="O255">
        <f t="shared" ca="1" si="87"/>
        <v>239159.99571273229</v>
      </c>
      <c r="P255">
        <f t="shared" ca="1" si="91"/>
        <v>60738.302342384763</v>
      </c>
      <c r="Q255">
        <f t="shared" ca="1" si="88"/>
        <v>20299</v>
      </c>
      <c r="R255">
        <f t="shared" ca="1" si="92"/>
        <v>86389.442055261301</v>
      </c>
      <c r="S255">
        <f t="shared" ca="1" si="93"/>
        <v>66349.407800790723</v>
      </c>
      <c r="T255">
        <f t="shared" ca="1" si="94"/>
        <v>441055.7101431755</v>
      </c>
      <c r="U255">
        <f t="shared" ca="1" si="95"/>
        <v>345848.4377679936</v>
      </c>
      <c r="V255">
        <f t="shared" ca="1" si="96"/>
        <v>95207.272375181899</v>
      </c>
      <c r="AF255" s="5">
        <f ca="1">IF(Table1[[#This Row],[Genders]]="men",1,0)</f>
        <v>0</v>
      </c>
      <c r="AG255">
        <f ca="1">IF(Table1[[#This Row],[Genders]]="women",1,0)</f>
        <v>1</v>
      </c>
      <c r="AJ255" s="6"/>
      <c r="AL255">
        <f ca="1">IF(Table1[[#This Row],[field of work]]="teaching",1,0)</f>
        <v>0</v>
      </c>
      <c r="AM255">
        <f ca="1">IF(Table1[[#This Row],[field of work]]="health",1,0)</f>
        <v>0</v>
      </c>
      <c r="AN255">
        <f ca="1">IF(Table1[[#This Row],[field of work]]="agriculture",1,0)</f>
        <v>0</v>
      </c>
      <c r="AO255">
        <f ca="1">IF(Table1[[#This Row],[field of work]]="IT",1,0)</f>
        <v>0</v>
      </c>
      <c r="AP255">
        <f ca="1">IF(Table1[[#This Row],[field of work]]="construction",1,0)</f>
        <v>1</v>
      </c>
      <c r="AQ255">
        <f ca="1">IF(Table1[[#This Row],[field of work]]="general work",1,0)</f>
        <v>0</v>
      </c>
      <c r="AY255" s="23">
        <f ca="1">IF(Table1[[#This Row],[area]]="ontario",1,0)</f>
        <v>1</v>
      </c>
      <c r="AZ255">
        <f ca="1">IF(Table1[[#This Row],[area]]="newfounland",1,0)</f>
        <v>0</v>
      </c>
      <c r="BA255">
        <f ca="1">IF(Table1[[#This Row],[area]]="alberta",1,0)</f>
        <v>0</v>
      </c>
      <c r="BB255">
        <f ca="1">IF(Table1[[#This Row],[area]]="BC",1,0)</f>
        <v>0</v>
      </c>
      <c r="BC255">
        <f ca="1">IF(Table1[[#This Row],[area]]="yukon",1,0)</f>
        <v>0</v>
      </c>
      <c r="BD255">
        <f ca="1">IF(Table1[[#This Row],[area]]="nunavet",1,0)</f>
        <v>0</v>
      </c>
      <c r="BE255">
        <f ca="1">IF(Table1[[#This Row],[area]]="sasketchwan",1,0)</f>
        <v>0</v>
      </c>
      <c r="BF255">
        <f ca="1">IF(Table1[[#This Row],[area]]="newbruncwick",1,0)</f>
        <v>0</v>
      </c>
      <c r="BG255">
        <f ca="1">IF(Table1[[#This Row],[area]]="manitoba",1,0)</f>
        <v>0</v>
      </c>
      <c r="BH255">
        <f ca="1">IF(Table1[[#This Row],[area]]="prince edward island",1,0)</f>
        <v>0</v>
      </c>
      <c r="BI255">
        <f ca="1">IF(Table1[[#This Row],[area]]="quebec",1,0)</f>
        <v>0</v>
      </c>
      <c r="BJ255">
        <f ca="1">IF(Table1[[#This Row],[area]]="northwest tersesa",1,0)</f>
        <v>0</v>
      </c>
      <c r="BZ255" s="41">
        <f ca="1">Table1[[#This Row],[Cars Value]]/Table1[[#This Row],[no of cars]]</f>
        <v>30369.151171192381</v>
      </c>
      <c r="CB255" s="5">
        <f ca="1">IF(Table1[[#This Row],[Value of debts]]&gt;$CC$6,1,0)</f>
        <v>1</v>
      </c>
      <c r="CF255" s="6"/>
      <c r="CG255" s="43">
        <f ca="1">Table1[[#This Row],[Mortage left]]/Table1[[#This Row],[value of house]]</f>
        <v>0.76173366621035354</v>
      </c>
      <c r="CH255">
        <f t="shared" ca="1" si="89"/>
        <v>0</v>
      </c>
      <c r="CO255" s="5">
        <f ca="1">IF(Table1[[#This Row],[area]]="yukon",Table1[[#This Row],[income]],0)</f>
        <v>0</v>
      </c>
      <c r="CP255">
        <f ca="1">IF(Table1[[#This Row],[area]]="ontario",Table1[[#This Row],[income]],0)</f>
        <v>78492</v>
      </c>
      <c r="CQ255">
        <f ca="1">IF(Table1[[#This Row],[area]]="newfounland",Table1[[#This Row],[income]],0)</f>
        <v>0</v>
      </c>
      <c r="CR255">
        <f ca="1">IF(Table1[[#This Row],[area]]="alberta",Table1[[#This Row],[income]],0)</f>
        <v>0</v>
      </c>
      <c r="CS255">
        <f ca="1">IF(Table1[[#This Row],[area]]="nunavet",Table1[[#This Row],[income]],0)</f>
        <v>0</v>
      </c>
      <c r="CT255">
        <f ca="1">IF(Table1[[#This Row],[area]]="prince edward island",Table1[[#This Row],[income]],0)</f>
        <v>0</v>
      </c>
      <c r="CU255">
        <f ca="1">IF(Table1[[#This Row],[area]]="northwest tersesa",Table1[[#This Row],[income]],0)</f>
        <v>0</v>
      </c>
      <c r="CV255">
        <f ca="1">IF(Table1[[#This Row],[area]]="quebec",Table1[[#This Row],[income]],0)</f>
        <v>0</v>
      </c>
      <c r="CW255">
        <f ca="1">IF(Table1[[#This Row],[area]]="manitoba",Table1[[#This Row],[income]],0)</f>
        <v>0</v>
      </c>
      <c r="CX255">
        <f ca="1">IF(Table1[[#This Row],[area]]="sasketchwan",Table1[[#This Row],[income]],0)</f>
        <v>0</v>
      </c>
      <c r="CY255">
        <f ca="1">IF(Table1[[#This Row],[area]]="BC",Table1[[#This Row],[income]],0)</f>
        <v>0</v>
      </c>
      <c r="CZ255" s="6">
        <f ca="1">IF(Table1[[#This Row],[area]]="newbruncwick",Table1[[#This Row],[income]],0)</f>
        <v>0</v>
      </c>
      <c r="DB255" s="5">
        <f ca="1">IF(Table1[[#This Row],[field of work]]="health",Table1[[#This Row],[income]],0)</f>
        <v>0</v>
      </c>
      <c r="DC255">
        <f ca="1">IF(Table1[[#This Row],[field of work]]="teaching",Table1[[#This Row],[income]],0)</f>
        <v>0</v>
      </c>
      <c r="DD255">
        <f ca="1">IF(Table1[[#This Row],[field of work]]="agriculture",Table1[[#This Row],[income]],0)</f>
        <v>0</v>
      </c>
      <c r="DE255">
        <f ca="1">IF(Table1[[#This Row],[field of work]]="IT",Table1[[#This Row],[income]],0)</f>
        <v>0</v>
      </c>
      <c r="DF255">
        <f ca="1">IF(Table1[[#This Row],[field of work]]="construction",Table1[[#This Row],[income]],0)</f>
        <v>78492</v>
      </c>
      <c r="DG255" s="6">
        <f ca="1">IF(Table1[[#This Row],[field of work]]="general work",Table1[[#This Row],[income]],0)</f>
        <v>0</v>
      </c>
      <c r="DJ255" s="5">
        <f ca="1">IF(Table1[[#This Row],[Value of debts]]&gt;Table1[[#This Row],[income]],1,0)</f>
        <v>1</v>
      </c>
      <c r="DK255" s="6"/>
      <c r="DL255">
        <f ca="1">IF(Table1[[#This Row],[net worth of person($)]]&gt;$DM$6,Table1[[#This Row],[age]],0)</f>
        <v>43</v>
      </c>
    </row>
    <row r="256" spans="2:116" x14ac:dyDescent="0.3">
      <c r="B256">
        <f t="shared" ca="1" si="76"/>
        <v>2</v>
      </c>
      <c r="C256" s="1" t="str">
        <f t="shared" ca="1" si="77"/>
        <v>women</v>
      </c>
      <c r="D256">
        <f t="shared" ca="1" si="78"/>
        <v>30</v>
      </c>
      <c r="E256">
        <f t="shared" ca="1" si="79"/>
        <v>1</v>
      </c>
      <c r="F256" t="str">
        <f t="shared" ca="1" si="80"/>
        <v>health</v>
      </c>
      <c r="G256">
        <f t="shared" ca="1" si="81"/>
        <v>2</v>
      </c>
      <c r="H256" t="str">
        <f t="shared" ca="1" si="82"/>
        <v>college</v>
      </c>
      <c r="I256">
        <f t="shared" ca="1" si="83"/>
        <v>1</v>
      </c>
      <c r="J256">
        <f t="shared" ca="1" si="75"/>
        <v>2</v>
      </c>
      <c r="K256">
        <f t="shared" ca="1" si="84"/>
        <v>26819</v>
      </c>
      <c r="L256">
        <f t="shared" ca="1" si="85"/>
        <v>2</v>
      </c>
      <c r="M256" t="str">
        <f t="shared" ca="1" si="86"/>
        <v>BC</v>
      </c>
      <c r="N256">
        <f t="shared" ca="1" si="90"/>
        <v>80457</v>
      </c>
      <c r="O256">
        <f t="shared" ca="1" si="87"/>
        <v>43209.488704989912</v>
      </c>
      <c r="P256">
        <f t="shared" ca="1" si="91"/>
        <v>35305.088508497072</v>
      </c>
      <c r="Q256">
        <f t="shared" ca="1" si="88"/>
        <v>3235</v>
      </c>
      <c r="R256">
        <f t="shared" ca="1" si="92"/>
        <v>27515.684323379155</v>
      </c>
      <c r="S256">
        <f t="shared" ca="1" si="93"/>
        <v>39592.357277080824</v>
      </c>
      <c r="T256">
        <f t="shared" ca="1" si="94"/>
        <v>155354.4457855779</v>
      </c>
      <c r="U256">
        <f t="shared" ca="1" si="95"/>
        <v>73960.17302836907</v>
      </c>
      <c r="V256">
        <f t="shared" ca="1" si="96"/>
        <v>81394.272757208833</v>
      </c>
      <c r="AF256" s="5">
        <f ca="1">IF(Table1[[#This Row],[Genders]]="men",1,0)</f>
        <v>0</v>
      </c>
      <c r="AG256">
        <f ca="1">IF(Table1[[#This Row],[Genders]]="women",1,0)</f>
        <v>1</v>
      </c>
      <c r="AJ256" s="6"/>
      <c r="AL256">
        <f ca="1">IF(Table1[[#This Row],[field of work]]="teaching",1,0)</f>
        <v>0</v>
      </c>
      <c r="AM256">
        <f ca="1">IF(Table1[[#This Row],[field of work]]="health",1,0)</f>
        <v>1</v>
      </c>
      <c r="AN256">
        <f ca="1">IF(Table1[[#This Row],[field of work]]="agriculture",1,0)</f>
        <v>0</v>
      </c>
      <c r="AO256">
        <f ca="1">IF(Table1[[#This Row],[field of work]]="IT",1,0)</f>
        <v>0</v>
      </c>
      <c r="AP256">
        <f ca="1">IF(Table1[[#This Row],[field of work]]="construction",1,0)</f>
        <v>0</v>
      </c>
      <c r="AQ256">
        <f ca="1">IF(Table1[[#This Row],[field of work]]="general work",1,0)</f>
        <v>0</v>
      </c>
      <c r="AY256" s="23">
        <f ca="1">IF(Table1[[#This Row],[area]]="ontario",1,0)</f>
        <v>0</v>
      </c>
      <c r="AZ256">
        <f ca="1">IF(Table1[[#This Row],[area]]="newfounland",1,0)</f>
        <v>0</v>
      </c>
      <c r="BA256">
        <f ca="1">IF(Table1[[#This Row],[area]]="alberta",1,0)</f>
        <v>0</v>
      </c>
      <c r="BB256">
        <f ca="1">IF(Table1[[#This Row],[area]]="BC",1,0)</f>
        <v>1</v>
      </c>
      <c r="BC256">
        <f ca="1">IF(Table1[[#This Row],[area]]="yukon",1,0)</f>
        <v>0</v>
      </c>
      <c r="BD256">
        <f ca="1">IF(Table1[[#This Row],[area]]="nunavet",1,0)</f>
        <v>0</v>
      </c>
      <c r="BE256">
        <f ca="1">IF(Table1[[#This Row],[area]]="sasketchwan",1,0)</f>
        <v>0</v>
      </c>
      <c r="BF256">
        <f ca="1">IF(Table1[[#This Row],[area]]="newbruncwick",1,0)</f>
        <v>0</v>
      </c>
      <c r="BG256">
        <f ca="1">IF(Table1[[#This Row],[area]]="manitoba",1,0)</f>
        <v>0</v>
      </c>
      <c r="BH256">
        <f ca="1">IF(Table1[[#This Row],[area]]="prince edward island",1,0)</f>
        <v>0</v>
      </c>
      <c r="BI256">
        <f ca="1">IF(Table1[[#This Row],[area]]="quebec",1,0)</f>
        <v>0</v>
      </c>
      <c r="BJ256">
        <f ca="1">IF(Table1[[#This Row],[area]]="northwest tersesa",1,0)</f>
        <v>0</v>
      </c>
      <c r="BZ256" s="41">
        <f ca="1">Table1[[#This Row],[Cars Value]]/Table1[[#This Row],[no of cars]]</f>
        <v>17652.544254248536</v>
      </c>
      <c r="CB256" s="5">
        <f ca="1">IF(Table1[[#This Row],[Value of debts]]&gt;$CC$6,1,0)</f>
        <v>0</v>
      </c>
      <c r="CF256" s="6"/>
      <c r="CG256" s="43">
        <f ca="1">Table1[[#This Row],[Mortage left]]/Table1[[#This Row],[value of house]]</f>
        <v>0.53705070665063215</v>
      </c>
      <c r="CH256">
        <f t="shared" ca="1" si="89"/>
        <v>0</v>
      </c>
      <c r="CO256" s="5">
        <f ca="1">IF(Table1[[#This Row],[area]]="yukon",Table1[[#This Row],[income]],0)</f>
        <v>0</v>
      </c>
      <c r="CP256">
        <f ca="1">IF(Table1[[#This Row],[area]]="ontario",Table1[[#This Row],[income]],0)</f>
        <v>0</v>
      </c>
      <c r="CQ256">
        <f ca="1">IF(Table1[[#This Row],[area]]="newfounland",Table1[[#This Row],[income]],0)</f>
        <v>0</v>
      </c>
      <c r="CR256">
        <f ca="1">IF(Table1[[#This Row],[area]]="alberta",Table1[[#This Row],[income]],0)</f>
        <v>0</v>
      </c>
      <c r="CS256">
        <f ca="1">IF(Table1[[#This Row],[area]]="nunavet",Table1[[#This Row],[income]],0)</f>
        <v>0</v>
      </c>
      <c r="CT256">
        <f ca="1">IF(Table1[[#This Row],[area]]="prince edward island",Table1[[#This Row],[income]],0)</f>
        <v>0</v>
      </c>
      <c r="CU256">
        <f ca="1">IF(Table1[[#This Row],[area]]="northwest tersesa",Table1[[#This Row],[income]],0)</f>
        <v>0</v>
      </c>
      <c r="CV256">
        <f ca="1">IF(Table1[[#This Row],[area]]="quebec",Table1[[#This Row],[income]],0)</f>
        <v>0</v>
      </c>
      <c r="CW256">
        <f ca="1">IF(Table1[[#This Row],[area]]="manitoba",Table1[[#This Row],[income]],0)</f>
        <v>0</v>
      </c>
      <c r="CX256">
        <f ca="1">IF(Table1[[#This Row],[area]]="sasketchwan",Table1[[#This Row],[income]],0)</f>
        <v>0</v>
      </c>
      <c r="CY256">
        <f ca="1">IF(Table1[[#This Row],[area]]="BC",Table1[[#This Row],[income]],0)</f>
        <v>26819</v>
      </c>
      <c r="CZ256" s="6">
        <f ca="1">IF(Table1[[#This Row],[area]]="newbruncwick",Table1[[#This Row],[income]],0)</f>
        <v>0</v>
      </c>
      <c r="DB256" s="5">
        <f ca="1">IF(Table1[[#This Row],[field of work]]="health",Table1[[#This Row],[income]],0)</f>
        <v>26819</v>
      </c>
      <c r="DC256">
        <f ca="1">IF(Table1[[#This Row],[field of work]]="teaching",Table1[[#This Row],[income]],0)</f>
        <v>0</v>
      </c>
      <c r="DD256">
        <f ca="1">IF(Table1[[#This Row],[field of work]]="agriculture",Table1[[#This Row],[income]],0)</f>
        <v>0</v>
      </c>
      <c r="DE256">
        <f ca="1">IF(Table1[[#This Row],[field of work]]="IT",Table1[[#This Row],[income]],0)</f>
        <v>0</v>
      </c>
      <c r="DF256">
        <f ca="1">IF(Table1[[#This Row],[field of work]]="construction",Table1[[#This Row],[income]],0)</f>
        <v>0</v>
      </c>
      <c r="DG256" s="6">
        <f ca="1">IF(Table1[[#This Row],[field of work]]="general work",Table1[[#This Row],[income]],0)</f>
        <v>0</v>
      </c>
      <c r="DJ256" s="5">
        <f ca="1">IF(Table1[[#This Row],[Value of debts]]&gt;Table1[[#This Row],[income]],1,0)</f>
        <v>1</v>
      </c>
      <c r="DK256" s="6"/>
      <c r="DL256">
        <f ca="1">IF(Table1[[#This Row],[net worth of person($)]]&gt;$DM$6,Table1[[#This Row],[age]],0)</f>
        <v>30</v>
      </c>
    </row>
    <row r="257" spans="2:116" x14ac:dyDescent="0.3">
      <c r="B257">
        <f t="shared" ca="1" si="76"/>
        <v>2</v>
      </c>
      <c r="C257" s="1" t="str">
        <f t="shared" ca="1" si="77"/>
        <v>women</v>
      </c>
      <c r="D257">
        <f t="shared" ca="1" si="78"/>
        <v>25</v>
      </c>
      <c r="E257">
        <f t="shared" ca="1" si="79"/>
        <v>3</v>
      </c>
      <c r="F257" t="str">
        <f t="shared" ca="1" si="80"/>
        <v>teaching</v>
      </c>
      <c r="G257">
        <f t="shared" ca="1" si="81"/>
        <v>5</v>
      </c>
      <c r="H257" t="str">
        <f t="shared" ca="1" si="82"/>
        <v>other</v>
      </c>
      <c r="I257">
        <f t="shared" ca="1" si="83"/>
        <v>1</v>
      </c>
      <c r="J257">
        <f t="shared" ca="1" si="75"/>
        <v>1</v>
      </c>
      <c r="K257">
        <f t="shared" ca="1" si="84"/>
        <v>70627</v>
      </c>
      <c r="L257">
        <f t="shared" ca="1" si="85"/>
        <v>3</v>
      </c>
      <c r="M257" t="str">
        <f t="shared" ca="1" si="86"/>
        <v>northwest tersesa</v>
      </c>
      <c r="N257">
        <f t="shared" ca="1" si="90"/>
        <v>353135</v>
      </c>
      <c r="O257">
        <f t="shared" ca="1" si="87"/>
        <v>343663.0903868734</v>
      </c>
      <c r="P257">
        <f t="shared" ca="1" si="91"/>
        <v>31906.560223667333</v>
      </c>
      <c r="Q257">
        <f t="shared" ca="1" si="88"/>
        <v>18202</v>
      </c>
      <c r="R257">
        <f t="shared" ca="1" si="92"/>
        <v>10038.885842677002</v>
      </c>
      <c r="S257">
        <f t="shared" ca="1" si="93"/>
        <v>39946.679648485078</v>
      </c>
      <c r="T257">
        <f t="shared" ca="1" si="94"/>
        <v>424988.23987215245</v>
      </c>
      <c r="U257">
        <f t="shared" ca="1" si="95"/>
        <v>371903.97622955043</v>
      </c>
      <c r="V257">
        <f t="shared" ca="1" si="96"/>
        <v>53084.263642602018</v>
      </c>
      <c r="AF257" s="5">
        <f ca="1">IF(Table1[[#This Row],[Genders]]="men",1,0)</f>
        <v>0</v>
      </c>
      <c r="AG257">
        <f ca="1">IF(Table1[[#This Row],[Genders]]="women",1,0)</f>
        <v>1</v>
      </c>
      <c r="AJ257" s="6"/>
      <c r="AL257">
        <f ca="1">IF(Table1[[#This Row],[field of work]]="teaching",1,0)</f>
        <v>1</v>
      </c>
      <c r="AM257">
        <f ca="1">IF(Table1[[#This Row],[field of work]]="health",1,0)</f>
        <v>0</v>
      </c>
      <c r="AN257">
        <f ca="1">IF(Table1[[#This Row],[field of work]]="agriculture",1,0)</f>
        <v>0</v>
      </c>
      <c r="AO257">
        <f ca="1">IF(Table1[[#This Row],[field of work]]="IT",1,0)</f>
        <v>0</v>
      </c>
      <c r="AP257">
        <f ca="1">IF(Table1[[#This Row],[field of work]]="construction",1,0)</f>
        <v>0</v>
      </c>
      <c r="AQ257">
        <f ca="1">IF(Table1[[#This Row],[field of work]]="general work",1,0)</f>
        <v>0</v>
      </c>
      <c r="AY257" s="23">
        <f ca="1">IF(Table1[[#This Row],[area]]="ontario",1,0)</f>
        <v>0</v>
      </c>
      <c r="AZ257">
        <f ca="1">IF(Table1[[#This Row],[area]]="newfounland",1,0)</f>
        <v>0</v>
      </c>
      <c r="BA257">
        <f ca="1">IF(Table1[[#This Row],[area]]="alberta",1,0)</f>
        <v>0</v>
      </c>
      <c r="BB257">
        <f ca="1">IF(Table1[[#This Row],[area]]="BC",1,0)</f>
        <v>0</v>
      </c>
      <c r="BC257">
        <f ca="1">IF(Table1[[#This Row],[area]]="yukon",1,0)</f>
        <v>0</v>
      </c>
      <c r="BD257">
        <f ca="1">IF(Table1[[#This Row],[area]]="nunavet",1,0)</f>
        <v>0</v>
      </c>
      <c r="BE257">
        <f ca="1">IF(Table1[[#This Row],[area]]="sasketchwan",1,0)</f>
        <v>0</v>
      </c>
      <c r="BF257">
        <f ca="1">IF(Table1[[#This Row],[area]]="newbruncwick",1,0)</f>
        <v>0</v>
      </c>
      <c r="BG257">
        <f ca="1">IF(Table1[[#This Row],[area]]="manitoba",1,0)</f>
        <v>0</v>
      </c>
      <c r="BH257">
        <f ca="1">IF(Table1[[#This Row],[area]]="prince edward island",1,0)</f>
        <v>0</v>
      </c>
      <c r="BI257">
        <f ca="1">IF(Table1[[#This Row],[area]]="quebec",1,0)</f>
        <v>0</v>
      </c>
      <c r="BJ257">
        <f ca="1">IF(Table1[[#This Row],[area]]="northwest tersesa",1,0)</f>
        <v>1</v>
      </c>
      <c r="BZ257" s="41">
        <f ca="1">Table1[[#This Row],[Cars Value]]/Table1[[#This Row],[no of cars]]</f>
        <v>31906.560223667333</v>
      </c>
      <c r="CB257" s="5">
        <f ca="1">IF(Table1[[#This Row],[Value of debts]]&gt;$CC$6,1,0)</f>
        <v>1</v>
      </c>
      <c r="CF257" s="6"/>
      <c r="CG257" s="43">
        <f ca="1">Table1[[#This Row],[Mortage left]]/Table1[[#This Row],[value of house]]</f>
        <v>0.97317765270186585</v>
      </c>
      <c r="CH257">
        <f t="shared" ca="1" si="89"/>
        <v>0</v>
      </c>
      <c r="CO257" s="5">
        <f ca="1">IF(Table1[[#This Row],[area]]="yukon",Table1[[#This Row],[income]],0)</f>
        <v>0</v>
      </c>
      <c r="CP257">
        <f ca="1">IF(Table1[[#This Row],[area]]="ontario",Table1[[#This Row],[income]],0)</f>
        <v>0</v>
      </c>
      <c r="CQ257">
        <f ca="1">IF(Table1[[#This Row],[area]]="newfounland",Table1[[#This Row],[income]],0)</f>
        <v>0</v>
      </c>
      <c r="CR257">
        <f ca="1">IF(Table1[[#This Row],[area]]="alberta",Table1[[#This Row],[income]],0)</f>
        <v>0</v>
      </c>
      <c r="CS257">
        <f ca="1">IF(Table1[[#This Row],[area]]="nunavet",Table1[[#This Row],[income]],0)</f>
        <v>0</v>
      </c>
      <c r="CT257">
        <f ca="1">IF(Table1[[#This Row],[area]]="prince edward island",Table1[[#This Row],[income]],0)</f>
        <v>0</v>
      </c>
      <c r="CU257">
        <f ca="1">IF(Table1[[#This Row],[area]]="northwest tersesa",Table1[[#This Row],[income]],0)</f>
        <v>70627</v>
      </c>
      <c r="CV257">
        <f ca="1">IF(Table1[[#This Row],[area]]="quebec",Table1[[#This Row],[income]],0)</f>
        <v>0</v>
      </c>
      <c r="CW257">
        <f ca="1">IF(Table1[[#This Row],[area]]="manitoba",Table1[[#This Row],[income]],0)</f>
        <v>0</v>
      </c>
      <c r="CX257">
        <f ca="1">IF(Table1[[#This Row],[area]]="sasketchwan",Table1[[#This Row],[income]],0)</f>
        <v>0</v>
      </c>
      <c r="CY257">
        <f ca="1">IF(Table1[[#This Row],[area]]="BC",Table1[[#This Row],[income]],0)</f>
        <v>0</v>
      </c>
      <c r="CZ257" s="6">
        <f ca="1">IF(Table1[[#This Row],[area]]="newbruncwick",Table1[[#This Row],[income]],0)</f>
        <v>0</v>
      </c>
      <c r="DB257" s="5">
        <f ca="1">IF(Table1[[#This Row],[field of work]]="health",Table1[[#This Row],[income]],0)</f>
        <v>0</v>
      </c>
      <c r="DC257">
        <f ca="1">IF(Table1[[#This Row],[field of work]]="teaching",Table1[[#This Row],[income]],0)</f>
        <v>70627</v>
      </c>
      <c r="DD257">
        <f ca="1">IF(Table1[[#This Row],[field of work]]="agriculture",Table1[[#This Row],[income]],0)</f>
        <v>0</v>
      </c>
      <c r="DE257">
        <f ca="1">IF(Table1[[#This Row],[field of work]]="IT",Table1[[#This Row],[income]],0)</f>
        <v>0</v>
      </c>
      <c r="DF257">
        <f ca="1">IF(Table1[[#This Row],[field of work]]="construction",Table1[[#This Row],[income]],0)</f>
        <v>0</v>
      </c>
      <c r="DG257" s="6">
        <f ca="1">IF(Table1[[#This Row],[field of work]]="general work",Table1[[#This Row],[income]],0)</f>
        <v>0</v>
      </c>
      <c r="DJ257" s="5">
        <f ca="1">IF(Table1[[#This Row],[Value of debts]]&gt;Table1[[#This Row],[income]],1,0)</f>
        <v>1</v>
      </c>
      <c r="DK257" s="6"/>
      <c r="DL257">
        <f ca="1">IF(Table1[[#This Row],[net worth of person($)]]&gt;$DM$6,Table1[[#This Row],[age]],0)</f>
        <v>25</v>
      </c>
    </row>
    <row r="258" spans="2:116" x14ac:dyDescent="0.3">
      <c r="B258">
        <f t="shared" ca="1" si="76"/>
        <v>1</v>
      </c>
      <c r="C258" s="1" t="str">
        <f t="shared" ca="1" si="77"/>
        <v>men</v>
      </c>
      <c r="D258">
        <f t="shared" ca="1" si="78"/>
        <v>27</v>
      </c>
      <c r="E258">
        <f t="shared" ca="1" si="79"/>
        <v>3</v>
      </c>
      <c r="F258" t="str">
        <f t="shared" ca="1" si="80"/>
        <v>teaching</v>
      </c>
      <c r="G258">
        <f t="shared" ca="1" si="81"/>
        <v>3</v>
      </c>
      <c r="H258" t="str">
        <f t="shared" ca="1" si="82"/>
        <v>university</v>
      </c>
      <c r="I258">
        <f t="shared" ca="1" si="83"/>
        <v>1</v>
      </c>
      <c r="J258">
        <f t="shared" ca="1" si="75"/>
        <v>2</v>
      </c>
      <c r="K258">
        <f t="shared" ca="1" si="84"/>
        <v>71763</v>
      </c>
      <c r="L258">
        <f t="shared" ca="1" si="85"/>
        <v>6</v>
      </c>
      <c r="M258" t="str">
        <f t="shared" ca="1" si="86"/>
        <v>sasketchwan</v>
      </c>
      <c r="N258">
        <f t="shared" ca="1" si="90"/>
        <v>287052</v>
      </c>
      <c r="O258">
        <f t="shared" ca="1" si="87"/>
        <v>266683.37606495683</v>
      </c>
      <c r="P258">
        <f t="shared" ca="1" si="91"/>
        <v>130741.59863308193</v>
      </c>
      <c r="Q258">
        <f t="shared" ca="1" si="88"/>
        <v>1563</v>
      </c>
      <c r="R258">
        <f t="shared" ca="1" si="92"/>
        <v>64858.796996959951</v>
      </c>
      <c r="S258">
        <f t="shared" ca="1" si="93"/>
        <v>12462.751043460543</v>
      </c>
      <c r="T258">
        <f t="shared" ca="1" si="94"/>
        <v>430256.34967654251</v>
      </c>
      <c r="U258">
        <f t="shared" ca="1" si="95"/>
        <v>333105.17306191678</v>
      </c>
      <c r="V258">
        <f t="shared" ca="1" si="96"/>
        <v>97151.176614625729</v>
      </c>
      <c r="AF258" s="5">
        <f ca="1">IF(Table1[[#This Row],[Genders]]="men",1,0)</f>
        <v>1</v>
      </c>
      <c r="AG258">
        <f ca="1">IF(Table1[[#This Row],[Genders]]="women",1,0)</f>
        <v>0</v>
      </c>
      <c r="AJ258" s="6"/>
      <c r="AL258">
        <f ca="1">IF(Table1[[#This Row],[field of work]]="teaching",1,0)</f>
        <v>1</v>
      </c>
      <c r="AM258">
        <f ca="1">IF(Table1[[#This Row],[field of work]]="health",1,0)</f>
        <v>0</v>
      </c>
      <c r="AN258">
        <f ca="1">IF(Table1[[#This Row],[field of work]]="agriculture",1,0)</f>
        <v>0</v>
      </c>
      <c r="AO258">
        <f ca="1">IF(Table1[[#This Row],[field of work]]="IT",1,0)</f>
        <v>0</v>
      </c>
      <c r="AP258">
        <f ca="1">IF(Table1[[#This Row],[field of work]]="construction",1,0)</f>
        <v>0</v>
      </c>
      <c r="AQ258">
        <f ca="1">IF(Table1[[#This Row],[field of work]]="general work",1,0)</f>
        <v>0</v>
      </c>
      <c r="AY258" s="23">
        <f ca="1">IF(Table1[[#This Row],[area]]="ontario",1,0)</f>
        <v>0</v>
      </c>
      <c r="AZ258">
        <f ca="1">IF(Table1[[#This Row],[area]]="newfounland",1,0)</f>
        <v>0</v>
      </c>
      <c r="BA258">
        <f ca="1">IF(Table1[[#This Row],[area]]="alberta",1,0)</f>
        <v>0</v>
      </c>
      <c r="BB258">
        <f ca="1">IF(Table1[[#This Row],[area]]="BC",1,0)</f>
        <v>0</v>
      </c>
      <c r="BC258">
        <f ca="1">IF(Table1[[#This Row],[area]]="yukon",1,0)</f>
        <v>0</v>
      </c>
      <c r="BD258">
        <f ca="1">IF(Table1[[#This Row],[area]]="nunavet",1,0)</f>
        <v>0</v>
      </c>
      <c r="BE258">
        <f ca="1">IF(Table1[[#This Row],[area]]="sasketchwan",1,0)</f>
        <v>1</v>
      </c>
      <c r="BF258">
        <f ca="1">IF(Table1[[#This Row],[area]]="newbruncwick",1,0)</f>
        <v>0</v>
      </c>
      <c r="BG258">
        <f ca="1">IF(Table1[[#This Row],[area]]="manitoba",1,0)</f>
        <v>0</v>
      </c>
      <c r="BH258">
        <f ca="1">IF(Table1[[#This Row],[area]]="prince edward island",1,0)</f>
        <v>0</v>
      </c>
      <c r="BI258">
        <f ca="1">IF(Table1[[#This Row],[area]]="quebec",1,0)</f>
        <v>0</v>
      </c>
      <c r="BJ258">
        <f ca="1">IF(Table1[[#This Row],[area]]="northwest tersesa",1,0)</f>
        <v>0</v>
      </c>
      <c r="BZ258" s="41">
        <f ca="1">Table1[[#This Row],[Cars Value]]/Table1[[#This Row],[no of cars]]</f>
        <v>65370.799316540964</v>
      </c>
      <c r="CB258" s="5">
        <f ca="1">IF(Table1[[#This Row],[Value of debts]]&gt;$CC$6,1,0)</f>
        <v>1</v>
      </c>
      <c r="CF258" s="6"/>
      <c r="CG258" s="43">
        <f ca="1">Table1[[#This Row],[Mortage left]]/Table1[[#This Row],[value of house]]</f>
        <v>0.92904204138956292</v>
      </c>
      <c r="CH258">
        <f t="shared" ca="1" si="89"/>
        <v>0</v>
      </c>
      <c r="CO258" s="5">
        <f ca="1">IF(Table1[[#This Row],[area]]="yukon",Table1[[#This Row],[income]],0)</f>
        <v>0</v>
      </c>
      <c r="CP258">
        <f ca="1">IF(Table1[[#This Row],[area]]="ontario",Table1[[#This Row],[income]],0)</f>
        <v>0</v>
      </c>
      <c r="CQ258">
        <f ca="1">IF(Table1[[#This Row],[area]]="newfounland",Table1[[#This Row],[income]],0)</f>
        <v>0</v>
      </c>
      <c r="CR258">
        <f ca="1">IF(Table1[[#This Row],[area]]="alberta",Table1[[#This Row],[income]],0)</f>
        <v>0</v>
      </c>
      <c r="CS258">
        <f ca="1">IF(Table1[[#This Row],[area]]="nunavet",Table1[[#This Row],[income]],0)</f>
        <v>0</v>
      </c>
      <c r="CT258">
        <f ca="1">IF(Table1[[#This Row],[area]]="prince edward island",Table1[[#This Row],[income]],0)</f>
        <v>0</v>
      </c>
      <c r="CU258">
        <f ca="1">IF(Table1[[#This Row],[area]]="northwest tersesa",Table1[[#This Row],[income]],0)</f>
        <v>0</v>
      </c>
      <c r="CV258">
        <f ca="1">IF(Table1[[#This Row],[area]]="quebec",Table1[[#This Row],[income]],0)</f>
        <v>0</v>
      </c>
      <c r="CW258">
        <f ca="1">IF(Table1[[#This Row],[area]]="manitoba",Table1[[#This Row],[income]],0)</f>
        <v>0</v>
      </c>
      <c r="CX258">
        <f ca="1">IF(Table1[[#This Row],[area]]="sasketchwan",Table1[[#This Row],[income]],0)</f>
        <v>71763</v>
      </c>
      <c r="CY258">
        <f ca="1">IF(Table1[[#This Row],[area]]="BC",Table1[[#This Row],[income]],0)</f>
        <v>0</v>
      </c>
      <c r="CZ258" s="6">
        <f ca="1">IF(Table1[[#This Row],[area]]="newbruncwick",Table1[[#This Row],[income]],0)</f>
        <v>0</v>
      </c>
      <c r="DB258" s="5">
        <f ca="1">IF(Table1[[#This Row],[field of work]]="health",Table1[[#This Row],[income]],0)</f>
        <v>0</v>
      </c>
      <c r="DC258">
        <f ca="1">IF(Table1[[#This Row],[field of work]]="teaching",Table1[[#This Row],[income]],0)</f>
        <v>71763</v>
      </c>
      <c r="DD258">
        <f ca="1">IF(Table1[[#This Row],[field of work]]="agriculture",Table1[[#This Row],[income]],0)</f>
        <v>0</v>
      </c>
      <c r="DE258">
        <f ca="1">IF(Table1[[#This Row],[field of work]]="IT",Table1[[#This Row],[income]],0)</f>
        <v>0</v>
      </c>
      <c r="DF258">
        <f ca="1">IF(Table1[[#This Row],[field of work]]="construction",Table1[[#This Row],[income]],0)</f>
        <v>0</v>
      </c>
      <c r="DG258" s="6">
        <f ca="1">IF(Table1[[#This Row],[field of work]]="general work",Table1[[#This Row],[income]],0)</f>
        <v>0</v>
      </c>
      <c r="DJ258" s="5">
        <f ca="1">IF(Table1[[#This Row],[Value of debts]]&gt;Table1[[#This Row],[income]],1,0)</f>
        <v>1</v>
      </c>
      <c r="DK258" s="6"/>
      <c r="DL258">
        <f ca="1">IF(Table1[[#This Row],[net worth of person($)]]&gt;$DM$6,Table1[[#This Row],[age]],0)</f>
        <v>27</v>
      </c>
    </row>
    <row r="259" spans="2:116" x14ac:dyDescent="0.3">
      <c r="B259">
        <f t="shared" ca="1" si="76"/>
        <v>2</v>
      </c>
      <c r="C259" s="1" t="str">
        <f t="shared" ca="1" si="77"/>
        <v>women</v>
      </c>
      <c r="D259">
        <f t="shared" ca="1" si="78"/>
        <v>45</v>
      </c>
      <c r="E259">
        <f t="shared" ca="1" si="79"/>
        <v>6</v>
      </c>
      <c r="F259" t="str">
        <f t="shared" ca="1" si="80"/>
        <v>agriculture</v>
      </c>
      <c r="G259">
        <f t="shared" ca="1" si="81"/>
        <v>3</v>
      </c>
      <c r="H259" t="str">
        <f t="shared" ca="1" si="82"/>
        <v>university</v>
      </c>
      <c r="I259">
        <f t="shared" ca="1" si="83"/>
        <v>4</v>
      </c>
      <c r="J259">
        <f t="shared" ca="1" si="75"/>
        <v>2</v>
      </c>
      <c r="K259">
        <f t="shared" ca="1" si="84"/>
        <v>55443</v>
      </c>
      <c r="L259">
        <f t="shared" ca="1" si="85"/>
        <v>6</v>
      </c>
      <c r="M259" t="str">
        <f t="shared" ca="1" si="86"/>
        <v>sasketchwan</v>
      </c>
      <c r="N259">
        <f t="shared" ca="1" si="90"/>
        <v>277215</v>
      </c>
      <c r="O259">
        <f t="shared" ca="1" si="87"/>
        <v>210285.91870659558</v>
      </c>
      <c r="P259">
        <f t="shared" ca="1" si="91"/>
        <v>25352.489090769595</v>
      </c>
      <c r="Q259">
        <f t="shared" ca="1" si="88"/>
        <v>23751</v>
      </c>
      <c r="R259">
        <f t="shared" ca="1" si="92"/>
        <v>63258.483313745121</v>
      </c>
      <c r="S259">
        <f t="shared" ca="1" si="93"/>
        <v>28154.356496159242</v>
      </c>
      <c r="T259">
        <f t="shared" ca="1" si="94"/>
        <v>330721.84558692883</v>
      </c>
      <c r="U259">
        <f t="shared" ca="1" si="95"/>
        <v>297295.40202034067</v>
      </c>
      <c r="V259">
        <f t="shared" ca="1" si="96"/>
        <v>33426.443566588161</v>
      </c>
      <c r="AF259" s="5">
        <f ca="1">IF(Table1[[#This Row],[Genders]]="men",1,0)</f>
        <v>0</v>
      </c>
      <c r="AG259">
        <f ca="1">IF(Table1[[#This Row],[Genders]]="women",1,0)</f>
        <v>1</v>
      </c>
      <c r="AJ259" s="6"/>
      <c r="AL259">
        <f ca="1">IF(Table1[[#This Row],[field of work]]="teaching",1,0)</f>
        <v>0</v>
      </c>
      <c r="AM259">
        <f ca="1">IF(Table1[[#This Row],[field of work]]="health",1,0)</f>
        <v>0</v>
      </c>
      <c r="AN259">
        <f ca="1">IF(Table1[[#This Row],[field of work]]="agriculture",1,0)</f>
        <v>1</v>
      </c>
      <c r="AO259">
        <f ca="1">IF(Table1[[#This Row],[field of work]]="IT",1,0)</f>
        <v>0</v>
      </c>
      <c r="AP259">
        <f ca="1">IF(Table1[[#This Row],[field of work]]="construction",1,0)</f>
        <v>0</v>
      </c>
      <c r="AQ259">
        <f ca="1">IF(Table1[[#This Row],[field of work]]="general work",1,0)</f>
        <v>0</v>
      </c>
      <c r="AY259" s="23">
        <f ca="1">IF(Table1[[#This Row],[area]]="ontario",1,0)</f>
        <v>0</v>
      </c>
      <c r="AZ259">
        <f ca="1">IF(Table1[[#This Row],[area]]="newfounland",1,0)</f>
        <v>0</v>
      </c>
      <c r="BA259">
        <f ca="1">IF(Table1[[#This Row],[area]]="alberta",1,0)</f>
        <v>0</v>
      </c>
      <c r="BB259">
        <f ca="1">IF(Table1[[#This Row],[area]]="BC",1,0)</f>
        <v>0</v>
      </c>
      <c r="BC259">
        <f ca="1">IF(Table1[[#This Row],[area]]="yukon",1,0)</f>
        <v>0</v>
      </c>
      <c r="BD259">
        <f ca="1">IF(Table1[[#This Row],[area]]="nunavet",1,0)</f>
        <v>0</v>
      </c>
      <c r="BE259">
        <f ca="1">IF(Table1[[#This Row],[area]]="sasketchwan",1,0)</f>
        <v>1</v>
      </c>
      <c r="BF259">
        <f ca="1">IF(Table1[[#This Row],[area]]="newbruncwick",1,0)</f>
        <v>0</v>
      </c>
      <c r="BG259">
        <f ca="1">IF(Table1[[#This Row],[area]]="manitoba",1,0)</f>
        <v>0</v>
      </c>
      <c r="BH259">
        <f ca="1">IF(Table1[[#This Row],[area]]="prince edward island",1,0)</f>
        <v>0</v>
      </c>
      <c r="BI259">
        <f ca="1">IF(Table1[[#This Row],[area]]="quebec",1,0)</f>
        <v>0</v>
      </c>
      <c r="BJ259">
        <f ca="1">IF(Table1[[#This Row],[area]]="northwest tersesa",1,0)</f>
        <v>0</v>
      </c>
      <c r="BZ259" s="41">
        <f ca="1">Table1[[#This Row],[Cars Value]]/Table1[[#This Row],[no of cars]]</f>
        <v>12676.244545384798</v>
      </c>
      <c r="CB259" s="5">
        <f ca="1">IF(Table1[[#This Row],[Value of debts]]&gt;$CC$6,1,0)</f>
        <v>1</v>
      </c>
      <c r="CF259" s="6"/>
      <c r="CG259" s="43">
        <f ca="1">Table1[[#This Row],[Mortage left]]/Table1[[#This Row],[value of house]]</f>
        <v>0.75856616238874364</v>
      </c>
      <c r="CH259">
        <f t="shared" ca="1" si="89"/>
        <v>0</v>
      </c>
      <c r="CO259" s="5">
        <f ca="1">IF(Table1[[#This Row],[area]]="yukon",Table1[[#This Row],[income]],0)</f>
        <v>0</v>
      </c>
      <c r="CP259">
        <f ca="1">IF(Table1[[#This Row],[area]]="ontario",Table1[[#This Row],[income]],0)</f>
        <v>0</v>
      </c>
      <c r="CQ259">
        <f ca="1">IF(Table1[[#This Row],[area]]="newfounland",Table1[[#This Row],[income]],0)</f>
        <v>0</v>
      </c>
      <c r="CR259">
        <f ca="1">IF(Table1[[#This Row],[area]]="alberta",Table1[[#This Row],[income]],0)</f>
        <v>0</v>
      </c>
      <c r="CS259">
        <f ca="1">IF(Table1[[#This Row],[area]]="nunavet",Table1[[#This Row],[income]],0)</f>
        <v>0</v>
      </c>
      <c r="CT259">
        <f ca="1">IF(Table1[[#This Row],[area]]="prince edward island",Table1[[#This Row],[income]],0)</f>
        <v>0</v>
      </c>
      <c r="CU259">
        <f ca="1">IF(Table1[[#This Row],[area]]="northwest tersesa",Table1[[#This Row],[income]],0)</f>
        <v>0</v>
      </c>
      <c r="CV259">
        <f ca="1">IF(Table1[[#This Row],[area]]="quebec",Table1[[#This Row],[income]],0)</f>
        <v>0</v>
      </c>
      <c r="CW259">
        <f ca="1">IF(Table1[[#This Row],[area]]="manitoba",Table1[[#This Row],[income]],0)</f>
        <v>0</v>
      </c>
      <c r="CX259">
        <f ca="1">IF(Table1[[#This Row],[area]]="sasketchwan",Table1[[#This Row],[income]],0)</f>
        <v>55443</v>
      </c>
      <c r="CY259">
        <f ca="1">IF(Table1[[#This Row],[area]]="BC",Table1[[#This Row],[income]],0)</f>
        <v>0</v>
      </c>
      <c r="CZ259" s="6">
        <f ca="1">IF(Table1[[#This Row],[area]]="newbruncwick",Table1[[#This Row],[income]],0)</f>
        <v>0</v>
      </c>
      <c r="DB259" s="5">
        <f ca="1">IF(Table1[[#This Row],[field of work]]="health",Table1[[#This Row],[income]],0)</f>
        <v>0</v>
      </c>
      <c r="DC259">
        <f ca="1">IF(Table1[[#This Row],[field of work]]="teaching",Table1[[#This Row],[income]],0)</f>
        <v>0</v>
      </c>
      <c r="DD259">
        <f ca="1">IF(Table1[[#This Row],[field of work]]="agriculture",Table1[[#This Row],[income]],0)</f>
        <v>55443</v>
      </c>
      <c r="DE259">
        <f ca="1">IF(Table1[[#This Row],[field of work]]="IT",Table1[[#This Row],[income]],0)</f>
        <v>0</v>
      </c>
      <c r="DF259">
        <f ca="1">IF(Table1[[#This Row],[field of work]]="construction",Table1[[#This Row],[income]],0)</f>
        <v>0</v>
      </c>
      <c r="DG259" s="6">
        <f ca="1">IF(Table1[[#This Row],[field of work]]="general work",Table1[[#This Row],[income]],0)</f>
        <v>0</v>
      </c>
      <c r="DJ259" s="5">
        <f ca="1">IF(Table1[[#This Row],[Value of debts]]&gt;Table1[[#This Row],[income]],1,0)</f>
        <v>1</v>
      </c>
      <c r="DK259" s="6"/>
      <c r="DL259">
        <f ca="1">IF(Table1[[#This Row],[net worth of person($)]]&gt;$DM$6,Table1[[#This Row],[age]],0)</f>
        <v>0</v>
      </c>
    </row>
    <row r="260" spans="2:116" x14ac:dyDescent="0.3">
      <c r="B260">
        <f t="shared" ca="1" si="76"/>
        <v>1</v>
      </c>
      <c r="C260" s="1" t="str">
        <f t="shared" ca="1" si="77"/>
        <v>men</v>
      </c>
      <c r="D260">
        <f t="shared" ca="1" si="78"/>
        <v>42</v>
      </c>
      <c r="E260">
        <f t="shared" ca="1" si="79"/>
        <v>4</v>
      </c>
      <c r="F260" t="str">
        <f t="shared" ca="1" si="80"/>
        <v>IT</v>
      </c>
      <c r="G260">
        <f t="shared" ca="1" si="81"/>
        <v>5</v>
      </c>
      <c r="H260" t="str">
        <f t="shared" ca="1" si="82"/>
        <v>other</v>
      </c>
      <c r="I260">
        <f t="shared" ca="1" si="83"/>
        <v>1</v>
      </c>
      <c r="J260">
        <f t="shared" ca="1" si="75"/>
        <v>1</v>
      </c>
      <c r="K260">
        <f t="shared" ca="1" si="84"/>
        <v>29997</v>
      </c>
      <c r="L260">
        <f t="shared" ca="1" si="85"/>
        <v>9</v>
      </c>
      <c r="M260" t="str">
        <f t="shared" ca="1" si="86"/>
        <v>quebec</v>
      </c>
      <c r="N260">
        <f t="shared" ca="1" si="90"/>
        <v>149985</v>
      </c>
      <c r="O260">
        <f t="shared" ca="1" si="87"/>
        <v>34299.718632100426</v>
      </c>
      <c r="P260">
        <f t="shared" ca="1" si="91"/>
        <v>22614.298267198836</v>
      </c>
      <c r="Q260">
        <f t="shared" ca="1" si="88"/>
        <v>22016</v>
      </c>
      <c r="R260">
        <f t="shared" ca="1" si="92"/>
        <v>15937.172126824604</v>
      </c>
      <c r="S260">
        <f t="shared" ca="1" si="93"/>
        <v>29934.742479215267</v>
      </c>
      <c r="T260">
        <f t="shared" ca="1" si="94"/>
        <v>202534.0407464141</v>
      </c>
      <c r="U260">
        <f t="shared" ca="1" si="95"/>
        <v>72252.89075892503</v>
      </c>
      <c r="V260">
        <f t="shared" ca="1" si="96"/>
        <v>130281.14998748907</v>
      </c>
      <c r="AF260" s="5">
        <f ca="1">IF(Table1[[#This Row],[Genders]]="men",1,0)</f>
        <v>1</v>
      </c>
      <c r="AG260">
        <f ca="1">IF(Table1[[#This Row],[Genders]]="women",1,0)</f>
        <v>0</v>
      </c>
      <c r="AJ260" s="6"/>
      <c r="AL260">
        <f ca="1">IF(Table1[[#This Row],[field of work]]="teaching",1,0)</f>
        <v>0</v>
      </c>
      <c r="AM260">
        <f ca="1">IF(Table1[[#This Row],[field of work]]="health",1,0)</f>
        <v>0</v>
      </c>
      <c r="AN260">
        <f ca="1">IF(Table1[[#This Row],[field of work]]="agriculture",1,0)</f>
        <v>0</v>
      </c>
      <c r="AO260">
        <f ca="1">IF(Table1[[#This Row],[field of work]]="IT",1,0)</f>
        <v>1</v>
      </c>
      <c r="AP260">
        <f ca="1">IF(Table1[[#This Row],[field of work]]="construction",1,0)</f>
        <v>0</v>
      </c>
      <c r="AQ260">
        <f ca="1">IF(Table1[[#This Row],[field of work]]="general work",1,0)</f>
        <v>0</v>
      </c>
      <c r="AY260" s="23">
        <f ca="1">IF(Table1[[#This Row],[area]]="ontario",1,0)</f>
        <v>0</v>
      </c>
      <c r="AZ260">
        <f ca="1">IF(Table1[[#This Row],[area]]="newfounland",1,0)</f>
        <v>0</v>
      </c>
      <c r="BA260">
        <f ca="1">IF(Table1[[#This Row],[area]]="alberta",1,0)</f>
        <v>0</v>
      </c>
      <c r="BB260">
        <f ca="1">IF(Table1[[#This Row],[area]]="BC",1,0)</f>
        <v>0</v>
      </c>
      <c r="BC260">
        <f ca="1">IF(Table1[[#This Row],[area]]="yukon",1,0)</f>
        <v>0</v>
      </c>
      <c r="BD260">
        <f ca="1">IF(Table1[[#This Row],[area]]="nunavet",1,0)</f>
        <v>0</v>
      </c>
      <c r="BE260">
        <f ca="1">IF(Table1[[#This Row],[area]]="sasketchwan",1,0)</f>
        <v>0</v>
      </c>
      <c r="BF260">
        <f ca="1">IF(Table1[[#This Row],[area]]="newbruncwick",1,0)</f>
        <v>0</v>
      </c>
      <c r="BG260">
        <f ca="1">IF(Table1[[#This Row],[area]]="manitoba",1,0)</f>
        <v>0</v>
      </c>
      <c r="BH260">
        <f ca="1">IF(Table1[[#This Row],[area]]="prince edward island",1,0)</f>
        <v>0</v>
      </c>
      <c r="BI260">
        <f ca="1">IF(Table1[[#This Row],[area]]="quebec",1,0)</f>
        <v>1</v>
      </c>
      <c r="BJ260">
        <f ca="1">IF(Table1[[#This Row],[area]]="northwest tersesa",1,0)</f>
        <v>0</v>
      </c>
      <c r="BZ260" s="41">
        <f ca="1">Table1[[#This Row],[Cars Value]]/Table1[[#This Row],[no of cars]]</f>
        <v>22614.298267198836</v>
      </c>
      <c r="CB260" s="5">
        <f ca="1">IF(Table1[[#This Row],[Value of debts]]&gt;$CC$6,1,0)</f>
        <v>0</v>
      </c>
      <c r="CF260" s="6"/>
      <c r="CG260" s="43">
        <f ca="1">Table1[[#This Row],[Mortage left]]/Table1[[#This Row],[value of house]]</f>
        <v>0.22868765964663418</v>
      </c>
      <c r="CH260">
        <f t="shared" ca="1" si="89"/>
        <v>0</v>
      </c>
      <c r="CO260" s="5">
        <f ca="1">IF(Table1[[#This Row],[area]]="yukon",Table1[[#This Row],[income]],0)</f>
        <v>0</v>
      </c>
      <c r="CP260">
        <f ca="1">IF(Table1[[#This Row],[area]]="ontario",Table1[[#This Row],[income]],0)</f>
        <v>0</v>
      </c>
      <c r="CQ260">
        <f ca="1">IF(Table1[[#This Row],[area]]="newfounland",Table1[[#This Row],[income]],0)</f>
        <v>0</v>
      </c>
      <c r="CR260">
        <f ca="1">IF(Table1[[#This Row],[area]]="alberta",Table1[[#This Row],[income]],0)</f>
        <v>0</v>
      </c>
      <c r="CS260">
        <f ca="1">IF(Table1[[#This Row],[area]]="nunavet",Table1[[#This Row],[income]],0)</f>
        <v>0</v>
      </c>
      <c r="CT260">
        <f ca="1">IF(Table1[[#This Row],[area]]="prince edward island",Table1[[#This Row],[income]],0)</f>
        <v>0</v>
      </c>
      <c r="CU260">
        <f ca="1">IF(Table1[[#This Row],[area]]="northwest tersesa",Table1[[#This Row],[income]],0)</f>
        <v>0</v>
      </c>
      <c r="CV260">
        <f ca="1">IF(Table1[[#This Row],[area]]="quebec",Table1[[#This Row],[income]],0)</f>
        <v>29997</v>
      </c>
      <c r="CW260">
        <f ca="1">IF(Table1[[#This Row],[area]]="manitoba",Table1[[#This Row],[income]],0)</f>
        <v>0</v>
      </c>
      <c r="CX260">
        <f ca="1">IF(Table1[[#This Row],[area]]="sasketchwan",Table1[[#This Row],[income]],0)</f>
        <v>0</v>
      </c>
      <c r="CY260">
        <f ca="1">IF(Table1[[#This Row],[area]]="BC",Table1[[#This Row],[income]],0)</f>
        <v>0</v>
      </c>
      <c r="CZ260" s="6">
        <f ca="1">IF(Table1[[#This Row],[area]]="newbruncwick",Table1[[#This Row],[income]],0)</f>
        <v>0</v>
      </c>
      <c r="DB260" s="5">
        <f ca="1">IF(Table1[[#This Row],[field of work]]="health",Table1[[#This Row],[income]],0)</f>
        <v>0</v>
      </c>
      <c r="DC260">
        <f ca="1">IF(Table1[[#This Row],[field of work]]="teaching",Table1[[#This Row],[income]],0)</f>
        <v>0</v>
      </c>
      <c r="DD260">
        <f ca="1">IF(Table1[[#This Row],[field of work]]="agriculture",Table1[[#This Row],[income]],0)</f>
        <v>0</v>
      </c>
      <c r="DE260">
        <f ca="1">IF(Table1[[#This Row],[field of work]]="IT",Table1[[#This Row],[income]],0)</f>
        <v>29997</v>
      </c>
      <c r="DF260">
        <f ca="1">IF(Table1[[#This Row],[field of work]]="construction",Table1[[#This Row],[income]],0)</f>
        <v>0</v>
      </c>
      <c r="DG260" s="6">
        <f ca="1">IF(Table1[[#This Row],[field of work]]="general work",Table1[[#This Row],[income]],0)</f>
        <v>0</v>
      </c>
      <c r="DJ260" s="5">
        <f ca="1">IF(Table1[[#This Row],[Value of debts]]&gt;Table1[[#This Row],[income]],1,0)</f>
        <v>1</v>
      </c>
      <c r="DK260" s="6"/>
      <c r="DL260">
        <f ca="1">IF(Table1[[#This Row],[net worth of person($)]]&gt;$DM$6,Table1[[#This Row],[age]],0)</f>
        <v>42</v>
      </c>
    </row>
    <row r="261" spans="2:116" x14ac:dyDescent="0.3">
      <c r="B261">
        <f t="shared" ca="1" si="76"/>
        <v>1</v>
      </c>
      <c r="C261" s="1" t="str">
        <f t="shared" ca="1" si="77"/>
        <v>men</v>
      </c>
      <c r="D261">
        <f t="shared" ca="1" si="78"/>
        <v>27</v>
      </c>
      <c r="E261">
        <f t="shared" ca="1" si="79"/>
        <v>2</v>
      </c>
      <c r="F261" t="str">
        <f t="shared" ca="1" si="80"/>
        <v>construction</v>
      </c>
      <c r="G261">
        <f t="shared" ca="1" si="81"/>
        <v>3</v>
      </c>
      <c r="H261" t="str">
        <f t="shared" ca="1" si="82"/>
        <v>university</v>
      </c>
      <c r="I261">
        <f t="shared" ca="1" si="83"/>
        <v>0</v>
      </c>
      <c r="J261">
        <f t="shared" ca="1" si="75"/>
        <v>2</v>
      </c>
      <c r="K261">
        <f t="shared" ca="1" si="84"/>
        <v>66069</v>
      </c>
      <c r="L261">
        <f t="shared" ca="1" si="85"/>
        <v>8</v>
      </c>
      <c r="M261" t="str">
        <f t="shared" ca="1" si="86"/>
        <v>ontario</v>
      </c>
      <c r="N261">
        <f t="shared" ca="1" si="90"/>
        <v>198207</v>
      </c>
      <c r="O261">
        <f t="shared" ca="1" si="87"/>
        <v>48925.933240716353</v>
      </c>
      <c r="P261">
        <f t="shared" ca="1" si="91"/>
        <v>83527.175801379388</v>
      </c>
      <c r="Q261">
        <f t="shared" ca="1" si="88"/>
        <v>30306</v>
      </c>
      <c r="R261">
        <f t="shared" ca="1" si="92"/>
        <v>83411.872106236377</v>
      </c>
      <c r="S261">
        <f t="shared" ca="1" si="93"/>
        <v>68124.862090493683</v>
      </c>
      <c r="T261">
        <f t="shared" ca="1" si="94"/>
        <v>349859.03789187304</v>
      </c>
      <c r="U261">
        <f t="shared" ca="1" si="95"/>
        <v>162643.80534695272</v>
      </c>
      <c r="V261">
        <f t="shared" ca="1" si="96"/>
        <v>187215.23254492032</v>
      </c>
      <c r="AF261" s="5">
        <f ca="1">IF(Table1[[#This Row],[Genders]]="men",1,0)</f>
        <v>1</v>
      </c>
      <c r="AG261">
        <f ca="1">IF(Table1[[#This Row],[Genders]]="women",1,0)</f>
        <v>0</v>
      </c>
      <c r="AJ261" s="6"/>
      <c r="AL261">
        <f ca="1">IF(Table1[[#This Row],[field of work]]="teaching",1,0)</f>
        <v>0</v>
      </c>
      <c r="AM261">
        <f ca="1">IF(Table1[[#This Row],[field of work]]="health",1,0)</f>
        <v>0</v>
      </c>
      <c r="AN261">
        <f ca="1">IF(Table1[[#This Row],[field of work]]="agriculture",1,0)</f>
        <v>0</v>
      </c>
      <c r="AO261">
        <f ca="1">IF(Table1[[#This Row],[field of work]]="IT",1,0)</f>
        <v>0</v>
      </c>
      <c r="AP261">
        <f ca="1">IF(Table1[[#This Row],[field of work]]="construction",1,0)</f>
        <v>1</v>
      </c>
      <c r="AQ261">
        <f ca="1">IF(Table1[[#This Row],[field of work]]="general work",1,0)</f>
        <v>0</v>
      </c>
      <c r="AY261" s="23">
        <f ca="1">IF(Table1[[#This Row],[area]]="ontario",1,0)</f>
        <v>1</v>
      </c>
      <c r="AZ261">
        <f ca="1">IF(Table1[[#This Row],[area]]="newfounland",1,0)</f>
        <v>0</v>
      </c>
      <c r="BA261">
        <f ca="1">IF(Table1[[#This Row],[area]]="alberta",1,0)</f>
        <v>0</v>
      </c>
      <c r="BB261">
        <f ca="1">IF(Table1[[#This Row],[area]]="BC",1,0)</f>
        <v>0</v>
      </c>
      <c r="BC261">
        <f ca="1">IF(Table1[[#This Row],[area]]="yukon",1,0)</f>
        <v>0</v>
      </c>
      <c r="BD261">
        <f ca="1">IF(Table1[[#This Row],[area]]="nunavet",1,0)</f>
        <v>0</v>
      </c>
      <c r="BE261">
        <f ca="1">IF(Table1[[#This Row],[area]]="sasketchwan",1,0)</f>
        <v>0</v>
      </c>
      <c r="BF261">
        <f ca="1">IF(Table1[[#This Row],[area]]="newbruncwick",1,0)</f>
        <v>0</v>
      </c>
      <c r="BG261">
        <f ca="1">IF(Table1[[#This Row],[area]]="manitoba",1,0)</f>
        <v>0</v>
      </c>
      <c r="BH261">
        <f ca="1">IF(Table1[[#This Row],[area]]="prince edward island",1,0)</f>
        <v>0</v>
      </c>
      <c r="BI261">
        <f ca="1">IF(Table1[[#This Row],[area]]="quebec",1,0)</f>
        <v>0</v>
      </c>
      <c r="BJ261">
        <f ca="1">IF(Table1[[#This Row],[area]]="northwest tersesa",1,0)</f>
        <v>0</v>
      </c>
      <c r="BZ261" s="41">
        <f ca="1">Table1[[#This Row],[Cars Value]]/Table1[[#This Row],[no of cars]]</f>
        <v>41763.587900689694</v>
      </c>
      <c r="CB261" s="5">
        <f ca="1">IF(Table1[[#This Row],[Value of debts]]&gt;$CC$6,1,0)</f>
        <v>1</v>
      </c>
      <c r="CF261" s="6"/>
      <c r="CG261" s="43">
        <f ca="1">Table1[[#This Row],[Mortage left]]/Table1[[#This Row],[value of house]]</f>
        <v>0.24684261020406117</v>
      </c>
      <c r="CH261">
        <f t="shared" ca="1" si="89"/>
        <v>0</v>
      </c>
      <c r="CO261" s="5">
        <f ca="1">IF(Table1[[#This Row],[area]]="yukon",Table1[[#This Row],[income]],0)</f>
        <v>0</v>
      </c>
      <c r="CP261">
        <f ca="1">IF(Table1[[#This Row],[area]]="ontario",Table1[[#This Row],[income]],0)</f>
        <v>66069</v>
      </c>
      <c r="CQ261">
        <f ca="1">IF(Table1[[#This Row],[area]]="newfounland",Table1[[#This Row],[income]],0)</f>
        <v>0</v>
      </c>
      <c r="CR261">
        <f ca="1">IF(Table1[[#This Row],[area]]="alberta",Table1[[#This Row],[income]],0)</f>
        <v>0</v>
      </c>
      <c r="CS261">
        <f ca="1">IF(Table1[[#This Row],[area]]="nunavet",Table1[[#This Row],[income]],0)</f>
        <v>0</v>
      </c>
      <c r="CT261">
        <f ca="1">IF(Table1[[#This Row],[area]]="prince edward island",Table1[[#This Row],[income]],0)</f>
        <v>0</v>
      </c>
      <c r="CU261">
        <f ca="1">IF(Table1[[#This Row],[area]]="northwest tersesa",Table1[[#This Row],[income]],0)</f>
        <v>0</v>
      </c>
      <c r="CV261">
        <f ca="1">IF(Table1[[#This Row],[area]]="quebec",Table1[[#This Row],[income]],0)</f>
        <v>0</v>
      </c>
      <c r="CW261">
        <f ca="1">IF(Table1[[#This Row],[area]]="manitoba",Table1[[#This Row],[income]],0)</f>
        <v>0</v>
      </c>
      <c r="CX261">
        <f ca="1">IF(Table1[[#This Row],[area]]="sasketchwan",Table1[[#This Row],[income]],0)</f>
        <v>0</v>
      </c>
      <c r="CY261">
        <f ca="1">IF(Table1[[#This Row],[area]]="BC",Table1[[#This Row],[income]],0)</f>
        <v>0</v>
      </c>
      <c r="CZ261" s="6">
        <f ca="1">IF(Table1[[#This Row],[area]]="newbruncwick",Table1[[#This Row],[income]],0)</f>
        <v>0</v>
      </c>
      <c r="DB261" s="5">
        <f ca="1">IF(Table1[[#This Row],[field of work]]="health",Table1[[#This Row],[income]],0)</f>
        <v>0</v>
      </c>
      <c r="DC261">
        <f ca="1">IF(Table1[[#This Row],[field of work]]="teaching",Table1[[#This Row],[income]],0)</f>
        <v>0</v>
      </c>
      <c r="DD261">
        <f ca="1">IF(Table1[[#This Row],[field of work]]="agriculture",Table1[[#This Row],[income]],0)</f>
        <v>0</v>
      </c>
      <c r="DE261">
        <f ca="1">IF(Table1[[#This Row],[field of work]]="IT",Table1[[#This Row],[income]],0)</f>
        <v>0</v>
      </c>
      <c r="DF261">
        <f ca="1">IF(Table1[[#This Row],[field of work]]="construction",Table1[[#This Row],[income]],0)</f>
        <v>66069</v>
      </c>
      <c r="DG261" s="6">
        <f ca="1">IF(Table1[[#This Row],[field of work]]="general work",Table1[[#This Row],[income]],0)</f>
        <v>0</v>
      </c>
      <c r="DJ261" s="5">
        <f ca="1">IF(Table1[[#This Row],[Value of debts]]&gt;Table1[[#This Row],[income]],1,0)</f>
        <v>1</v>
      </c>
      <c r="DK261" s="6"/>
      <c r="DL261">
        <f ca="1">IF(Table1[[#This Row],[net worth of person($)]]&gt;$DM$6,Table1[[#This Row],[age]],0)</f>
        <v>27</v>
      </c>
    </row>
    <row r="262" spans="2:116" x14ac:dyDescent="0.3">
      <c r="B262">
        <f t="shared" ca="1" si="76"/>
        <v>1</v>
      </c>
      <c r="C262" s="1" t="str">
        <f t="shared" ca="1" si="77"/>
        <v>men</v>
      </c>
      <c r="D262">
        <f t="shared" ca="1" si="78"/>
        <v>26</v>
      </c>
      <c r="E262">
        <f t="shared" ca="1" si="79"/>
        <v>1</v>
      </c>
      <c r="F262" t="str">
        <f t="shared" ca="1" si="80"/>
        <v>health</v>
      </c>
      <c r="G262">
        <f t="shared" ca="1" si="81"/>
        <v>5</v>
      </c>
      <c r="H262" t="str">
        <f t="shared" ca="1" si="82"/>
        <v>other</v>
      </c>
      <c r="I262">
        <f t="shared" ca="1" si="83"/>
        <v>2</v>
      </c>
      <c r="J262">
        <f t="shared" ca="1" si="75"/>
        <v>1</v>
      </c>
      <c r="K262">
        <f t="shared" ca="1" si="84"/>
        <v>57636</v>
      </c>
      <c r="L262">
        <f t="shared" ca="1" si="85"/>
        <v>2</v>
      </c>
      <c r="M262" t="str">
        <f t="shared" ca="1" si="86"/>
        <v>BC</v>
      </c>
      <c r="N262">
        <f t="shared" ca="1" si="90"/>
        <v>230544</v>
      </c>
      <c r="O262">
        <f t="shared" ca="1" si="87"/>
        <v>177552.98882978343</v>
      </c>
      <c r="P262">
        <f t="shared" ca="1" si="91"/>
        <v>38122.322605099565</v>
      </c>
      <c r="Q262">
        <f t="shared" ca="1" si="88"/>
        <v>17465</v>
      </c>
      <c r="R262">
        <f t="shared" ca="1" si="92"/>
        <v>69170.387413471239</v>
      </c>
      <c r="S262">
        <f t="shared" ca="1" si="93"/>
        <v>22128.074195423873</v>
      </c>
      <c r="T262">
        <f t="shared" ca="1" si="94"/>
        <v>290794.39680052345</v>
      </c>
      <c r="U262">
        <f t="shared" ca="1" si="95"/>
        <v>264188.37624325464</v>
      </c>
      <c r="V262">
        <f t="shared" ca="1" si="96"/>
        <v>26606.020557268814</v>
      </c>
      <c r="AF262" s="5">
        <f ca="1">IF(Table1[[#This Row],[Genders]]="men",1,0)</f>
        <v>1</v>
      </c>
      <c r="AG262">
        <f ca="1">IF(Table1[[#This Row],[Genders]]="women",1,0)</f>
        <v>0</v>
      </c>
      <c r="AJ262" s="6"/>
      <c r="AL262">
        <f ca="1">IF(Table1[[#This Row],[field of work]]="teaching",1,0)</f>
        <v>0</v>
      </c>
      <c r="AM262">
        <f ca="1">IF(Table1[[#This Row],[field of work]]="health",1,0)</f>
        <v>1</v>
      </c>
      <c r="AN262">
        <f ca="1">IF(Table1[[#This Row],[field of work]]="agriculture",1,0)</f>
        <v>0</v>
      </c>
      <c r="AO262">
        <f ca="1">IF(Table1[[#This Row],[field of work]]="IT",1,0)</f>
        <v>0</v>
      </c>
      <c r="AP262">
        <f ca="1">IF(Table1[[#This Row],[field of work]]="construction",1,0)</f>
        <v>0</v>
      </c>
      <c r="AQ262">
        <f ca="1">IF(Table1[[#This Row],[field of work]]="general work",1,0)</f>
        <v>0</v>
      </c>
      <c r="AY262" s="23">
        <f ca="1">IF(Table1[[#This Row],[area]]="ontario",1,0)</f>
        <v>0</v>
      </c>
      <c r="AZ262">
        <f ca="1">IF(Table1[[#This Row],[area]]="newfounland",1,0)</f>
        <v>0</v>
      </c>
      <c r="BA262">
        <f ca="1">IF(Table1[[#This Row],[area]]="alberta",1,0)</f>
        <v>0</v>
      </c>
      <c r="BB262">
        <f ca="1">IF(Table1[[#This Row],[area]]="BC",1,0)</f>
        <v>1</v>
      </c>
      <c r="BC262">
        <f ca="1">IF(Table1[[#This Row],[area]]="yukon",1,0)</f>
        <v>0</v>
      </c>
      <c r="BD262">
        <f ca="1">IF(Table1[[#This Row],[area]]="nunavet",1,0)</f>
        <v>0</v>
      </c>
      <c r="BE262">
        <f ca="1">IF(Table1[[#This Row],[area]]="sasketchwan",1,0)</f>
        <v>0</v>
      </c>
      <c r="BF262">
        <f ca="1">IF(Table1[[#This Row],[area]]="newbruncwick",1,0)</f>
        <v>0</v>
      </c>
      <c r="BG262">
        <f ca="1">IF(Table1[[#This Row],[area]]="manitoba",1,0)</f>
        <v>0</v>
      </c>
      <c r="BH262">
        <f ca="1">IF(Table1[[#This Row],[area]]="prince edward island",1,0)</f>
        <v>0</v>
      </c>
      <c r="BI262">
        <f ca="1">IF(Table1[[#This Row],[area]]="quebec",1,0)</f>
        <v>0</v>
      </c>
      <c r="BJ262">
        <f ca="1">IF(Table1[[#This Row],[area]]="northwest tersesa",1,0)</f>
        <v>0</v>
      </c>
      <c r="BZ262" s="41">
        <f ca="1">Table1[[#This Row],[Cars Value]]/Table1[[#This Row],[no of cars]]</f>
        <v>38122.322605099565</v>
      </c>
      <c r="CB262" s="5">
        <f ca="1">IF(Table1[[#This Row],[Value of debts]]&gt;$CC$6,1,0)</f>
        <v>1</v>
      </c>
      <c r="CF262" s="6"/>
      <c r="CG262" s="43">
        <f ca="1">Table1[[#This Row],[Mortage left]]/Table1[[#This Row],[value of house]]</f>
        <v>0.77014794932760522</v>
      </c>
      <c r="CH262">
        <f t="shared" ca="1" si="89"/>
        <v>0</v>
      </c>
      <c r="CO262" s="5">
        <f ca="1">IF(Table1[[#This Row],[area]]="yukon",Table1[[#This Row],[income]],0)</f>
        <v>0</v>
      </c>
      <c r="CP262">
        <f ca="1">IF(Table1[[#This Row],[area]]="ontario",Table1[[#This Row],[income]],0)</f>
        <v>0</v>
      </c>
      <c r="CQ262">
        <f ca="1">IF(Table1[[#This Row],[area]]="newfounland",Table1[[#This Row],[income]],0)</f>
        <v>0</v>
      </c>
      <c r="CR262">
        <f ca="1">IF(Table1[[#This Row],[area]]="alberta",Table1[[#This Row],[income]],0)</f>
        <v>0</v>
      </c>
      <c r="CS262">
        <f ca="1">IF(Table1[[#This Row],[area]]="nunavet",Table1[[#This Row],[income]],0)</f>
        <v>0</v>
      </c>
      <c r="CT262">
        <f ca="1">IF(Table1[[#This Row],[area]]="prince edward island",Table1[[#This Row],[income]],0)</f>
        <v>0</v>
      </c>
      <c r="CU262">
        <f ca="1">IF(Table1[[#This Row],[area]]="northwest tersesa",Table1[[#This Row],[income]],0)</f>
        <v>0</v>
      </c>
      <c r="CV262">
        <f ca="1">IF(Table1[[#This Row],[area]]="quebec",Table1[[#This Row],[income]],0)</f>
        <v>0</v>
      </c>
      <c r="CW262">
        <f ca="1">IF(Table1[[#This Row],[area]]="manitoba",Table1[[#This Row],[income]],0)</f>
        <v>0</v>
      </c>
      <c r="CX262">
        <f ca="1">IF(Table1[[#This Row],[area]]="sasketchwan",Table1[[#This Row],[income]],0)</f>
        <v>0</v>
      </c>
      <c r="CY262">
        <f ca="1">IF(Table1[[#This Row],[area]]="BC",Table1[[#This Row],[income]],0)</f>
        <v>57636</v>
      </c>
      <c r="CZ262" s="6">
        <f ca="1">IF(Table1[[#This Row],[area]]="newbruncwick",Table1[[#This Row],[income]],0)</f>
        <v>0</v>
      </c>
      <c r="DB262" s="5">
        <f ca="1">IF(Table1[[#This Row],[field of work]]="health",Table1[[#This Row],[income]],0)</f>
        <v>57636</v>
      </c>
      <c r="DC262">
        <f ca="1">IF(Table1[[#This Row],[field of work]]="teaching",Table1[[#This Row],[income]],0)</f>
        <v>0</v>
      </c>
      <c r="DD262">
        <f ca="1">IF(Table1[[#This Row],[field of work]]="agriculture",Table1[[#This Row],[income]],0)</f>
        <v>0</v>
      </c>
      <c r="DE262">
        <f ca="1">IF(Table1[[#This Row],[field of work]]="IT",Table1[[#This Row],[income]],0)</f>
        <v>0</v>
      </c>
      <c r="DF262">
        <f ca="1">IF(Table1[[#This Row],[field of work]]="construction",Table1[[#This Row],[income]],0)</f>
        <v>0</v>
      </c>
      <c r="DG262" s="6">
        <f ca="1">IF(Table1[[#This Row],[field of work]]="general work",Table1[[#This Row],[income]],0)</f>
        <v>0</v>
      </c>
      <c r="DJ262" s="5">
        <f ca="1">IF(Table1[[#This Row],[Value of debts]]&gt;Table1[[#This Row],[income]],1,0)</f>
        <v>1</v>
      </c>
      <c r="DK262" s="6"/>
      <c r="DL262">
        <f ca="1">IF(Table1[[#This Row],[net worth of person($)]]&gt;$DM$6,Table1[[#This Row],[age]],0)</f>
        <v>0</v>
      </c>
    </row>
    <row r="263" spans="2:116" x14ac:dyDescent="0.3">
      <c r="B263">
        <f t="shared" ca="1" si="76"/>
        <v>2</v>
      </c>
      <c r="C263" s="1" t="str">
        <f t="shared" ca="1" si="77"/>
        <v>women</v>
      </c>
      <c r="D263">
        <f t="shared" ca="1" si="78"/>
        <v>34</v>
      </c>
      <c r="E263">
        <f t="shared" ca="1" si="79"/>
        <v>6</v>
      </c>
      <c r="F263" t="str">
        <f t="shared" ca="1" si="80"/>
        <v>agriculture</v>
      </c>
      <c r="G263">
        <f t="shared" ca="1" si="81"/>
        <v>3</v>
      </c>
      <c r="H263" t="str">
        <f t="shared" ca="1" si="82"/>
        <v>university</v>
      </c>
      <c r="I263">
        <f t="shared" ca="1" si="83"/>
        <v>2</v>
      </c>
      <c r="J263">
        <f t="shared" ref="J263:J326" ca="1" si="97">RANDBETWEEN(1,3)</f>
        <v>1</v>
      </c>
      <c r="K263">
        <f t="shared" ca="1" si="84"/>
        <v>29649</v>
      </c>
      <c r="L263">
        <f t="shared" ca="1" si="85"/>
        <v>2</v>
      </c>
      <c r="M263" t="str">
        <f t="shared" ca="1" si="86"/>
        <v>BC</v>
      </c>
      <c r="N263">
        <f t="shared" ca="1" si="90"/>
        <v>148245</v>
      </c>
      <c r="O263">
        <f t="shared" ca="1" si="87"/>
        <v>52804.784210228165</v>
      </c>
      <c r="P263">
        <f t="shared" ca="1" si="91"/>
        <v>13910.009056038874</v>
      </c>
      <c r="Q263">
        <f t="shared" ca="1" si="88"/>
        <v>1189</v>
      </c>
      <c r="R263">
        <f t="shared" ca="1" si="92"/>
        <v>23917.270011507131</v>
      </c>
      <c r="S263">
        <f t="shared" ca="1" si="93"/>
        <v>5152.7318357869353</v>
      </c>
      <c r="T263">
        <f t="shared" ca="1" si="94"/>
        <v>167307.74089182579</v>
      </c>
      <c r="U263">
        <f t="shared" ca="1" si="95"/>
        <v>77911.054221735292</v>
      </c>
      <c r="V263">
        <f t="shared" ca="1" si="96"/>
        <v>89396.686670090494</v>
      </c>
      <c r="AF263" s="5">
        <f ca="1">IF(Table1[[#This Row],[Genders]]="men",1,0)</f>
        <v>0</v>
      </c>
      <c r="AG263">
        <f ca="1">IF(Table1[[#This Row],[Genders]]="women",1,0)</f>
        <v>1</v>
      </c>
      <c r="AJ263" s="6"/>
      <c r="AL263">
        <f ca="1">IF(Table1[[#This Row],[field of work]]="teaching",1,0)</f>
        <v>0</v>
      </c>
      <c r="AM263">
        <f ca="1">IF(Table1[[#This Row],[field of work]]="health",1,0)</f>
        <v>0</v>
      </c>
      <c r="AN263">
        <f ca="1">IF(Table1[[#This Row],[field of work]]="agriculture",1,0)</f>
        <v>1</v>
      </c>
      <c r="AO263">
        <f ca="1">IF(Table1[[#This Row],[field of work]]="IT",1,0)</f>
        <v>0</v>
      </c>
      <c r="AP263">
        <f ca="1">IF(Table1[[#This Row],[field of work]]="construction",1,0)</f>
        <v>0</v>
      </c>
      <c r="AQ263">
        <f ca="1">IF(Table1[[#This Row],[field of work]]="general work",1,0)</f>
        <v>0</v>
      </c>
      <c r="AY263" s="23">
        <f ca="1">IF(Table1[[#This Row],[area]]="ontario",1,0)</f>
        <v>0</v>
      </c>
      <c r="AZ263">
        <f ca="1">IF(Table1[[#This Row],[area]]="newfounland",1,0)</f>
        <v>0</v>
      </c>
      <c r="BA263">
        <f ca="1">IF(Table1[[#This Row],[area]]="alberta",1,0)</f>
        <v>0</v>
      </c>
      <c r="BB263">
        <f ca="1">IF(Table1[[#This Row],[area]]="BC",1,0)</f>
        <v>1</v>
      </c>
      <c r="BC263">
        <f ca="1">IF(Table1[[#This Row],[area]]="yukon",1,0)</f>
        <v>0</v>
      </c>
      <c r="BD263">
        <f ca="1">IF(Table1[[#This Row],[area]]="nunavet",1,0)</f>
        <v>0</v>
      </c>
      <c r="BE263">
        <f ca="1">IF(Table1[[#This Row],[area]]="sasketchwan",1,0)</f>
        <v>0</v>
      </c>
      <c r="BF263">
        <f ca="1">IF(Table1[[#This Row],[area]]="newbruncwick",1,0)</f>
        <v>0</v>
      </c>
      <c r="BG263">
        <f ca="1">IF(Table1[[#This Row],[area]]="manitoba",1,0)</f>
        <v>0</v>
      </c>
      <c r="BH263">
        <f ca="1">IF(Table1[[#This Row],[area]]="prince edward island",1,0)</f>
        <v>0</v>
      </c>
      <c r="BI263">
        <f ca="1">IF(Table1[[#This Row],[area]]="quebec",1,0)</f>
        <v>0</v>
      </c>
      <c r="BJ263">
        <f ca="1">IF(Table1[[#This Row],[area]]="northwest tersesa",1,0)</f>
        <v>0</v>
      </c>
      <c r="BZ263" s="41">
        <f ca="1">Table1[[#This Row],[Cars Value]]/Table1[[#This Row],[no of cars]]</f>
        <v>13910.009056038874</v>
      </c>
      <c r="CB263" s="5">
        <f ca="1">IF(Table1[[#This Row],[Value of debts]]&gt;$CC$6,1,0)</f>
        <v>0</v>
      </c>
      <c r="CF263" s="6"/>
      <c r="CG263" s="43">
        <f ca="1">Table1[[#This Row],[Mortage left]]/Table1[[#This Row],[value of house]]</f>
        <v>0.35619942804295701</v>
      </c>
      <c r="CH263">
        <f t="shared" ca="1" si="89"/>
        <v>0</v>
      </c>
      <c r="CO263" s="5">
        <f ca="1">IF(Table1[[#This Row],[area]]="yukon",Table1[[#This Row],[income]],0)</f>
        <v>0</v>
      </c>
      <c r="CP263">
        <f ca="1">IF(Table1[[#This Row],[area]]="ontario",Table1[[#This Row],[income]],0)</f>
        <v>0</v>
      </c>
      <c r="CQ263">
        <f ca="1">IF(Table1[[#This Row],[area]]="newfounland",Table1[[#This Row],[income]],0)</f>
        <v>0</v>
      </c>
      <c r="CR263">
        <f ca="1">IF(Table1[[#This Row],[area]]="alberta",Table1[[#This Row],[income]],0)</f>
        <v>0</v>
      </c>
      <c r="CS263">
        <f ca="1">IF(Table1[[#This Row],[area]]="nunavet",Table1[[#This Row],[income]],0)</f>
        <v>0</v>
      </c>
      <c r="CT263">
        <f ca="1">IF(Table1[[#This Row],[area]]="prince edward island",Table1[[#This Row],[income]],0)</f>
        <v>0</v>
      </c>
      <c r="CU263">
        <f ca="1">IF(Table1[[#This Row],[area]]="northwest tersesa",Table1[[#This Row],[income]],0)</f>
        <v>0</v>
      </c>
      <c r="CV263">
        <f ca="1">IF(Table1[[#This Row],[area]]="quebec",Table1[[#This Row],[income]],0)</f>
        <v>0</v>
      </c>
      <c r="CW263">
        <f ca="1">IF(Table1[[#This Row],[area]]="manitoba",Table1[[#This Row],[income]],0)</f>
        <v>0</v>
      </c>
      <c r="CX263">
        <f ca="1">IF(Table1[[#This Row],[area]]="sasketchwan",Table1[[#This Row],[income]],0)</f>
        <v>0</v>
      </c>
      <c r="CY263">
        <f ca="1">IF(Table1[[#This Row],[area]]="BC",Table1[[#This Row],[income]],0)</f>
        <v>29649</v>
      </c>
      <c r="CZ263" s="6">
        <f ca="1">IF(Table1[[#This Row],[area]]="newbruncwick",Table1[[#This Row],[income]],0)</f>
        <v>0</v>
      </c>
      <c r="DB263" s="5">
        <f ca="1">IF(Table1[[#This Row],[field of work]]="health",Table1[[#This Row],[income]],0)</f>
        <v>0</v>
      </c>
      <c r="DC263">
        <f ca="1">IF(Table1[[#This Row],[field of work]]="teaching",Table1[[#This Row],[income]],0)</f>
        <v>0</v>
      </c>
      <c r="DD263">
        <f ca="1">IF(Table1[[#This Row],[field of work]]="agriculture",Table1[[#This Row],[income]],0)</f>
        <v>29649</v>
      </c>
      <c r="DE263">
        <f ca="1">IF(Table1[[#This Row],[field of work]]="IT",Table1[[#This Row],[income]],0)</f>
        <v>0</v>
      </c>
      <c r="DF263">
        <f ca="1">IF(Table1[[#This Row],[field of work]]="construction",Table1[[#This Row],[income]],0)</f>
        <v>0</v>
      </c>
      <c r="DG263" s="6">
        <f ca="1">IF(Table1[[#This Row],[field of work]]="general work",Table1[[#This Row],[income]],0)</f>
        <v>0</v>
      </c>
      <c r="DJ263" s="5">
        <f ca="1">IF(Table1[[#This Row],[Value of debts]]&gt;Table1[[#This Row],[income]],1,0)</f>
        <v>1</v>
      </c>
      <c r="DK263" s="6"/>
      <c r="DL263">
        <f ca="1">IF(Table1[[#This Row],[net worth of person($)]]&gt;$DM$6,Table1[[#This Row],[age]],0)</f>
        <v>34</v>
      </c>
    </row>
    <row r="264" spans="2:116" x14ac:dyDescent="0.3">
      <c r="B264">
        <f t="shared" ref="B264:B327" ca="1" si="98">RANDBETWEEN(1,2)</f>
        <v>2</v>
      </c>
      <c r="C264" s="1" t="str">
        <f t="shared" ref="C264:C327" ca="1" si="99">IF(B264=1,"men","women")</f>
        <v>women</v>
      </c>
      <c r="D264">
        <f t="shared" ref="D264:D327" ca="1" si="100">RANDBETWEEN(25,45)</f>
        <v>34</v>
      </c>
      <c r="E264">
        <f t="shared" ref="E264:E327" ca="1" si="101">RANDBETWEEN(1,6)</f>
        <v>3</v>
      </c>
      <c r="F264" t="str">
        <f t="shared" ref="F264:F327" ca="1" si="102">VLOOKUP(E264,$X$4:$Y$10,2)</f>
        <v>teaching</v>
      </c>
      <c r="G264">
        <f t="shared" ref="G264:G327" ca="1" si="103">RANDBETWEEN(1,5)</f>
        <v>3</v>
      </c>
      <c r="H264" t="str">
        <f t="shared" ref="H264:H327" ca="1" si="104">VLOOKUP(G264,$Z$5:$AA$9,2)</f>
        <v>university</v>
      </c>
      <c r="I264">
        <f t="shared" ref="I264:I327" ca="1" si="105">RANDBETWEEN(0,4)</f>
        <v>0</v>
      </c>
      <c r="J264">
        <f t="shared" ca="1" si="97"/>
        <v>3</v>
      </c>
      <c r="K264">
        <f t="shared" ref="K264:K327" ca="1" si="106">RANDBETWEEN(25000,90000)</f>
        <v>46062</v>
      </c>
      <c r="L264">
        <f t="shared" ref="L264:L327" ca="1" si="107">RANDBETWEEN(1,12)</f>
        <v>4</v>
      </c>
      <c r="M264" t="str">
        <f t="shared" ref="M264:M327" ca="1" si="108">VLOOKUP(L264,$AB$5:$AC$16,2)</f>
        <v>alberta</v>
      </c>
      <c r="N264">
        <f t="shared" ca="1" si="90"/>
        <v>230310</v>
      </c>
      <c r="O264">
        <f t="shared" ref="O264:O327" ca="1" si="109">RAND()*N264</f>
        <v>186083.7898506913</v>
      </c>
      <c r="P264">
        <f t="shared" ca="1" si="91"/>
        <v>26245.907138679067</v>
      </c>
      <c r="Q264">
        <f t="shared" ref="Q264:Q327" ca="1" si="110">RANDBETWEEN(0,P264)</f>
        <v>21347</v>
      </c>
      <c r="R264">
        <f t="shared" ca="1" si="92"/>
        <v>70275.725918680662</v>
      </c>
      <c r="S264">
        <f t="shared" ca="1" si="93"/>
        <v>3669.3942086822271</v>
      </c>
      <c r="T264">
        <f t="shared" ca="1" si="94"/>
        <v>260225.3013473613</v>
      </c>
      <c r="U264">
        <f t="shared" ca="1" si="95"/>
        <v>277706.515769372</v>
      </c>
      <c r="V264">
        <f t="shared" ca="1" si="96"/>
        <v>-17481.2144220107</v>
      </c>
      <c r="AF264" s="5">
        <f ca="1">IF(Table1[[#This Row],[Genders]]="men",1,0)</f>
        <v>0</v>
      </c>
      <c r="AG264">
        <f ca="1">IF(Table1[[#This Row],[Genders]]="women",1,0)</f>
        <v>1</v>
      </c>
      <c r="AJ264" s="6"/>
      <c r="AL264">
        <f ca="1">IF(Table1[[#This Row],[field of work]]="teaching",1,0)</f>
        <v>1</v>
      </c>
      <c r="AM264">
        <f ca="1">IF(Table1[[#This Row],[field of work]]="health",1,0)</f>
        <v>0</v>
      </c>
      <c r="AN264">
        <f ca="1">IF(Table1[[#This Row],[field of work]]="agriculture",1,0)</f>
        <v>0</v>
      </c>
      <c r="AO264">
        <f ca="1">IF(Table1[[#This Row],[field of work]]="IT",1,0)</f>
        <v>0</v>
      </c>
      <c r="AP264">
        <f ca="1">IF(Table1[[#This Row],[field of work]]="construction",1,0)</f>
        <v>0</v>
      </c>
      <c r="AQ264">
        <f ca="1">IF(Table1[[#This Row],[field of work]]="general work",1,0)</f>
        <v>0</v>
      </c>
      <c r="AY264" s="23">
        <f ca="1">IF(Table1[[#This Row],[area]]="ontario",1,0)</f>
        <v>0</v>
      </c>
      <c r="AZ264">
        <f ca="1">IF(Table1[[#This Row],[area]]="newfounland",1,0)</f>
        <v>0</v>
      </c>
      <c r="BA264">
        <f ca="1">IF(Table1[[#This Row],[area]]="alberta",1,0)</f>
        <v>1</v>
      </c>
      <c r="BB264">
        <f ca="1">IF(Table1[[#This Row],[area]]="BC",1,0)</f>
        <v>0</v>
      </c>
      <c r="BC264">
        <f ca="1">IF(Table1[[#This Row],[area]]="yukon",1,0)</f>
        <v>0</v>
      </c>
      <c r="BD264">
        <f ca="1">IF(Table1[[#This Row],[area]]="nunavet",1,0)</f>
        <v>0</v>
      </c>
      <c r="BE264">
        <f ca="1">IF(Table1[[#This Row],[area]]="sasketchwan",1,0)</f>
        <v>0</v>
      </c>
      <c r="BF264">
        <f ca="1">IF(Table1[[#This Row],[area]]="newbruncwick",1,0)</f>
        <v>0</v>
      </c>
      <c r="BG264">
        <f ca="1">IF(Table1[[#This Row],[area]]="manitoba",1,0)</f>
        <v>0</v>
      </c>
      <c r="BH264">
        <f ca="1">IF(Table1[[#This Row],[area]]="prince edward island",1,0)</f>
        <v>0</v>
      </c>
      <c r="BI264">
        <f ca="1">IF(Table1[[#This Row],[area]]="quebec",1,0)</f>
        <v>0</v>
      </c>
      <c r="BJ264">
        <f ca="1">IF(Table1[[#This Row],[area]]="northwest tersesa",1,0)</f>
        <v>0</v>
      </c>
      <c r="BZ264" s="41">
        <f ca="1">Table1[[#This Row],[Cars Value]]/Table1[[#This Row],[no of cars]]</f>
        <v>8748.6357128930231</v>
      </c>
      <c r="CB264" s="5">
        <f ca="1">IF(Table1[[#This Row],[Value of debts]]&gt;$CC$6,1,0)</f>
        <v>1</v>
      </c>
      <c r="CF264" s="6"/>
      <c r="CG264" s="43">
        <f ca="1">Table1[[#This Row],[Mortage left]]/Table1[[#This Row],[value of house]]</f>
        <v>0.80797095154657328</v>
      </c>
      <c r="CH264">
        <f t="shared" ref="CH264:CH327" ca="1" si="111">IF(CG264&lt;$CI$6,1,0)</f>
        <v>0</v>
      </c>
      <c r="CO264" s="5">
        <f ca="1">IF(Table1[[#This Row],[area]]="yukon",Table1[[#This Row],[income]],0)</f>
        <v>0</v>
      </c>
      <c r="CP264">
        <f ca="1">IF(Table1[[#This Row],[area]]="ontario",Table1[[#This Row],[income]],0)</f>
        <v>0</v>
      </c>
      <c r="CQ264">
        <f ca="1">IF(Table1[[#This Row],[area]]="newfounland",Table1[[#This Row],[income]],0)</f>
        <v>0</v>
      </c>
      <c r="CR264">
        <f ca="1">IF(Table1[[#This Row],[area]]="alberta",Table1[[#This Row],[income]],0)</f>
        <v>46062</v>
      </c>
      <c r="CS264">
        <f ca="1">IF(Table1[[#This Row],[area]]="nunavet",Table1[[#This Row],[income]],0)</f>
        <v>0</v>
      </c>
      <c r="CT264">
        <f ca="1">IF(Table1[[#This Row],[area]]="prince edward island",Table1[[#This Row],[income]],0)</f>
        <v>0</v>
      </c>
      <c r="CU264">
        <f ca="1">IF(Table1[[#This Row],[area]]="northwest tersesa",Table1[[#This Row],[income]],0)</f>
        <v>0</v>
      </c>
      <c r="CV264">
        <f ca="1">IF(Table1[[#This Row],[area]]="quebec",Table1[[#This Row],[income]],0)</f>
        <v>0</v>
      </c>
      <c r="CW264">
        <f ca="1">IF(Table1[[#This Row],[area]]="manitoba",Table1[[#This Row],[income]],0)</f>
        <v>0</v>
      </c>
      <c r="CX264">
        <f ca="1">IF(Table1[[#This Row],[area]]="sasketchwan",Table1[[#This Row],[income]],0)</f>
        <v>0</v>
      </c>
      <c r="CY264">
        <f ca="1">IF(Table1[[#This Row],[area]]="BC",Table1[[#This Row],[income]],0)</f>
        <v>0</v>
      </c>
      <c r="CZ264" s="6">
        <f ca="1">IF(Table1[[#This Row],[area]]="newbruncwick",Table1[[#This Row],[income]],0)</f>
        <v>0</v>
      </c>
      <c r="DB264" s="5">
        <f ca="1">IF(Table1[[#This Row],[field of work]]="health",Table1[[#This Row],[income]],0)</f>
        <v>0</v>
      </c>
      <c r="DC264">
        <f ca="1">IF(Table1[[#This Row],[field of work]]="teaching",Table1[[#This Row],[income]],0)</f>
        <v>46062</v>
      </c>
      <c r="DD264">
        <f ca="1">IF(Table1[[#This Row],[field of work]]="agriculture",Table1[[#This Row],[income]],0)</f>
        <v>0</v>
      </c>
      <c r="DE264">
        <f ca="1">IF(Table1[[#This Row],[field of work]]="IT",Table1[[#This Row],[income]],0)</f>
        <v>0</v>
      </c>
      <c r="DF264">
        <f ca="1">IF(Table1[[#This Row],[field of work]]="construction",Table1[[#This Row],[income]],0)</f>
        <v>0</v>
      </c>
      <c r="DG264" s="6">
        <f ca="1">IF(Table1[[#This Row],[field of work]]="general work",Table1[[#This Row],[income]],0)</f>
        <v>0</v>
      </c>
      <c r="DJ264" s="5">
        <f ca="1">IF(Table1[[#This Row],[Value of debts]]&gt;Table1[[#This Row],[income]],1,0)</f>
        <v>1</v>
      </c>
      <c r="DK264" s="6"/>
      <c r="DL264">
        <f ca="1">IF(Table1[[#This Row],[net worth of person($)]]&gt;$DM$6,Table1[[#This Row],[age]],0)</f>
        <v>0</v>
      </c>
    </row>
    <row r="265" spans="2:116" x14ac:dyDescent="0.3">
      <c r="B265">
        <f t="shared" ca="1" si="98"/>
        <v>2</v>
      </c>
      <c r="C265" s="1" t="str">
        <f t="shared" ca="1" si="99"/>
        <v>women</v>
      </c>
      <c r="D265">
        <f t="shared" ca="1" si="100"/>
        <v>35</v>
      </c>
      <c r="E265">
        <f t="shared" ca="1" si="101"/>
        <v>3</v>
      </c>
      <c r="F265" t="str">
        <f t="shared" ca="1" si="102"/>
        <v>teaching</v>
      </c>
      <c r="G265">
        <f t="shared" ca="1" si="103"/>
        <v>3</v>
      </c>
      <c r="H265" t="str">
        <f t="shared" ca="1" si="104"/>
        <v>university</v>
      </c>
      <c r="I265">
        <f t="shared" ca="1" si="105"/>
        <v>1</v>
      </c>
      <c r="J265">
        <f t="shared" ca="1" si="97"/>
        <v>2</v>
      </c>
      <c r="K265">
        <f t="shared" ca="1" si="106"/>
        <v>36779</v>
      </c>
      <c r="L265">
        <f t="shared" ca="1" si="107"/>
        <v>12</v>
      </c>
      <c r="M265" t="str">
        <f t="shared" ca="1" si="108"/>
        <v>prince edward island</v>
      </c>
      <c r="N265">
        <f t="shared" ca="1" si="90"/>
        <v>183895</v>
      </c>
      <c r="O265">
        <f t="shared" ca="1" si="109"/>
        <v>109896.56886959584</v>
      </c>
      <c r="P265">
        <f t="shared" ca="1" si="91"/>
        <v>33587.516982310815</v>
      </c>
      <c r="Q265">
        <f t="shared" ca="1" si="110"/>
        <v>22654</v>
      </c>
      <c r="R265">
        <f t="shared" ca="1" si="92"/>
        <v>27540.369869008267</v>
      </c>
      <c r="S265">
        <f t="shared" ca="1" si="93"/>
        <v>32335.198014066598</v>
      </c>
      <c r="T265">
        <f t="shared" ca="1" si="94"/>
        <v>249817.71499637741</v>
      </c>
      <c r="U265">
        <f t="shared" ca="1" si="95"/>
        <v>160090.93873860411</v>
      </c>
      <c r="V265">
        <f t="shared" ca="1" si="96"/>
        <v>89726.776257773308</v>
      </c>
      <c r="AF265" s="5">
        <f ca="1">IF(Table1[[#This Row],[Genders]]="men",1,0)</f>
        <v>0</v>
      </c>
      <c r="AG265">
        <f ca="1">IF(Table1[[#This Row],[Genders]]="women",1,0)</f>
        <v>1</v>
      </c>
      <c r="AJ265" s="6"/>
      <c r="AL265">
        <f ca="1">IF(Table1[[#This Row],[field of work]]="teaching",1,0)</f>
        <v>1</v>
      </c>
      <c r="AM265">
        <f ca="1">IF(Table1[[#This Row],[field of work]]="health",1,0)</f>
        <v>0</v>
      </c>
      <c r="AN265">
        <f ca="1">IF(Table1[[#This Row],[field of work]]="agriculture",1,0)</f>
        <v>0</v>
      </c>
      <c r="AO265">
        <f ca="1">IF(Table1[[#This Row],[field of work]]="IT",1,0)</f>
        <v>0</v>
      </c>
      <c r="AP265">
        <f ca="1">IF(Table1[[#This Row],[field of work]]="construction",1,0)</f>
        <v>0</v>
      </c>
      <c r="AQ265">
        <f ca="1">IF(Table1[[#This Row],[field of work]]="general work",1,0)</f>
        <v>0</v>
      </c>
      <c r="AY265" s="23">
        <f ca="1">IF(Table1[[#This Row],[area]]="ontario",1,0)</f>
        <v>0</v>
      </c>
      <c r="AZ265">
        <f ca="1">IF(Table1[[#This Row],[area]]="newfounland",1,0)</f>
        <v>0</v>
      </c>
      <c r="BA265">
        <f ca="1">IF(Table1[[#This Row],[area]]="alberta",1,0)</f>
        <v>0</v>
      </c>
      <c r="BB265">
        <f ca="1">IF(Table1[[#This Row],[area]]="BC",1,0)</f>
        <v>0</v>
      </c>
      <c r="BC265">
        <f ca="1">IF(Table1[[#This Row],[area]]="yukon",1,0)</f>
        <v>0</v>
      </c>
      <c r="BD265">
        <f ca="1">IF(Table1[[#This Row],[area]]="nunavet",1,0)</f>
        <v>0</v>
      </c>
      <c r="BE265">
        <f ca="1">IF(Table1[[#This Row],[area]]="sasketchwan",1,0)</f>
        <v>0</v>
      </c>
      <c r="BF265">
        <f ca="1">IF(Table1[[#This Row],[area]]="newbruncwick",1,0)</f>
        <v>0</v>
      </c>
      <c r="BG265">
        <f ca="1">IF(Table1[[#This Row],[area]]="manitoba",1,0)</f>
        <v>0</v>
      </c>
      <c r="BH265">
        <f ca="1">IF(Table1[[#This Row],[area]]="prince edward island",1,0)</f>
        <v>1</v>
      </c>
      <c r="BI265">
        <f ca="1">IF(Table1[[#This Row],[area]]="quebec",1,0)</f>
        <v>0</v>
      </c>
      <c r="BJ265">
        <f ca="1">IF(Table1[[#This Row],[area]]="northwest tersesa",1,0)</f>
        <v>0</v>
      </c>
      <c r="BZ265" s="41">
        <f ca="1">Table1[[#This Row],[Cars Value]]/Table1[[#This Row],[no of cars]]</f>
        <v>16793.758491155408</v>
      </c>
      <c r="CB265" s="5">
        <f ca="1">IF(Table1[[#This Row],[Value of debts]]&gt;$CC$6,1,0)</f>
        <v>1</v>
      </c>
      <c r="CF265" s="6"/>
      <c r="CG265" s="43">
        <f ca="1">Table1[[#This Row],[Mortage left]]/Table1[[#This Row],[value of house]]</f>
        <v>0.59760498583210986</v>
      </c>
      <c r="CH265">
        <f t="shared" ca="1" si="111"/>
        <v>0</v>
      </c>
      <c r="CO265" s="5">
        <f ca="1">IF(Table1[[#This Row],[area]]="yukon",Table1[[#This Row],[income]],0)</f>
        <v>0</v>
      </c>
      <c r="CP265">
        <f ca="1">IF(Table1[[#This Row],[area]]="ontario",Table1[[#This Row],[income]],0)</f>
        <v>0</v>
      </c>
      <c r="CQ265">
        <f ca="1">IF(Table1[[#This Row],[area]]="newfounland",Table1[[#This Row],[income]],0)</f>
        <v>0</v>
      </c>
      <c r="CR265">
        <f ca="1">IF(Table1[[#This Row],[area]]="alberta",Table1[[#This Row],[income]],0)</f>
        <v>0</v>
      </c>
      <c r="CS265">
        <f ca="1">IF(Table1[[#This Row],[area]]="nunavet",Table1[[#This Row],[income]],0)</f>
        <v>0</v>
      </c>
      <c r="CT265">
        <f ca="1">IF(Table1[[#This Row],[area]]="prince edward island",Table1[[#This Row],[income]],0)</f>
        <v>36779</v>
      </c>
      <c r="CU265">
        <f ca="1">IF(Table1[[#This Row],[area]]="northwest tersesa",Table1[[#This Row],[income]],0)</f>
        <v>0</v>
      </c>
      <c r="CV265">
        <f ca="1">IF(Table1[[#This Row],[area]]="quebec",Table1[[#This Row],[income]],0)</f>
        <v>0</v>
      </c>
      <c r="CW265">
        <f ca="1">IF(Table1[[#This Row],[area]]="manitoba",Table1[[#This Row],[income]],0)</f>
        <v>0</v>
      </c>
      <c r="CX265">
        <f ca="1">IF(Table1[[#This Row],[area]]="sasketchwan",Table1[[#This Row],[income]],0)</f>
        <v>0</v>
      </c>
      <c r="CY265">
        <f ca="1">IF(Table1[[#This Row],[area]]="BC",Table1[[#This Row],[income]],0)</f>
        <v>0</v>
      </c>
      <c r="CZ265" s="6">
        <f ca="1">IF(Table1[[#This Row],[area]]="newbruncwick",Table1[[#This Row],[income]],0)</f>
        <v>0</v>
      </c>
      <c r="DB265" s="5">
        <f ca="1">IF(Table1[[#This Row],[field of work]]="health",Table1[[#This Row],[income]],0)</f>
        <v>0</v>
      </c>
      <c r="DC265">
        <f ca="1">IF(Table1[[#This Row],[field of work]]="teaching",Table1[[#This Row],[income]],0)</f>
        <v>36779</v>
      </c>
      <c r="DD265">
        <f ca="1">IF(Table1[[#This Row],[field of work]]="agriculture",Table1[[#This Row],[income]],0)</f>
        <v>0</v>
      </c>
      <c r="DE265">
        <f ca="1">IF(Table1[[#This Row],[field of work]]="IT",Table1[[#This Row],[income]],0)</f>
        <v>0</v>
      </c>
      <c r="DF265">
        <f ca="1">IF(Table1[[#This Row],[field of work]]="construction",Table1[[#This Row],[income]],0)</f>
        <v>0</v>
      </c>
      <c r="DG265" s="6">
        <f ca="1">IF(Table1[[#This Row],[field of work]]="general work",Table1[[#This Row],[income]],0)</f>
        <v>0</v>
      </c>
      <c r="DJ265" s="5">
        <f ca="1">IF(Table1[[#This Row],[Value of debts]]&gt;Table1[[#This Row],[income]],1,0)</f>
        <v>1</v>
      </c>
      <c r="DK265" s="6"/>
      <c r="DL265">
        <f ca="1">IF(Table1[[#This Row],[net worth of person($)]]&gt;$DM$6,Table1[[#This Row],[age]],0)</f>
        <v>35</v>
      </c>
    </row>
    <row r="266" spans="2:116" x14ac:dyDescent="0.3">
      <c r="B266">
        <f t="shared" ca="1" si="98"/>
        <v>1</v>
      </c>
      <c r="C266" s="1" t="str">
        <f t="shared" ca="1" si="99"/>
        <v>men</v>
      </c>
      <c r="D266">
        <f t="shared" ca="1" si="100"/>
        <v>36</v>
      </c>
      <c r="E266">
        <f t="shared" ca="1" si="101"/>
        <v>2</v>
      </c>
      <c r="F266" t="str">
        <f t="shared" ca="1" si="102"/>
        <v>construction</v>
      </c>
      <c r="G266">
        <f t="shared" ca="1" si="103"/>
        <v>2</v>
      </c>
      <c r="H266" t="str">
        <f t="shared" ca="1" si="104"/>
        <v>college</v>
      </c>
      <c r="I266">
        <f t="shared" ca="1" si="105"/>
        <v>1</v>
      </c>
      <c r="J266">
        <f t="shared" ca="1" si="97"/>
        <v>3</v>
      </c>
      <c r="K266">
        <f t="shared" ca="1" si="106"/>
        <v>38788</v>
      </c>
      <c r="L266">
        <f t="shared" ca="1" si="107"/>
        <v>12</v>
      </c>
      <c r="M266" t="str">
        <f t="shared" ca="1" si="108"/>
        <v>prince edward island</v>
      </c>
      <c r="N266">
        <f t="shared" ca="1" si="90"/>
        <v>232728</v>
      </c>
      <c r="O266">
        <f t="shared" ca="1" si="109"/>
        <v>154003.35365420184</v>
      </c>
      <c r="P266">
        <f t="shared" ca="1" si="91"/>
        <v>17981.950372266914</v>
      </c>
      <c r="Q266">
        <f t="shared" ca="1" si="110"/>
        <v>8215</v>
      </c>
      <c r="R266">
        <f t="shared" ca="1" si="92"/>
        <v>15337.830988880818</v>
      </c>
      <c r="S266">
        <f t="shared" ca="1" si="93"/>
        <v>19339.519426828447</v>
      </c>
      <c r="T266">
        <f t="shared" ca="1" si="94"/>
        <v>270049.46979909536</v>
      </c>
      <c r="U266">
        <f t="shared" ca="1" si="95"/>
        <v>177556.18464308267</v>
      </c>
      <c r="V266">
        <f t="shared" ca="1" si="96"/>
        <v>92493.285156012687</v>
      </c>
      <c r="AF266" s="5">
        <f ca="1">IF(Table1[[#This Row],[Genders]]="men",1,0)</f>
        <v>1</v>
      </c>
      <c r="AG266">
        <f ca="1">IF(Table1[[#This Row],[Genders]]="women",1,0)</f>
        <v>0</v>
      </c>
      <c r="AJ266" s="6"/>
      <c r="AL266">
        <f ca="1">IF(Table1[[#This Row],[field of work]]="teaching",1,0)</f>
        <v>0</v>
      </c>
      <c r="AM266">
        <f ca="1">IF(Table1[[#This Row],[field of work]]="health",1,0)</f>
        <v>0</v>
      </c>
      <c r="AN266">
        <f ca="1">IF(Table1[[#This Row],[field of work]]="agriculture",1,0)</f>
        <v>0</v>
      </c>
      <c r="AO266">
        <f ca="1">IF(Table1[[#This Row],[field of work]]="IT",1,0)</f>
        <v>0</v>
      </c>
      <c r="AP266">
        <f ca="1">IF(Table1[[#This Row],[field of work]]="construction",1,0)</f>
        <v>1</v>
      </c>
      <c r="AQ266">
        <f ca="1">IF(Table1[[#This Row],[field of work]]="general work",1,0)</f>
        <v>0</v>
      </c>
      <c r="AY266" s="23">
        <f ca="1">IF(Table1[[#This Row],[area]]="ontario",1,0)</f>
        <v>0</v>
      </c>
      <c r="AZ266">
        <f ca="1">IF(Table1[[#This Row],[area]]="newfounland",1,0)</f>
        <v>0</v>
      </c>
      <c r="BA266">
        <f ca="1">IF(Table1[[#This Row],[area]]="alberta",1,0)</f>
        <v>0</v>
      </c>
      <c r="BB266">
        <f ca="1">IF(Table1[[#This Row],[area]]="BC",1,0)</f>
        <v>0</v>
      </c>
      <c r="BC266">
        <f ca="1">IF(Table1[[#This Row],[area]]="yukon",1,0)</f>
        <v>0</v>
      </c>
      <c r="BD266">
        <f ca="1">IF(Table1[[#This Row],[area]]="nunavet",1,0)</f>
        <v>0</v>
      </c>
      <c r="BE266">
        <f ca="1">IF(Table1[[#This Row],[area]]="sasketchwan",1,0)</f>
        <v>0</v>
      </c>
      <c r="BF266">
        <f ca="1">IF(Table1[[#This Row],[area]]="newbruncwick",1,0)</f>
        <v>0</v>
      </c>
      <c r="BG266">
        <f ca="1">IF(Table1[[#This Row],[area]]="manitoba",1,0)</f>
        <v>0</v>
      </c>
      <c r="BH266">
        <f ca="1">IF(Table1[[#This Row],[area]]="prince edward island",1,0)</f>
        <v>1</v>
      </c>
      <c r="BI266">
        <f ca="1">IF(Table1[[#This Row],[area]]="quebec",1,0)</f>
        <v>0</v>
      </c>
      <c r="BJ266">
        <f ca="1">IF(Table1[[#This Row],[area]]="northwest tersesa",1,0)</f>
        <v>0</v>
      </c>
      <c r="BZ266" s="41">
        <f ca="1">Table1[[#This Row],[Cars Value]]/Table1[[#This Row],[no of cars]]</f>
        <v>5993.983457422305</v>
      </c>
      <c r="CB266" s="5">
        <f ca="1">IF(Table1[[#This Row],[Value of debts]]&gt;$CC$6,1,0)</f>
        <v>1</v>
      </c>
      <c r="CF266" s="6"/>
      <c r="CG266" s="43">
        <f ca="1">Table1[[#This Row],[Mortage left]]/Table1[[#This Row],[value of house]]</f>
        <v>0.66173109232323502</v>
      </c>
      <c r="CH266">
        <f t="shared" ca="1" si="111"/>
        <v>0</v>
      </c>
      <c r="CO266" s="5">
        <f ca="1">IF(Table1[[#This Row],[area]]="yukon",Table1[[#This Row],[income]],0)</f>
        <v>0</v>
      </c>
      <c r="CP266">
        <f ca="1">IF(Table1[[#This Row],[area]]="ontario",Table1[[#This Row],[income]],0)</f>
        <v>0</v>
      </c>
      <c r="CQ266">
        <f ca="1">IF(Table1[[#This Row],[area]]="newfounland",Table1[[#This Row],[income]],0)</f>
        <v>0</v>
      </c>
      <c r="CR266">
        <f ca="1">IF(Table1[[#This Row],[area]]="alberta",Table1[[#This Row],[income]],0)</f>
        <v>0</v>
      </c>
      <c r="CS266">
        <f ca="1">IF(Table1[[#This Row],[area]]="nunavet",Table1[[#This Row],[income]],0)</f>
        <v>0</v>
      </c>
      <c r="CT266">
        <f ca="1">IF(Table1[[#This Row],[area]]="prince edward island",Table1[[#This Row],[income]],0)</f>
        <v>38788</v>
      </c>
      <c r="CU266">
        <f ca="1">IF(Table1[[#This Row],[area]]="northwest tersesa",Table1[[#This Row],[income]],0)</f>
        <v>0</v>
      </c>
      <c r="CV266">
        <f ca="1">IF(Table1[[#This Row],[area]]="quebec",Table1[[#This Row],[income]],0)</f>
        <v>0</v>
      </c>
      <c r="CW266">
        <f ca="1">IF(Table1[[#This Row],[area]]="manitoba",Table1[[#This Row],[income]],0)</f>
        <v>0</v>
      </c>
      <c r="CX266">
        <f ca="1">IF(Table1[[#This Row],[area]]="sasketchwan",Table1[[#This Row],[income]],0)</f>
        <v>0</v>
      </c>
      <c r="CY266">
        <f ca="1">IF(Table1[[#This Row],[area]]="BC",Table1[[#This Row],[income]],0)</f>
        <v>0</v>
      </c>
      <c r="CZ266" s="6">
        <f ca="1">IF(Table1[[#This Row],[area]]="newbruncwick",Table1[[#This Row],[income]],0)</f>
        <v>0</v>
      </c>
      <c r="DB266" s="5">
        <f ca="1">IF(Table1[[#This Row],[field of work]]="health",Table1[[#This Row],[income]],0)</f>
        <v>0</v>
      </c>
      <c r="DC266">
        <f ca="1">IF(Table1[[#This Row],[field of work]]="teaching",Table1[[#This Row],[income]],0)</f>
        <v>0</v>
      </c>
      <c r="DD266">
        <f ca="1">IF(Table1[[#This Row],[field of work]]="agriculture",Table1[[#This Row],[income]],0)</f>
        <v>0</v>
      </c>
      <c r="DE266">
        <f ca="1">IF(Table1[[#This Row],[field of work]]="IT",Table1[[#This Row],[income]],0)</f>
        <v>0</v>
      </c>
      <c r="DF266">
        <f ca="1">IF(Table1[[#This Row],[field of work]]="construction",Table1[[#This Row],[income]],0)</f>
        <v>38788</v>
      </c>
      <c r="DG266" s="6">
        <f ca="1">IF(Table1[[#This Row],[field of work]]="general work",Table1[[#This Row],[income]],0)</f>
        <v>0</v>
      </c>
      <c r="DJ266" s="5">
        <f ca="1">IF(Table1[[#This Row],[Value of debts]]&gt;Table1[[#This Row],[income]],1,0)</f>
        <v>1</v>
      </c>
      <c r="DK266" s="6"/>
      <c r="DL266">
        <f ca="1">IF(Table1[[#This Row],[net worth of person($)]]&gt;$DM$6,Table1[[#This Row],[age]],0)</f>
        <v>36</v>
      </c>
    </row>
    <row r="267" spans="2:116" x14ac:dyDescent="0.3">
      <c r="B267">
        <f t="shared" ca="1" si="98"/>
        <v>1</v>
      </c>
      <c r="C267" s="1" t="str">
        <f t="shared" ca="1" si="99"/>
        <v>men</v>
      </c>
      <c r="D267">
        <f t="shared" ca="1" si="100"/>
        <v>35</v>
      </c>
      <c r="E267">
        <f t="shared" ca="1" si="101"/>
        <v>6</v>
      </c>
      <c r="F267" t="str">
        <f t="shared" ca="1" si="102"/>
        <v>agriculture</v>
      </c>
      <c r="G267">
        <f t="shared" ca="1" si="103"/>
        <v>1</v>
      </c>
      <c r="H267" t="str">
        <f t="shared" ca="1" si="104"/>
        <v>high school</v>
      </c>
      <c r="I267">
        <f t="shared" ca="1" si="105"/>
        <v>1</v>
      </c>
      <c r="J267">
        <f t="shared" ca="1" si="97"/>
        <v>1</v>
      </c>
      <c r="K267">
        <f t="shared" ca="1" si="106"/>
        <v>71410</v>
      </c>
      <c r="L267">
        <f t="shared" ca="1" si="107"/>
        <v>4</v>
      </c>
      <c r="M267" t="str">
        <f t="shared" ca="1" si="108"/>
        <v>alberta</v>
      </c>
      <c r="N267">
        <f t="shared" ca="1" si="90"/>
        <v>214230</v>
      </c>
      <c r="O267">
        <f t="shared" ca="1" si="109"/>
        <v>131438.20126376126</v>
      </c>
      <c r="P267">
        <f t="shared" ca="1" si="91"/>
        <v>26388.86280421335</v>
      </c>
      <c r="Q267">
        <f t="shared" ca="1" si="110"/>
        <v>10272</v>
      </c>
      <c r="R267">
        <f t="shared" ca="1" si="92"/>
        <v>119447.91016361643</v>
      </c>
      <c r="S267">
        <f t="shared" ca="1" si="93"/>
        <v>37807.360628358176</v>
      </c>
      <c r="T267">
        <f t="shared" ca="1" si="94"/>
        <v>278426.22343257151</v>
      </c>
      <c r="U267">
        <f t="shared" ca="1" si="95"/>
        <v>261158.11142737768</v>
      </c>
      <c r="V267">
        <f t="shared" ca="1" si="96"/>
        <v>17268.112005193834</v>
      </c>
      <c r="AF267" s="5">
        <f ca="1">IF(Table1[[#This Row],[Genders]]="men",1,0)</f>
        <v>1</v>
      </c>
      <c r="AG267">
        <f ca="1">IF(Table1[[#This Row],[Genders]]="women",1,0)</f>
        <v>0</v>
      </c>
      <c r="AJ267" s="6"/>
      <c r="AL267">
        <f ca="1">IF(Table1[[#This Row],[field of work]]="teaching",1,0)</f>
        <v>0</v>
      </c>
      <c r="AM267">
        <f ca="1">IF(Table1[[#This Row],[field of work]]="health",1,0)</f>
        <v>0</v>
      </c>
      <c r="AN267">
        <f ca="1">IF(Table1[[#This Row],[field of work]]="agriculture",1,0)</f>
        <v>1</v>
      </c>
      <c r="AO267">
        <f ca="1">IF(Table1[[#This Row],[field of work]]="IT",1,0)</f>
        <v>0</v>
      </c>
      <c r="AP267">
        <f ca="1">IF(Table1[[#This Row],[field of work]]="construction",1,0)</f>
        <v>0</v>
      </c>
      <c r="AQ267">
        <f ca="1">IF(Table1[[#This Row],[field of work]]="general work",1,0)</f>
        <v>0</v>
      </c>
      <c r="AY267" s="23">
        <f ca="1">IF(Table1[[#This Row],[area]]="ontario",1,0)</f>
        <v>0</v>
      </c>
      <c r="AZ267">
        <f ca="1">IF(Table1[[#This Row],[area]]="newfounland",1,0)</f>
        <v>0</v>
      </c>
      <c r="BA267">
        <f ca="1">IF(Table1[[#This Row],[area]]="alberta",1,0)</f>
        <v>1</v>
      </c>
      <c r="BB267">
        <f ca="1">IF(Table1[[#This Row],[area]]="BC",1,0)</f>
        <v>0</v>
      </c>
      <c r="BC267">
        <f ca="1">IF(Table1[[#This Row],[area]]="yukon",1,0)</f>
        <v>0</v>
      </c>
      <c r="BD267">
        <f ca="1">IF(Table1[[#This Row],[area]]="nunavet",1,0)</f>
        <v>0</v>
      </c>
      <c r="BE267">
        <f ca="1">IF(Table1[[#This Row],[area]]="sasketchwan",1,0)</f>
        <v>0</v>
      </c>
      <c r="BF267">
        <f ca="1">IF(Table1[[#This Row],[area]]="newbruncwick",1,0)</f>
        <v>0</v>
      </c>
      <c r="BG267">
        <f ca="1">IF(Table1[[#This Row],[area]]="manitoba",1,0)</f>
        <v>0</v>
      </c>
      <c r="BH267">
        <f ca="1">IF(Table1[[#This Row],[area]]="prince edward island",1,0)</f>
        <v>0</v>
      </c>
      <c r="BI267">
        <f ca="1">IF(Table1[[#This Row],[area]]="quebec",1,0)</f>
        <v>0</v>
      </c>
      <c r="BJ267">
        <f ca="1">IF(Table1[[#This Row],[area]]="northwest tersesa",1,0)</f>
        <v>0</v>
      </c>
      <c r="BZ267" s="41">
        <f ca="1">Table1[[#This Row],[Cars Value]]/Table1[[#This Row],[no of cars]]</f>
        <v>26388.86280421335</v>
      </c>
      <c r="CB267" s="5">
        <f ca="1">IF(Table1[[#This Row],[Value of debts]]&gt;$CC$6,1,0)</f>
        <v>1</v>
      </c>
      <c r="CF267" s="6"/>
      <c r="CG267" s="43">
        <f ca="1">Table1[[#This Row],[Mortage left]]/Table1[[#This Row],[value of house]]</f>
        <v>0.61353779239024064</v>
      </c>
      <c r="CH267">
        <f t="shared" ca="1" si="111"/>
        <v>0</v>
      </c>
      <c r="CO267" s="5">
        <f ca="1">IF(Table1[[#This Row],[area]]="yukon",Table1[[#This Row],[income]],0)</f>
        <v>0</v>
      </c>
      <c r="CP267">
        <f ca="1">IF(Table1[[#This Row],[area]]="ontario",Table1[[#This Row],[income]],0)</f>
        <v>0</v>
      </c>
      <c r="CQ267">
        <f ca="1">IF(Table1[[#This Row],[area]]="newfounland",Table1[[#This Row],[income]],0)</f>
        <v>0</v>
      </c>
      <c r="CR267">
        <f ca="1">IF(Table1[[#This Row],[area]]="alberta",Table1[[#This Row],[income]],0)</f>
        <v>71410</v>
      </c>
      <c r="CS267">
        <f ca="1">IF(Table1[[#This Row],[area]]="nunavet",Table1[[#This Row],[income]],0)</f>
        <v>0</v>
      </c>
      <c r="CT267">
        <f ca="1">IF(Table1[[#This Row],[area]]="prince edward island",Table1[[#This Row],[income]],0)</f>
        <v>0</v>
      </c>
      <c r="CU267">
        <f ca="1">IF(Table1[[#This Row],[area]]="northwest tersesa",Table1[[#This Row],[income]],0)</f>
        <v>0</v>
      </c>
      <c r="CV267">
        <f ca="1">IF(Table1[[#This Row],[area]]="quebec",Table1[[#This Row],[income]],0)</f>
        <v>0</v>
      </c>
      <c r="CW267">
        <f ca="1">IF(Table1[[#This Row],[area]]="manitoba",Table1[[#This Row],[income]],0)</f>
        <v>0</v>
      </c>
      <c r="CX267">
        <f ca="1">IF(Table1[[#This Row],[area]]="sasketchwan",Table1[[#This Row],[income]],0)</f>
        <v>0</v>
      </c>
      <c r="CY267">
        <f ca="1">IF(Table1[[#This Row],[area]]="BC",Table1[[#This Row],[income]],0)</f>
        <v>0</v>
      </c>
      <c r="CZ267" s="6">
        <f ca="1">IF(Table1[[#This Row],[area]]="newbruncwick",Table1[[#This Row],[income]],0)</f>
        <v>0</v>
      </c>
      <c r="DB267" s="5">
        <f ca="1">IF(Table1[[#This Row],[field of work]]="health",Table1[[#This Row],[income]],0)</f>
        <v>0</v>
      </c>
      <c r="DC267">
        <f ca="1">IF(Table1[[#This Row],[field of work]]="teaching",Table1[[#This Row],[income]],0)</f>
        <v>0</v>
      </c>
      <c r="DD267">
        <f ca="1">IF(Table1[[#This Row],[field of work]]="agriculture",Table1[[#This Row],[income]],0)</f>
        <v>71410</v>
      </c>
      <c r="DE267">
        <f ca="1">IF(Table1[[#This Row],[field of work]]="IT",Table1[[#This Row],[income]],0)</f>
        <v>0</v>
      </c>
      <c r="DF267">
        <f ca="1">IF(Table1[[#This Row],[field of work]]="construction",Table1[[#This Row],[income]],0)</f>
        <v>0</v>
      </c>
      <c r="DG267" s="6">
        <f ca="1">IF(Table1[[#This Row],[field of work]]="general work",Table1[[#This Row],[income]],0)</f>
        <v>0</v>
      </c>
      <c r="DJ267" s="5">
        <f ca="1">IF(Table1[[#This Row],[Value of debts]]&gt;Table1[[#This Row],[income]],1,0)</f>
        <v>1</v>
      </c>
      <c r="DK267" s="6"/>
      <c r="DL267">
        <f ca="1">IF(Table1[[#This Row],[net worth of person($)]]&gt;$DM$6,Table1[[#This Row],[age]],0)</f>
        <v>0</v>
      </c>
    </row>
    <row r="268" spans="2:116" x14ac:dyDescent="0.3">
      <c r="B268">
        <f t="shared" ca="1" si="98"/>
        <v>2</v>
      </c>
      <c r="C268" s="1" t="str">
        <f t="shared" ca="1" si="99"/>
        <v>women</v>
      </c>
      <c r="D268">
        <f t="shared" ca="1" si="100"/>
        <v>32</v>
      </c>
      <c r="E268">
        <f t="shared" ca="1" si="101"/>
        <v>3</v>
      </c>
      <c r="F268" t="str">
        <f t="shared" ca="1" si="102"/>
        <v>teaching</v>
      </c>
      <c r="G268">
        <f t="shared" ca="1" si="103"/>
        <v>5</v>
      </c>
      <c r="H268" t="str">
        <f t="shared" ca="1" si="104"/>
        <v>other</v>
      </c>
      <c r="I268">
        <f t="shared" ca="1" si="105"/>
        <v>3</v>
      </c>
      <c r="J268">
        <f t="shared" ca="1" si="97"/>
        <v>2</v>
      </c>
      <c r="K268">
        <f t="shared" ca="1" si="106"/>
        <v>39881</v>
      </c>
      <c r="L268">
        <f t="shared" ca="1" si="107"/>
        <v>5</v>
      </c>
      <c r="M268" t="str">
        <f t="shared" ca="1" si="108"/>
        <v>nunavet</v>
      </c>
      <c r="N268">
        <f t="shared" ca="1" si="90"/>
        <v>199405</v>
      </c>
      <c r="O268">
        <f t="shared" ca="1" si="109"/>
        <v>169825.45059909421</v>
      </c>
      <c r="P268">
        <f t="shared" ca="1" si="91"/>
        <v>63836.441749953519</v>
      </c>
      <c r="Q268">
        <f t="shared" ca="1" si="110"/>
        <v>41366</v>
      </c>
      <c r="R268">
        <f t="shared" ca="1" si="92"/>
        <v>50052.626111283695</v>
      </c>
      <c r="S268">
        <f t="shared" ca="1" si="93"/>
        <v>56635.131049440271</v>
      </c>
      <c r="T268">
        <f t="shared" ca="1" si="94"/>
        <v>319876.57279939379</v>
      </c>
      <c r="U268">
        <f t="shared" ca="1" si="95"/>
        <v>261244.07671037791</v>
      </c>
      <c r="V268">
        <f t="shared" ca="1" si="96"/>
        <v>58632.496089015884</v>
      </c>
      <c r="AF268" s="5">
        <f ca="1">IF(Table1[[#This Row],[Genders]]="men",1,0)</f>
        <v>0</v>
      </c>
      <c r="AG268">
        <f ca="1">IF(Table1[[#This Row],[Genders]]="women",1,0)</f>
        <v>1</v>
      </c>
      <c r="AJ268" s="6"/>
      <c r="AL268">
        <f ca="1">IF(Table1[[#This Row],[field of work]]="teaching",1,0)</f>
        <v>1</v>
      </c>
      <c r="AM268">
        <f ca="1">IF(Table1[[#This Row],[field of work]]="health",1,0)</f>
        <v>0</v>
      </c>
      <c r="AN268">
        <f ca="1">IF(Table1[[#This Row],[field of work]]="agriculture",1,0)</f>
        <v>0</v>
      </c>
      <c r="AO268">
        <f ca="1">IF(Table1[[#This Row],[field of work]]="IT",1,0)</f>
        <v>0</v>
      </c>
      <c r="AP268">
        <f ca="1">IF(Table1[[#This Row],[field of work]]="construction",1,0)</f>
        <v>0</v>
      </c>
      <c r="AQ268">
        <f ca="1">IF(Table1[[#This Row],[field of work]]="general work",1,0)</f>
        <v>0</v>
      </c>
      <c r="AY268" s="23">
        <f ca="1">IF(Table1[[#This Row],[area]]="ontario",1,0)</f>
        <v>0</v>
      </c>
      <c r="AZ268">
        <f ca="1">IF(Table1[[#This Row],[area]]="newfounland",1,0)</f>
        <v>0</v>
      </c>
      <c r="BA268">
        <f ca="1">IF(Table1[[#This Row],[area]]="alberta",1,0)</f>
        <v>0</v>
      </c>
      <c r="BB268">
        <f ca="1">IF(Table1[[#This Row],[area]]="BC",1,0)</f>
        <v>0</v>
      </c>
      <c r="BC268">
        <f ca="1">IF(Table1[[#This Row],[area]]="yukon",1,0)</f>
        <v>0</v>
      </c>
      <c r="BD268">
        <f ca="1">IF(Table1[[#This Row],[area]]="nunavet",1,0)</f>
        <v>1</v>
      </c>
      <c r="BE268">
        <f ca="1">IF(Table1[[#This Row],[area]]="sasketchwan",1,0)</f>
        <v>0</v>
      </c>
      <c r="BF268">
        <f ca="1">IF(Table1[[#This Row],[area]]="newbruncwick",1,0)</f>
        <v>0</v>
      </c>
      <c r="BG268">
        <f ca="1">IF(Table1[[#This Row],[area]]="manitoba",1,0)</f>
        <v>0</v>
      </c>
      <c r="BH268">
        <f ca="1">IF(Table1[[#This Row],[area]]="prince edward island",1,0)</f>
        <v>0</v>
      </c>
      <c r="BI268">
        <f ca="1">IF(Table1[[#This Row],[area]]="quebec",1,0)</f>
        <v>0</v>
      </c>
      <c r="BJ268">
        <f ca="1">IF(Table1[[#This Row],[area]]="northwest tersesa",1,0)</f>
        <v>0</v>
      </c>
      <c r="BZ268" s="41">
        <f ca="1">Table1[[#This Row],[Cars Value]]/Table1[[#This Row],[no of cars]]</f>
        <v>31918.22087497676</v>
      </c>
      <c r="CB268" s="5">
        <f ca="1">IF(Table1[[#This Row],[Value of debts]]&gt;$CC$6,1,0)</f>
        <v>1</v>
      </c>
      <c r="CF268" s="6"/>
      <c r="CG268" s="43">
        <f ca="1">Table1[[#This Row],[Mortage left]]/Table1[[#This Row],[value of house]]</f>
        <v>0.85166094430477779</v>
      </c>
      <c r="CH268">
        <f t="shared" ca="1" si="111"/>
        <v>0</v>
      </c>
      <c r="CO268" s="5">
        <f ca="1">IF(Table1[[#This Row],[area]]="yukon",Table1[[#This Row],[income]],0)</f>
        <v>0</v>
      </c>
      <c r="CP268">
        <f ca="1">IF(Table1[[#This Row],[area]]="ontario",Table1[[#This Row],[income]],0)</f>
        <v>0</v>
      </c>
      <c r="CQ268">
        <f ca="1">IF(Table1[[#This Row],[area]]="newfounland",Table1[[#This Row],[income]],0)</f>
        <v>0</v>
      </c>
      <c r="CR268">
        <f ca="1">IF(Table1[[#This Row],[area]]="alberta",Table1[[#This Row],[income]],0)</f>
        <v>0</v>
      </c>
      <c r="CS268">
        <f ca="1">IF(Table1[[#This Row],[area]]="nunavet",Table1[[#This Row],[income]],0)</f>
        <v>39881</v>
      </c>
      <c r="CT268">
        <f ca="1">IF(Table1[[#This Row],[area]]="prince edward island",Table1[[#This Row],[income]],0)</f>
        <v>0</v>
      </c>
      <c r="CU268">
        <f ca="1">IF(Table1[[#This Row],[area]]="northwest tersesa",Table1[[#This Row],[income]],0)</f>
        <v>0</v>
      </c>
      <c r="CV268">
        <f ca="1">IF(Table1[[#This Row],[area]]="quebec",Table1[[#This Row],[income]],0)</f>
        <v>0</v>
      </c>
      <c r="CW268">
        <f ca="1">IF(Table1[[#This Row],[area]]="manitoba",Table1[[#This Row],[income]],0)</f>
        <v>0</v>
      </c>
      <c r="CX268">
        <f ca="1">IF(Table1[[#This Row],[area]]="sasketchwan",Table1[[#This Row],[income]],0)</f>
        <v>0</v>
      </c>
      <c r="CY268">
        <f ca="1">IF(Table1[[#This Row],[area]]="BC",Table1[[#This Row],[income]],0)</f>
        <v>0</v>
      </c>
      <c r="CZ268" s="6">
        <f ca="1">IF(Table1[[#This Row],[area]]="newbruncwick",Table1[[#This Row],[income]],0)</f>
        <v>0</v>
      </c>
      <c r="DB268" s="5">
        <f ca="1">IF(Table1[[#This Row],[field of work]]="health",Table1[[#This Row],[income]],0)</f>
        <v>0</v>
      </c>
      <c r="DC268">
        <f ca="1">IF(Table1[[#This Row],[field of work]]="teaching",Table1[[#This Row],[income]],0)</f>
        <v>39881</v>
      </c>
      <c r="DD268">
        <f ca="1">IF(Table1[[#This Row],[field of work]]="agriculture",Table1[[#This Row],[income]],0)</f>
        <v>0</v>
      </c>
      <c r="DE268">
        <f ca="1">IF(Table1[[#This Row],[field of work]]="IT",Table1[[#This Row],[income]],0)</f>
        <v>0</v>
      </c>
      <c r="DF268">
        <f ca="1">IF(Table1[[#This Row],[field of work]]="construction",Table1[[#This Row],[income]],0)</f>
        <v>0</v>
      </c>
      <c r="DG268" s="6">
        <f ca="1">IF(Table1[[#This Row],[field of work]]="general work",Table1[[#This Row],[income]],0)</f>
        <v>0</v>
      </c>
      <c r="DJ268" s="5">
        <f ca="1">IF(Table1[[#This Row],[Value of debts]]&gt;Table1[[#This Row],[income]],1,0)</f>
        <v>1</v>
      </c>
      <c r="DK268" s="6"/>
      <c r="DL268">
        <f ca="1">IF(Table1[[#This Row],[net worth of person($)]]&gt;$DM$6,Table1[[#This Row],[age]],0)</f>
        <v>32</v>
      </c>
    </row>
    <row r="269" spans="2:116" x14ac:dyDescent="0.3">
      <c r="B269">
        <f t="shared" ca="1" si="98"/>
        <v>1</v>
      </c>
      <c r="C269" s="1" t="str">
        <f t="shared" ca="1" si="99"/>
        <v>men</v>
      </c>
      <c r="D269">
        <f t="shared" ca="1" si="100"/>
        <v>31</v>
      </c>
      <c r="E269">
        <f t="shared" ca="1" si="101"/>
        <v>3</v>
      </c>
      <c r="F269" t="str">
        <f t="shared" ca="1" si="102"/>
        <v>teaching</v>
      </c>
      <c r="G269">
        <f t="shared" ca="1" si="103"/>
        <v>4</v>
      </c>
      <c r="H269" t="str">
        <f t="shared" ca="1" si="104"/>
        <v>technical;</v>
      </c>
      <c r="I269">
        <f t="shared" ca="1" si="105"/>
        <v>3</v>
      </c>
      <c r="J269">
        <f t="shared" ca="1" si="97"/>
        <v>2</v>
      </c>
      <c r="K269">
        <f t="shared" ca="1" si="106"/>
        <v>84348</v>
      </c>
      <c r="L269">
        <f t="shared" ca="1" si="107"/>
        <v>1</v>
      </c>
      <c r="M269" t="str">
        <f t="shared" ca="1" si="108"/>
        <v>yukon</v>
      </c>
      <c r="N269">
        <f t="shared" ca="1" si="90"/>
        <v>337392</v>
      </c>
      <c r="O269">
        <f t="shared" ca="1" si="109"/>
        <v>151600.13240055623</v>
      </c>
      <c r="P269">
        <f t="shared" ca="1" si="91"/>
        <v>144389.83004357608</v>
      </c>
      <c r="Q269">
        <f t="shared" ca="1" si="110"/>
        <v>49347</v>
      </c>
      <c r="R269">
        <f t="shared" ca="1" si="92"/>
        <v>143330.26368334601</v>
      </c>
      <c r="S269">
        <f t="shared" ca="1" si="93"/>
        <v>98703.771827351287</v>
      </c>
      <c r="T269">
        <f t="shared" ca="1" si="94"/>
        <v>580485.60187092738</v>
      </c>
      <c r="U269">
        <f t="shared" ca="1" si="95"/>
        <v>344277.39608390222</v>
      </c>
      <c r="V269">
        <f t="shared" ca="1" si="96"/>
        <v>236208.20578702516</v>
      </c>
      <c r="AF269" s="5">
        <f ca="1">IF(Table1[[#This Row],[Genders]]="men",1,0)</f>
        <v>1</v>
      </c>
      <c r="AG269">
        <f ca="1">IF(Table1[[#This Row],[Genders]]="women",1,0)</f>
        <v>0</v>
      </c>
      <c r="AJ269" s="6"/>
      <c r="AL269">
        <f ca="1">IF(Table1[[#This Row],[field of work]]="teaching",1,0)</f>
        <v>1</v>
      </c>
      <c r="AM269">
        <f ca="1">IF(Table1[[#This Row],[field of work]]="health",1,0)</f>
        <v>0</v>
      </c>
      <c r="AN269">
        <f ca="1">IF(Table1[[#This Row],[field of work]]="agriculture",1,0)</f>
        <v>0</v>
      </c>
      <c r="AO269">
        <f ca="1">IF(Table1[[#This Row],[field of work]]="IT",1,0)</f>
        <v>0</v>
      </c>
      <c r="AP269">
        <f ca="1">IF(Table1[[#This Row],[field of work]]="construction",1,0)</f>
        <v>0</v>
      </c>
      <c r="AQ269">
        <f ca="1">IF(Table1[[#This Row],[field of work]]="general work",1,0)</f>
        <v>0</v>
      </c>
      <c r="AY269" s="23">
        <f ca="1">IF(Table1[[#This Row],[area]]="ontario",1,0)</f>
        <v>0</v>
      </c>
      <c r="AZ269">
        <f ca="1">IF(Table1[[#This Row],[area]]="newfounland",1,0)</f>
        <v>0</v>
      </c>
      <c r="BA269">
        <f ca="1">IF(Table1[[#This Row],[area]]="alberta",1,0)</f>
        <v>0</v>
      </c>
      <c r="BB269">
        <f ca="1">IF(Table1[[#This Row],[area]]="BC",1,0)</f>
        <v>0</v>
      </c>
      <c r="BC269">
        <f ca="1">IF(Table1[[#This Row],[area]]="yukon",1,0)</f>
        <v>1</v>
      </c>
      <c r="BD269">
        <f ca="1">IF(Table1[[#This Row],[area]]="nunavet",1,0)</f>
        <v>0</v>
      </c>
      <c r="BE269">
        <f ca="1">IF(Table1[[#This Row],[area]]="sasketchwan",1,0)</f>
        <v>0</v>
      </c>
      <c r="BF269">
        <f ca="1">IF(Table1[[#This Row],[area]]="newbruncwick",1,0)</f>
        <v>0</v>
      </c>
      <c r="BG269">
        <f ca="1">IF(Table1[[#This Row],[area]]="manitoba",1,0)</f>
        <v>0</v>
      </c>
      <c r="BH269">
        <f ca="1">IF(Table1[[#This Row],[area]]="prince edward island",1,0)</f>
        <v>0</v>
      </c>
      <c r="BI269">
        <f ca="1">IF(Table1[[#This Row],[area]]="quebec",1,0)</f>
        <v>0</v>
      </c>
      <c r="BJ269">
        <f ca="1">IF(Table1[[#This Row],[area]]="northwest tersesa",1,0)</f>
        <v>0</v>
      </c>
      <c r="BZ269" s="41">
        <f ca="1">Table1[[#This Row],[Cars Value]]/Table1[[#This Row],[no of cars]]</f>
        <v>72194.915021788038</v>
      </c>
      <c r="CB269" s="5">
        <f ca="1">IF(Table1[[#This Row],[Value of debts]]&gt;$CC$6,1,0)</f>
        <v>1</v>
      </c>
      <c r="CF269" s="6"/>
      <c r="CG269" s="43">
        <f ca="1">Table1[[#This Row],[Mortage left]]/Table1[[#This Row],[value of house]]</f>
        <v>0.44932936287925096</v>
      </c>
      <c r="CH269">
        <f t="shared" ca="1" si="111"/>
        <v>0</v>
      </c>
      <c r="CO269" s="5">
        <f ca="1">IF(Table1[[#This Row],[area]]="yukon",Table1[[#This Row],[income]],0)</f>
        <v>84348</v>
      </c>
      <c r="CP269">
        <f ca="1">IF(Table1[[#This Row],[area]]="ontario",Table1[[#This Row],[income]],0)</f>
        <v>0</v>
      </c>
      <c r="CQ269">
        <f ca="1">IF(Table1[[#This Row],[area]]="newfounland",Table1[[#This Row],[income]],0)</f>
        <v>0</v>
      </c>
      <c r="CR269">
        <f ca="1">IF(Table1[[#This Row],[area]]="alberta",Table1[[#This Row],[income]],0)</f>
        <v>0</v>
      </c>
      <c r="CS269">
        <f ca="1">IF(Table1[[#This Row],[area]]="nunavet",Table1[[#This Row],[income]],0)</f>
        <v>0</v>
      </c>
      <c r="CT269">
        <f ca="1">IF(Table1[[#This Row],[area]]="prince edward island",Table1[[#This Row],[income]],0)</f>
        <v>0</v>
      </c>
      <c r="CU269">
        <f ca="1">IF(Table1[[#This Row],[area]]="northwest tersesa",Table1[[#This Row],[income]],0)</f>
        <v>0</v>
      </c>
      <c r="CV269">
        <f ca="1">IF(Table1[[#This Row],[area]]="quebec",Table1[[#This Row],[income]],0)</f>
        <v>0</v>
      </c>
      <c r="CW269">
        <f ca="1">IF(Table1[[#This Row],[area]]="manitoba",Table1[[#This Row],[income]],0)</f>
        <v>0</v>
      </c>
      <c r="CX269">
        <f ca="1">IF(Table1[[#This Row],[area]]="sasketchwan",Table1[[#This Row],[income]],0)</f>
        <v>0</v>
      </c>
      <c r="CY269">
        <f ca="1">IF(Table1[[#This Row],[area]]="BC",Table1[[#This Row],[income]],0)</f>
        <v>0</v>
      </c>
      <c r="CZ269" s="6">
        <f ca="1">IF(Table1[[#This Row],[area]]="newbruncwick",Table1[[#This Row],[income]],0)</f>
        <v>0</v>
      </c>
      <c r="DB269" s="5">
        <f ca="1">IF(Table1[[#This Row],[field of work]]="health",Table1[[#This Row],[income]],0)</f>
        <v>0</v>
      </c>
      <c r="DC269">
        <f ca="1">IF(Table1[[#This Row],[field of work]]="teaching",Table1[[#This Row],[income]],0)</f>
        <v>84348</v>
      </c>
      <c r="DD269">
        <f ca="1">IF(Table1[[#This Row],[field of work]]="agriculture",Table1[[#This Row],[income]],0)</f>
        <v>0</v>
      </c>
      <c r="DE269">
        <f ca="1">IF(Table1[[#This Row],[field of work]]="IT",Table1[[#This Row],[income]],0)</f>
        <v>0</v>
      </c>
      <c r="DF269">
        <f ca="1">IF(Table1[[#This Row],[field of work]]="construction",Table1[[#This Row],[income]],0)</f>
        <v>0</v>
      </c>
      <c r="DG269" s="6">
        <f ca="1">IF(Table1[[#This Row],[field of work]]="general work",Table1[[#This Row],[income]],0)</f>
        <v>0</v>
      </c>
      <c r="DJ269" s="5">
        <f ca="1">IF(Table1[[#This Row],[Value of debts]]&gt;Table1[[#This Row],[income]],1,0)</f>
        <v>1</v>
      </c>
      <c r="DK269" s="6"/>
      <c r="DL269">
        <f ca="1">IF(Table1[[#This Row],[net worth of person($)]]&gt;$DM$6,Table1[[#This Row],[age]],0)</f>
        <v>31</v>
      </c>
    </row>
    <row r="270" spans="2:116" x14ac:dyDescent="0.3">
      <c r="B270">
        <f t="shared" ca="1" si="98"/>
        <v>2</v>
      </c>
      <c r="C270" s="1" t="str">
        <f t="shared" ca="1" si="99"/>
        <v>women</v>
      </c>
      <c r="D270">
        <f t="shared" ca="1" si="100"/>
        <v>38</v>
      </c>
      <c r="E270">
        <f t="shared" ca="1" si="101"/>
        <v>6</v>
      </c>
      <c r="F270" t="str">
        <f t="shared" ca="1" si="102"/>
        <v>agriculture</v>
      </c>
      <c r="G270">
        <f t="shared" ca="1" si="103"/>
        <v>3</v>
      </c>
      <c r="H270" t="str">
        <f t="shared" ca="1" si="104"/>
        <v>university</v>
      </c>
      <c r="I270">
        <f t="shared" ca="1" si="105"/>
        <v>4</v>
      </c>
      <c r="J270">
        <f t="shared" ca="1" si="97"/>
        <v>2</v>
      </c>
      <c r="K270">
        <f t="shared" ca="1" si="106"/>
        <v>54378</v>
      </c>
      <c r="L270">
        <f t="shared" ca="1" si="107"/>
        <v>5</v>
      </c>
      <c r="M270" t="str">
        <f t="shared" ca="1" si="108"/>
        <v>nunavet</v>
      </c>
      <c r="N270">
        <f t="shared" ca="1" si="90"/>
        <v>163134</v>
      </c>
      <c r="O270">
        <f t="shared" ca="1" si="109"/>
        <v>91921.327479484244</v>
      </c>
      <c r="P270">
        <f t="shared" ca="1" si="91"/>
        <v>24538.80066850072</v>
      </c>
      <c r="Q270">
        <f t="shared" ca="1" si="110"/>
        <v>11483</v>
      </c>
      <c r="R270">
        <f t="shared" ca="1" si="92"/>
        <v>44308.353350039302</v>
      </c>
      <c r="S270">
        <f t="shared" ca="1" si="93"/>
        <v>45355.841169564803</v>
      </c>
      <c r="T270">
        <f t="shared" ca="1" si="94"/>
        <v>233028.64183806552</v>
      </c>
      <c r="U270">
        <f t="shared" ca="1" si="95"/>
        <v>147712.68082952354</v>
      </c>
      <c r="V270">
        <f t="shared" ca="1" si="96"/>
        <v>85315.961008541984</v>
      </c>
      <c r="AF270" s="5">
        <f ca="1">IF(Table1[[#This Row],[Genders]]="men",1,0)</f>
        <v>0</v>
      </c>
      <c r="AG270">
        <f ca="1">IF(Table1[[#This Row],[Genders]]="women",1,0)</f>
        <v>1</v>
      </c>
      <c r="AJ270" s="6"/>
      <c r="AL270">
        <f ca="1">IF(Table1[[#This Row],[field of work]]="teaching",1,0)</f>
        <v>0</v>
      </c>
      <c r="AM270">
        <f ca="1">IF(Table1[[#This Row],[field of work]]="health",1,0)</f>
        <v>0</v>
      </c>
      <c r="AN270">
        <f ca="1">IF(Table1[[#This Row],[field of work]]="agriculture",1,0)</f>
        <v>1</v>
      </c>
      <c r="AO270">
        <f ca="1">IF(Table1[[#This Row],[field of work]]="IT",1,0)</f>
        <v>0</v>
      </c>
      <c r="AP270">
        <f ca="1">IF(Table1[[#This Row],[field of work]]="construction",1,0)</f>
        <v>0</v>
      </c>
      <c r="AQ270">
        <f ca="1">IF(Table1[[#This Row],[field of work]]="general work",1,0)</f>
        <v>0</v>
      </c>
      <c r="AY270" s="23">
        <f ca="1">IF(Table1[[#This Row],[area]]="ontario",1,0)</f>
        <v>0</v>
      </c>
      <c r="AZ270">
        <f ca="1">IF(Table1[[#This Row],[area]]="newfounland",1,0)</f>
        <v>0</v>
      </c>
      <c r="BA270">
        <f ca="1">IF(Table1[[#This Row],[area]]="alberta",1,0)</f>
        <v>0</v>
      </c>
      <c r="BB270">
        <f ca="1">IF(Table1[[#This Row],[area]]="BC",1,0)</f>
        <v>0</v>
      </c>
      <c r="BC270">
        <f ca="1">IF(Table1[[#This Row],[area]]="yukon",1,0)</f>
        <v>0</v>
      </c>
      <c r="BD270">
        <f ca="1">IF(Table1[[#This Row],[area]]="nunavet",1,0)</f>
        <v>1</v>
      </c>
      <c r="BE270">
        <f ca="1">IF(Table1[[#This Row],[area]]="sasketchwan",1,0)</f>
        <v>0</v>
      </c>
      <c r="BF270">
        <f ca="1">IF(Table1[[#This Row],[area]]="newbruncwick",1,0)</f>
        <v>0</v>
      </c>
      <c r="BG270">
        <f ca="1">IF(Table1[[#This Row],[area]]="manitoba",1,0)</f>
        <v>0</v>
      </c>
      <c r="BH270">
        <f ca="1">IF(Table1[[#This Row],[area]]="prince edward island",1,0)</f>
        <v>0</v>
      </c>
      <c r="BI270">
        <f ca="1">IF(Table1[[#This Row],[area]]="quebec",1,0)</f>
        <v>0</v>
      </c>
      <c r="BJ270">
        <f ca="1">IF(Table1[[#This Row],[area]]="northwest tersesa",1,0)</f>
        <v>0</v>
      </c>
      <c r="BZ270" s="41">
        <f ca="1">Table1[[#This Row],[Cars Value]]/Table1[[#This Row],[no of cars]]</f>
        <v>12269.40033425036</v>
      </c>
      <c r="CB270" s="5">
        <f ca="1">IF(Table1[[#This Row],[Value of debts]]&gt;$CC$6,1,0)</f>
        <v>1</v>
      </c>
      <c r="CF270" s="6"/>
      <c r="CG270" s="43">
        <f ca="1">Table1[[#This Row],[Mortage left]]/Table1[[#This Row],[value of house]]</f>
        <v>0.56347130260696265</v>
      </c>
      <c r="CH270">
        <f t="shared" ca="1" si="111"/>
        <v>0</v>
      </c>
      <c r="CO270" s="5">
        <f ca="1">IF(Table1[[#This Row],[area]]="yukon",Table1[[#This Row],[income]],0)</f>
        <v>0</v>
      </c>
      <c r="CP270">
        <f ca="1">IF(Table1[[#This Row],[area]]="ontario",Table1[[#This Row],[income]],0)</f>
        <v>0</v>
      </c>
      <c r="CQ270">
        <f ca="1">IF(Table1[[#This Row],[area]]="newfounland",Table1[[#This Row],[income]],0)</f>
        <v>0</v>
      </c>
      <c r="CR270">
        <f ca="1">IF(Table1[[#This Row],[area]]="alberta",Table1[[#This Row],[income]],0)</f>
        <v>0</v>
      </c>
      <c r="CS270">
        <f ca="1">IF(Table1[[#This Row],[area]]="nunavet",Table1[[#This Row],[income]],0)</f>
        <v>54378</v>
      </c>
      <c r="CT270">
        <f ca="1">IF(Table1[[#This Row],[area]]="prince edward island",Table1[[#This Row],[income]],0)</f>
        <v>0</v>
      </c>
      <c r="CU270">
        <f ca="1">IF(Table1[[#This Row],[area]]="northwest tersesa",Table1[[#This Row],[income]],0)</f>
        <v>0</v>
      </c>
      <c r="CV270">
        <f ca="1">IF(Table1[[#This Row],[area]]="quebec",Table1[[#This Row],[income]],0)</f>
        <v>0</v>
      </c>
      <c r="CW270">
        <f ca="1">IF(Table1[[#This Row],[area]]="manitoba",Table1[[#This Row],[income]],0)</f>
        <v>0</v>
      </c>
      <c r="CX270">
        <f ca="1">IF(Table1[[#This Row],[area]]="sasketchwan",Table1[[#This Row],[income]],0)</f>
        <v>0</v>
      </c>
      <c r="CY270">
        <f ca="1">IF(Table1[[#This Row],[area]]="BC",Table1[[#This Row],[income]],0)</f>
        <v>0</v>
      </c>
      <c r="CZ270" s="6">
        <f ca="1">IF(Table1[[#This Row],[area]]="newbruncwick",Table1[[#This Row],[income]],0)</f>
        <v>0</v>
      </c>
      <c r="DB270" s="5">
        <f ca="1">IF(Table1[[#This Row],[field of work]]="health",Table1[[#This Row],[income]],0)</f>
        <v>0</v>
      </c>
      <c r="DC270">
        <f ca="1">IF(Table1[[#This Row],[field of work]]="teaching",Table1[[#This Row],[income]],0)</f>
        <v>0</v>
      </c>
      <c r="DD270">
        <f ca="1">IF(Table1[[#This Row],[field of work]]="agriculture",Table1[[#This Row],[income]],0)</f>
        <v>54378</v>
      </c>
      <c r="DE270">
        <f ca="1">IF(Table1[[#This Row],[field of work]]="IT",Table1[[#This Row],[income]],0)</f>
        <v>0</v>
      </c>
      <c r="DF270">
        <f ca="1">IF(Table1[[#This Row],[field of work]]="construction",Table1[[#This Row],[income]],0)</f>
        <v>0</v>
      </c>
      <c r="DG270" s="6">
        <f ca="1">IF(Table1[[#This Row],[field of work]]="general work",Table1[[#This Row],[income]],0)</f>
        <v>0</v>
      </c>
      <c r="DJ270" s="5">
        <f ca="1">IF(Table1[[#This Row],[Value of debts]]&gt;Table1[[#This Row],[income]],1,0)</f>
        <v>1</v>
      </c>
      <c r="DK270" s="6"/>
      <c r="DL270">
        <f ca="1">IF(Table1[[#This Row],[net worth of person($)]]&gt;$DM$6,Table1[[#This Row],[age]],0)</f>
        <v>38</v>
      </c>
    </row>
    <row r="271" spans="2:116" x14ac:dyDescent="0.3">
      <c r="B271">
        <f t="shared" ca="1" si="98"/>
        <v>1</v>
      </c>
      <c r="C271" s="1" t="str">
        <f t="shared" ca="1" si="99"/>
        <v>men</v>
      </c>
      <c r="D271">
        <f t="shared" ca="1" si="100"/>
        <v>26</v>
      </c>
      <c r="E271">
        <f t="shared" ca="1" si="101"/>
        <v>4</v>
      </c>
      <c r="F271" t="str">
        <f t="shared" ca="1" si="102"/>
        <v>IT</v>
      </c>
      <c r="G271">
        <f t="shared" ca="1" si="103"/>
        <v>5</v>
      </c>
      <c r="H271" t="str">
        <f t="shared" ca="1" si="104"/>
        <v>other</v>
      </c>
      <c r="I271">
        <f t="shared" ca="1" si="105"/>
        <v>1</v>
      </c>
      <c r="J271">
        <f t="shared" ca="1" si="97"/>
        <v>1</v>
      </c>
      <c r="K271">
        <f t="shared" ca="1" si="106"/>
        <v>80781</v>
      </c>
      <c r="L271">
        <f t="shared" ca="1" si="107"/>
        <v>3</v>
      </c>
      <c r="M271" t="str">
        <f t="shared" ca="1" si="108"/>
        <v>northwest tersesa</v>
      </c>
      <c r="N271">
        <f t="shared" ca="1" si="90"/>
        <v>484686</v>
      </c>
      <c r="O271">
        <f t="shared" ca="1" si="109"/>
        <v>469056.91081369866</v>
      </c>
      <c r="P271">
        <f t="shared" ca="1" si="91"/>
        <v>34056.674741364819</v>
      </c>
      <c r="Q271">
        <f t="shared" ca="1" si="110"/>
        <v>297</v>
      </c>
      <c r="R271">
        <f t="shared" ca="1" si="92"/>
        <v>135887.17454396939</v>
      </c>
      <c r="S271">
        <f t="shared" ca="1" si="93"/>
        <v>114054.19085593388</v>
      </c>
      <c r="T271">
        <f t="shared" ca="1" si="94"/>
        <v>632796.86559729872</v>
      </c>
      <c r="U271">
        <f t="shared" ca="1" si="95"/>
        <v>605241.08535766811</v>
      </c>
      <c r="V271">
        <f t="shared" ca="1" si="96"/>
        <v>27555.780239630607</v>
      </c>
      <c r="AF271" s="5">
        <f ca="1">IF(Table1[[#This Row],[Genders]]="men",1,0)</f>
        <v>1</v>
      </c>
      <c r="AG271">
        <f ca="1">IF(Table1[[#This Row],[Genders]]="women",1,0)</f>
        <v>0</v>
      </c>
      <c r="AJ271" s="6"/>
      <c r="AL271">
        <f ca="1">IF(Table1[[#This Row],[field of work]]="teaching",1,0)</f>
        <v>0</v>
      </c>
      <c r="AM271">
        <f ca="1">IF(Table1[[#This Row],[field of work]]="health",1,0)</f>
        <v>0</v>
      </c>
      <c r="AN271">
        <f ca="1">IF(Table1[[#This Row],[field of work]]="agriculture",1,0)</f>
        <v>0</v>
      </c>
      <c r="AO271">
        <f ca="1">IF(Table1[[#This Row],[field of work]]="IT",1,0)</f>
        <v>1</v>
      </c>
      <c r="AP271">
        <f ca="1">IF(Table1[[#This Row],[field of work]]="construction",1,0)</f>
        <v>0</v>
      </c>
      <c r="AQ271">
        <f ca="1">IF(Table1[[#This Row],[field of work]]="general work",1,0)</f>
        <v>0</v>
      </c>
      <c r="AY271" s="23">
        <f ca="1">IF(Table1[[#This Row],[area]]="ontario",1,0)</f>
        <v>0</v>
      </c>
      <c r="AZ271">
        <f ca="1">IF(Table1[[#This Row],[area]]="newfounland",1,0)</f>
        <v>0</v>
      </c>
      <c r="BA271">
        <f ca="1">IF(Table1[[#This Row],[area]]="alberta",1,0)</f>
        <v>0</v>
      </c>
      <c r="BB271">
        <f ca="1">IF(Table1[[#This Row],[area]]="BC",1,0)</f>
        <v>0</v>
      </c>
      <c r="BC271">
        <f ca="1">IF(Table1[[#This Row],[area]]="yukon",1,0)</f>
        <v>0</v>
      </c>
      <c r="BD271">
        <f ca="1">IF(Table1[[#This Row],[area]]="nunavet",1,0)</f>
        <v>0</v>
      </c>
      <c r="BE271">
        <f ca="1">IF(Table1[[#This Row],[area]]="sasketchwan",1,0)</f>
        <v>0</v>
      </c>
      <c r="BF271">
        <f ca="1">IF(Table1[[#This Row],[area]]="newbruncwick",1,0)</f>
        <v>0</v>
      </c>
      <c r="BG271">
        <f ca="1">IF(Table1[[#This Row],[area]]="manitoba",1,0)</f>
        <v>0</v>
      </c>
      <c r="BH271">
        <f ca="1">IF(Table1[[#This Row],[area]]="prince edward island",1,0)</f>
        <v>0</v>
      </c>
      <c r="BI271">
        <f ca="1">IF(Table1[[#This Row],[area]]="quebec",1,0)</f>
        <v>0</v>
      </c>
      <c r="BJ271">
        <f ca="1">IF(Table1[[#This Row],[area]]="northwest tersesa",1,0)</f>
        <v>1</v>
      </c>
      <c r="BZ271" s="41">
        <f ca="1">Table1[[#This Row],[Cars Value]]/Table1[[#This Row],[no of cars]]</f>
        <v>34056.674741364819</v>
      </c>
      <c r="CB271" s="5">
        <f ca="1">IF(Table1[[#This Row],[Value of debts]]&gt;$CC$6,1,0)</f>
        <v>1</v>
      </c>
      <c r="CF271" s="6"/>
      <c r="CG271" s="43">
        <f ca="1">Table1[[#This Row],[Mortage left]]/Table1[[#This Row],[value of house]]</f>
        <v>0.96775419717858291</v>
      </c>
      <c r="CH271">
        <f t="shared" ca="1" si="111"/>
        <v>0</v>
      </c>
      <c r="CO271" s="5">
        <f ca="1">IF(Table1[[#This Row],[area]]="yukon",Table1[[#This Row],[income]],0)</f>
        <v>0</v>
      </c>
      <c r="CP271">
        <f ca="1">IF(Table1[[#This Row],[area]]="ontario",Table1[[#This Row],[income]],0)</f>
        <v>0</v>
      </c>
      <c r="CQ271">
        <f ca="1">IF(Table1[[#This Row],[area]]="newfounland",Table1[[#This Row],[income]],0)</f>
        <v>0</v>
      </c>
      <c r="CR271">
        <f ca="1">IF(Table1[[#This Row],[area]]="alberta",Table1[[#This Row],[income]],0)</f>
        <v>0</v>
      </c>
      <c r="CS271">
        <f ca="1">IF(Table1[[#This Row],[area]]="nunavet",Table1[[#This Row],[income]],0)</f>
        <v>0</v>
      </c>
      <c r="CT271">
        <f ca="1">IF(Table1[[#This Row],[area]]="prince edward island",Table1[[#This Row],[income]],0)</f>
        <v>0</v>
      </c>
      <c r="CU271">
        <f ca="1">IF(Table1[[#This Row],[area]]="northwest tersesa",Table1[[#This Row],[income]],0)</f>
        <v>80781</v>
      </c>
      <c r="CV271">
        <f ca="1">IF(Table1[[#This Row],[area]]="quebec",Table1[[#This Row],[income]],0)</f>
        <v>0</v>
      </c>
      <c r="CW271">
        <f ca="1">IF(Table1[[#This Row],[area]]="manitoba",Table1[[#This Row],[income]],0)</f>
        <v>0</v>
      </c>
      <c r="CX271">
        <f ca="1">IF(Table1[[#This Row],[area]]="sasketchwan",Table1[[#This Row],[income]],0)</f>
        <v>0</v>
      </c>
      <c r="CY271">
        <f ca="1">IF(Table1[[#This Row],[area]]="BC",Table1[[#This Row],[income]],0)</f>
        <v>0</v>
      </c>
      <c r="CZ271" s="6">
        <f ca="1">IF(Table1[[#This Row],[area]]="newbruncwick",Table1[[#This Row],[income]],0)</f>
        <v>0</v>
      </c>
      <c r="DB271" s="5">
        <f ca="1">IF(Table1[[#This Row],[field of work]]="health",Table1[[#This Row],[income]],0)</f>
        <v>0</v>
      </c>
      <c r="DC271">
        <f ca="1">IF(Table1[[#This Row],[field of work]]="teaching",Table1[[#This Row],[income]],0)</f>
        <v>0</v>
      </c>
      <c r="DD271">
        <f ca="1">IF(Table1[[#This Row],[field of work]]="agriculture",Table1[[#This Row],[income]],0)</f>
        <v>0</v>
      </c>
      <c r="DE271">
        <f ca="1">IF(Table1[[#This Row],[field of work]]="IT",Table1[[#This Row],[income]],0)</f>
        <v>80781</v>
      </c>
      <c r="DF271">
        <f ca="1">IF(Table1[[#This Row],[field of work]]="construction",Table1[[#This Row],[income]],0)</f>
        <v>0</v>
      </c>
      <c r="DG271" s="6">
        <f ca="1">IF(Table1[[#This Row],[field of work]]="general work",Table1[[#This Row],[income]],0)</f>
        <v>0</v>
      </c>
      <c r="DJ271" s="5">
        <f ca="1">IF(Table1[[#This Row],[Value of debts]]&gt;Table1[[#This Row],[income]],1,0)</f>
        <v>1</v>
      </c>
      <c r="DK271" s="6"/>
      <c r="DL271">
        <f ca="1">IF(Table1[[#This Row],[net worth of person($)]]&gt;$DM$6,Table1[[#This Row],[age]],0)</f>
        <v>0</v>
      </c>
    </row>
    <row r="272" spans="2:116" x14ac:dyDescent="0.3">
      <c r="B272">
        <f t="shared" ca="1" si="98"/>
        <v>2</v>
      </c>
      <c r="C272" s="1" t="str">
        <f t="shared" ca="1" si="99"/>
        <v>women</v>
      </c>
      <c r="D272">
        <f t="shared" ca="1" si="100"/>
        <v>30</v>
      </c>
      <c r="E272">
        <f t="shared" ca="1" si="101"/>
        <v>1</v>
      </c>
      <c r="F272" t="str">
        <f t="shared" ca="1" si="102"/>
        <v>health</v>
      </c>
      <c r="G272">
        <f t="shared" ca="1" si="103"/>
        <v>2</v>
      </c>
      <c r="H272" t="str">
        <f t="shared" ca="1" si="104"/>
        <v>college</v>
      </c>
      <c r="I272">
        <f t="shared" ca="1" si="105"/>
        <v>0</v>
      </c>
      <c r="J272">
        <f t="shared" ca="1" si="97"/>
        <v>3</v>
      </c>
      <c r="K272">
        <f t="shared" ca="1" si="106"/>
        <v>87446</v>
      </c>
      <c r="L272">
        <f t="shared" ca="1" si="107"/>
        <v>3</v>
      </c>
      <c r="M272" t="str">
        <f t="shared" ca="1" si="108"/>
        <v>northwest tersesa</v>
      </c>
      <c r="N272">
        <f t="shared" ca="1" si="90"/>
        <v>524676</v>
      </c>
      <c r="O272">
        <f t="shared" ca="1" si="109"/>
        <v>36563.888991279913</v>
      </c>
      <c r="P272">
        <f t="shared" ca="1" si="91"/>
        <v>142656.51129194742</v>
      </c>
      <c r="Q272">
        <f t="shared" ca="1" si="110"/>
        <v>106126</v>
      </c>
      <c r="R272">
        <f t="shared" ca="1" si="92"/>
        <v>120086.52318767314</v>
      </c>
      <c r="S272">
        <f t="shared" ca="1" si="93"/>
        <v>99930.072879288084</v>
      </c>
      <c r="T272">
        <f t="shared" ca="1" si="94"/>
        <v>767262.58417123556</v>
      </c>
      <c r="U272">
        <f t="shared" ca="1" si="95"/>
        <v>262776.41217895306</v>
      </c>
      <c r="V272">
        <f t="shared" ca="1" si="96"/>
        <v>504486.1719922825</v>
      </c>
      <c r="AF272" s="5">
        <f ca="1">IF(Table1[[#This Row],[Genders]]="men",1,0)</f>
        <v>0</v>
      </c>
      <c r="AG272">
        <f ca="1">IF(Table1[[#This Row],[Genders]]="women",1,0)</f>
        <v>1</v>
      </c>
      <c r="AJ272" s="6"/>
      <c r="AL272">
        <f ca="1">IF(Table1[[#This Row],[field of work]]="teaching",1,0)</f>
        <v>0</v>
      </c>
      <c r="AM272">
        <f ca="1">IF(Table1[[#This Row],[field of work]]="health",1,0)</f>
        <v>1</v>
      </c>
      <c r="AN272">
        <f ca="1">IF(Table1[[#This Row],[field of work]]="agriculture",1,0)</f>
        <v>0</v>
      </c>
      <c r="AO272">
        <f ca="1">IF(Table1[[#This Row],[field of work]]="IT",1,0)</f>
        <v>0</v>
      </c>
      <c r="AP272">
        <f ca="1">IF(Table1[[#This Row],[field of work]]="construction",1,0)</f>
        <v>0</v>
      </c>
      <c r="AQ272">
        <f ca="1">IF(Table1[[#This Row],[field of work]]="general work",1,0)</f>
        <v>0</v>
      </c>
      <c r="AY272" s="23">
        <f ca="1">IF(Table1[[#This Row],[area]]="ontario",1,0)</f>
        <v>0</v>
      </c>
      <c r="AZ272">
        <f ca="1">IF(Table1[[#This Row],[area]]="newfounland",1,0)</f>
        <v>0</v>
      </c>
      <c r="BA272">
        <f ca="1">IF(Table1[[#This Row],[area]]="alberta",1,0)</f>
        <v>0</v>
      </c>
      <c r="BB272">
        <f ca="1">IF(Table1[[#This Row],[area]]="BC",1,0)</f>
        <v>0</v>
      </c>
      <c r="BC272">
        <f ca="1">IF(Table1[[#This Row],[area]]="yukon",1,0)</f>
        <v>0</v>
      </c>
      <c r="BD272">
        <f ca="1">IF(Table1[[#This Row],[area]]="nunavet",1,0)</f>
        <v>0</v>
      </c>
      <c r="BE272">
        <f ca="1">IF(Table1[[#This Row],[area]]="sasketchwan",1,0)</f>
        <v>0</v>
      </c>
      <c r="BF272">
        <f ca="1">IF(Table1[[#This Row],[area]]="newbruncwick",1,0)</f>
        <v>0</v>
      </c>
      <c r="BG272">
        <f ca="1">IF(Table1[[#This Row],[area]]="manitoba",1,0)</f>
        <v>0</v>
      </c>
      <c r="BH272">
        <f ca="1">IF(Table1[[#This Row],[area]]="prince edward island",1,0)</f>
        <v>0</v>
      </c>
      <c r="BI272">
        <f ca="1">IF(Table1[[#This Row],[area]]="quebec",1,0)</f>
        <v>0</v>
      </c>
      <c r="BJ272">
        <f ca="1">IF(Table1[[#This Row],[area]]="northwest tersesa",1,0)</f>
        <v>1</v>
      </c>
      <c r="BZ272" s="41">
        <f ca="1">Table1[[#This Row],[Cars Value]]/Table1[[#This Row],[no of cars]]</f>
        <v>47552.170430649137</v>
      </c>
      <c r="CB272" s="5">
        <f ca="1">IF(Table1[[#This Row],[Value of debts]]&gt;$CC$6,1,0)</f>
        <v>1</v>
      </c>
      <c r="CF272" s="6"/>
      <c r="CG272" s="43">
        <f ca="1">Table1[[#This Row],[Mortage left]]/Table1[[#This Row],[value of house]]</f>
        <v>6.9688510607079257E-2</v>
      </c>
      <c r="CH272">
        <f t="shared" ca="1" si="111"/>
        <v>1</v>
      </c>
      <c r="CO272" s="5">
        <f ca="1">IF(Table1[[#This Row],[area]]="yukon",Table1[[#This Row],[income]],0)</f>
        <v>0</v>
      </c>
      <c r="CP272">
        <f ca="1">IF(Table1[[#This Row],[area]]="ontario",Table1[[#This Row],[income]],0)</f>
        <v>0</v>
      </c>
      <c r="CQ272">
        <f ca="1">IF(Table1[[#This Row],[area]]="newfounland",Table1[[#This Row],[income]],0)</f>
        <v>0</v>
      </c>
      <c r="CR272">
        <f ca="1">IF(Table1[[#This Row],[area]]="alberta",Table1[[#This Row],[income]],0)</f>
        <v>0</v>
      </c>
      <c r="CS272">
        <f ca="1">IF(Table1[[#This Row],[area]]="nunavet",Table1[[#This Row],[income]],0)</f>
        <v>0</v>
      </c>
      <c r="CT272">
        <f ca="1">IF(Table1[[#This Row],[area]]="prince edward island",Table1[[#This Row],[income]],0)</f>
        <v>0</v>
      </c>
      <c r="CU272">
        <f ca="1">IF(Table1[[#This Row],[area]]="northwest tersesa",Table1[[#This Row],[income]],0)</f>
        <v>87446</v>
      </c>
      <c r="CV272">
        <f ca="1">IF(Table1[[#This Row],[area]]="quebec",Table1[[#This Row],[income]],0)</f>
        <v>0</v>
      </c>
      <c r="CW272">
        <f ca="1">IF(Table1[[#This Row],[area]]="manitoba",Table1[[#This Row],[income]],0)</f>
        <v>0</v>
      </c>
      <c r="CX272">
        <f ca="1">IF(Table1[[#This Row],[area]]="sasketchwan",Table1[[#This Row],[income]],0)</f>
        <v>0</v>
      </c>
      <c r="CY272">
        <f ca="1">IF(Table1[[#This Row],[area]]="BC",Table1[[#This Row],[income]],0)</f>
        <v>0</v>
      </c>
      <c r="CZ272" s="6">
        <f ca="1">IF(Table1[[#This Row],[area]]="newbruncwick",Table1[[#This Row],[income]],0)</f>
        <v>0</v>
      </c>
      <c r="DB272" s="5">
        <f ca="1">IF(Table1[[#This Row],[field of work]]="health",Table1[[#This Row],[income]],0)</f>
        <v>87446</v>
      </c>
      <c r="DC272">
        <f ca="1">IF(Table1[[#This Row],[field of work]]="teaching",Table1[[#This Row],[income]],0)</f>
        <v>0</v>
      </c>
      <c r="DD272">
        <f ca="1">IF(Table1[[#This Row],[field of work]]="agriculture",Table1[[#This Row],[income]],0)</f>
        <v>0</v>
      </c>
      <c r="DE272">
        <f ca="1">IF(Table1[[#This Row],[field of work]]="IT",Table1[[#This Row],[income]],0)</f>
        <v>0</v>
      </c>
      <c r="DF272">
        <f ca="1">IF(Table1[[#This Row],[field of work]]="construction",Table1[[#This Row],[income]],0)</f>
        <v>0</v>
      </c>
      <c r="DG272" s="6">
        <f ca="1">IF(Table1[[#This Row],[field of work]]="general work",Table1[[#This Row],[income]],0)</f>
        <v>0</v>
      </c>
      <c r="DJ272" s="5">
        <f ca="1">IF(Table1[[#This Row],[Value of debts]]&gt;Table1[[#This Row],[income]],1,0)</f>
        <v>1</v>
      </c>
      <c r="DK272" s="6"/>
      <c r="DL272">
        <f ca="1">IF(Table1[[#This Row],[net worth of person($)]]&gt;$DM$6,Table1[[#This Row],[age]],0)</f>
        <v>30</v>
      </c>
    </row>
    <row r="273" spans="2:116" x14ac:dyDescent="0.3">
      <c r="B273">
        <f t="shared" ca="1" si="98"/>
        <v>2</v>
      </c>
      <c r="C273" s="1" t="str">
        <f t="shared" ca="1" si="99"/>
        <v>women</v>
      </c>
      <c r="D273">
        <f t="shared" ca="1" si="100"/>
        <v>39</v>
      </c>
      <c r="E273">
        <f t="shared" ca="1" si="101"/>
        <v>4</v>
      </c>
      <c r="F273" t="str">
        <f t="shared" ca="1" si="102"/>
        <v>IT</v>
      </c>
      <c r="G273">
        <f t="shared" ca="1" si="103"/>
        <v>3</v>
      </c>
      <c r="H273" t="str">
        <f t="shared" ca="1" si="104"/>
        <v>university</v>
      </c>
      <c r="I273">
        <f t="shared" ca="1" si="105"/>
        <v>1</v>
      </c>
      <c r="J273">
        <f t="shared" ca="1" si="97"/>
        <v>1</v>
      </c>
      <c r="K273">
        <f t="shared" ca="1" si="106"/>
        <v>50080</v>
      </c>
      <c r="L273">
        <f t="shared" ca="1" si="107"/>
        <v>11</v>
      </c>
      <c r="M273" t="str">
        <f t="shared" ca="1" si="108"/>
        <v>newbruncwick</v>
      </c>
      <c r="N273">
        <f t="shared" ca="1" si="90"/>
        <v>300480</v>
      </c>
      <c r="O273">
        <f t="shared" ca="1" si="109"/>
        <v>236961.80932823571</v>
      </c>
      <c r="P273">
        <f t="shared" ca="1" si="91"/>
        <v>23672.942389755644</v>
      </c>
      <c r="Q273">
        <f t="shared" ca="1" si="110"/>
        <v>1177</v>
      </c>
      <c r="R273">
        <f t="shared" ca="1" si="92"/>
        <v>90230.899373993248</v>
      </c>
      <c r="S273">
        <f t="shared" ca="1" si="93"/>
        <v>73747.348671331667</v>
      </c>
      <c r="T273">
        <f t="shared" ca="1" si="94"/>
        <v>397900.29106108728</v>
      </c>
      <c r="U273">
        <f t="shared" ca="1" si="95"/>
        <v>328369.70870222896</v>
      </c>
      <c r="V273">
        <f t="shared" ca="1" si="96"/>
        <v>69530.582358858315</v>
      </c>
      <c r="AF273" s="5">
        <f ca="1">IF(Table1[[#This Row],[Genders]]="men",1,0)</f>
        <v>0</v>
      </c>
      <c r="AG273">
        <f ca="1">IF(Table1[[#This Row],[Genders]]="women",1,0)</f>
        <v>1</v>
      </c>
      <c r="AJ273" s="6"/>
      <c r="AL273">
        <f ca="1">IF(Table1[[#This Row],[field of work]]="teaching",1,0)</f>
        <v>0</v>
      </c>
      <c r="AM273">
        <f ca="1">IF(Table1[[#This Row],[field of work]]="health",1,0)</f>
        <v>0</v>
      </c>
      <c r="AN273">
        <f ca="1">IF(Table1[[#This Row],[field of work]]="agriculture",1,0)</f>
        <v>0</v>
      </c>
      <c r="AO273">
        <f ca="1">IF(Table1[[#This Row],[field of work]]="IT",1,0)</f>
        <v>1</v>
      </c>
      <c r="AP273">
        <f ca="1">IF(Table1[[#This Row],[field of work]]="construction",1,0)</f>
        <v>0</v>
      </c>
      <c r="AQ273">
        <f ca="1">IF(Table1[[#This Row],[field of work]]="general work",1,0)</f>
        <v>0</v>
      </c>
      <c r="AY273" s="23">
        <f ca="1">IF(Table1[[#This Row],[area]]="ontario",1,0)</f>
        <v>0</v>
      </c>
      <c r="AZ273">
        <f ca="1">IF(Table1[[#This Row],[area]]="newfounland",1,0)</f>
        <v>0</v>
      </c>
      <c r="BA273">
        <f ca="1">IF(Table1[[#This Row],[area]]="alberta",1,0)</f>
        <v>0</v>
      </c>
      <c r="BB273">
        <f ca="1">IF(Table1[[#This Row],[area]]="BC",1,0)</f>
        <v>0</v>
      </c>
      <c r="BC273">
        <f ca="1">IF(Table1[[#This Row],[area]]="yukon",1,0)</f>
        <v>0</v>
      </c>
      <c r="BD273">
        <f ca="1">IF(Table1[[#This Row],[area]]="nunavet",1,0)</f>
        <v>0</v>
      </c>
      <c r="BE273">
        <f ca="1">IF(Table1[[#This Row],[area]]="sasketchwan",1,0)</f>
        <v>0</v>
      </c>
      <c r="BF273">
        <f ca="1">IF(Table1[[#This Row],[area]]="newbruncwick",1,0)</f>
        <v>1</v>
      </c>
      <c r="BG273">
        <f ca="1">IF(Table1[[#This Row],[area]]="manitoba",1,0)</f>
        <v>0</v>
      </c>
      <c r="BH273">
        <f ca="1">IF(Table1[[#This Row],[area]]="prince edward island",1,0)</f>
        <v>0</v>
      </c>
      <c r="BI273">
        <f ca="1">IF(Table1[[#This Row],[area]]="quebec",1,0)</f>
        <v>0</v>
      </c>
      <c r="BJ273">
        <f ca="1">IF(Table1[[#This Row],[area]]="northwest tersesa",1,0)</f>
        <v>0</v>
      </c>
      <c r="BZ273" s="41">
        <f ca="1">Table1[[#This Row],[Cars Value]]/Table1[[#This Row],[no of cars]]</f>
        <v>23672.942389755644</v>
      </c>
      <c r="CB273" s="5">
        <f ca="1">IF(Table1[[#This Row],[Value of debts]]&gt;$CC$6,1,0)</f>
        <v>1</v>
      </c>
      <c r="CF273" s="6"/>
      <c r="CG273" s="43">
        <f ca="1">Table1[[#This Row],[Mortage left]]/Table1[[#This Row],[value of house]]</f>
        <v>0.78861092028832436</v>
      </c>
      <c r="CH273">
        <f t="shared" ca="1" si="111"/>
        <v>0</v>
      </c>
      <c r="CO273" s="5">
        <f ca="1">IF(Table1[[#This Row],[area]]="yukon",Table1[[#This Row],[income]],0)</f>
        <v>0</v>
      </c>
      <c r="CP273">
        <f ca="1">IF(Table1[[#This Row],[area]]="ontario",Table1[[#This Row],[income]],0)</f>
        <v>0</v>
      </c>
      <c r="CQ273">
        <f ca="1">IF(Table1[[#This Row],[area]]="newfounland",Table1[[#This Row],[income]],0)</f>
        <v>0</v>
      </c>
      <c r="CR273">
        <f ca="1">IF(Table1[[#This Row],[area]]="alberta",Table1[[#This Row],[income]],0)</f>
        <v>0</v>
      </c>
      <c r="CS273">
        <f ca="1">IF(Table1[[#This Row],[area]]="nunavet",Table1[[#This Row],[income]],0)</f>
        <v>0</v>
      </c>
      <c r="CT273">
        <f ca="1">IF(Table1[[#This Row],[area]]="prince edward island",Table1[[#This Row],[income]],0)</f>
        <v>0</v>
      </c>
      <c r="CU273">
        <f ca="1">IF(Table1[[#This Row],[area]]="northwest tersesa",Table1[[#This Row],[income]],0)</f>
        <v>0</v>
      </c>
      <c r="CV273">
        <f ca="1">IF(Table1[[#This Row],[area]]="quebec",Table1[[#This Row],[income]],0)</f>
        <v>0</v>
      </c>
      <c r="CW273">
        <f ca="1">IF(Table1[[#This Row],[area]]="manitoba",Table1[[#This Row],[income]],0)</f>
        <v>0</v>
      </c>
      <c r="CX273">
        <f ca="1">IF(Table1[[#This Row],[area]]="sasketchwan",Table1[[#This Row],[income]],0)</f>
        <v>0</v>
      </c>
      <c r="CY273">
        <f ca="1">IF(Table1[[#This Row],[area]]="BC",Table1[[#This Row],[income]],0)</f>
        <v>0</v>
      </c>
      <c r="CZ273" s="6">
        <f ca="1">IF(Table1[[#This Row],[area]]="newbruncwick",Table1[[#This Row],[income]],0)</f>
        <v>50080</v>
      </c>
      <c r="DB273" s="5">
        <f ca="1">IF(Table1[[#This Row],[field of work]]="health",Table1[[#This Row],[income]],0)</f>
        <v>0</v>
      </c>
      <c r="DC273">
        <f ca="1">IF(Table1[[#This Row],[field of work]]="teaching",Table1[[#This Row],[income]],0)</f>
        <v>0</v>
      </c>
      <c r="DD273">
        <f ca="1">IF(Table1[[#This Row],[field of work]]="agriculture",Table1[[#This Row],[income]],0)</f>
        <v>0</v>
      </c>
      <c r="DE273">
        <f ca="1">IF(Table1[[#This Row],[field of work]]="IT",Table1[[#This Row],[income]],0)</f>
        <v>50080</v>
      </c>
      <c r="DF273">
        <f ca="1">IF(Table1[[#This Row],[field of work]]="construction",Table1[[#This Row],[income]],0)</f>
        <v>0</v>
      </c>
      <c r="DG273" s="6">
        <f ca="1">IF(Table1[[#This Row],[field of work]]="general work",Table1[[#This Row],[income]],0)</f>
        <v>0</v>
      </c>
      <c r="DJ273" s="5">
        <f ca="1">IF(Table1[[#This Row],[Value of debts]]&gt;Table1[[#This Row],[income]],1,0)</f>
        <v>1</v>
      </c>
      <c r="DK273" s="6"/>
      <c r="DL273">
        <f ca="1">IF(Table1[[#This Row],[net worth of person($)]]&gt;$DM$6,Table1[[#This Row],[age]],0)</f>
        <v>39</v>
      </c>
    </row>
    <row r="274" spans="2:116" x14ac:dyDescent="0.3">
      <c r="B274">
        <f t="shared" ca="1" si="98"/>
        <v>2</v>
      </c>
      <c r="C274" s="1" t="str">
        <f t="shared" ca="1" si="99"/>
        <v>women</v>
      </c>
      <c r="D274">
        <f t="shared" ca="1" si="100"/>
        <v>43</v>
      </c>
      <c r="E274">
        <f t="shared" ca="1" si="101"/>
        <v>6</v>
      </c>
      <c r="F274" t="str">
        <f t="shared" ca="1" si="102"/>
        <v>agriculture</v>
      </c>
      <c r="G274">
        <f t="shared" ca="1" si="103"/>
        <v>2</v>
      </c>
      <c r="H274" t="str">
        <f t="shared" ca="1" si="104"/>
        <v>college</v>
      </c>
      <c r="I274">
        <f t="shared" ca="1" si="105"/>
        <v>4</v>
      </c>
      <c r="J274">
        <f t="shared" ca="1" si="97"/>
        <v>1</v>
      </c>
      <c r="K274">
        <f t="shared" ca="1" si="106"/>
        <v>30267</v>
      </c>
      <c r="L274">
        <f t="shared" ca="1" si="107"/>
        <v>11</v>
      </c>
      <c r="M274" t="str">
        <f t="shared" ca="1" si="108"/>
        <v>newbruncwick</v>
      </c>
      <c r="N274">
        <f t="shared" ca="1" si="90"/>
        <v>121068</v>
      </c>
      <c r="O274">
        <f t="shared" ca="1" si="109"/>
        <v>42733.68410777043</v>
      </c>
      <c r="P274">
        <f t="shared" ca="1" si="91"/>
        <v>15097.955436836502</v>
      </c>
      <c r="Q274">
        <f t="shared" ca="1" si="110"/>
        <v>9172</v>
      </c>
      <c r="R274">
        <f t="shared" ca="1" si="92"/>
        <v>29411.491051531197</v>
      </c>
      <c r="S274">
        <f t="shared" ca="1" si="93"/>
        <v>23833.293110851409</v>
      </c>
      <c r="T274">
        <f t="shared" ca="1" si="94"/>
        <v>159999.24854768789</v>
      </c>
      <c r="U274">
        <f t="shared" ca="1" si="95"/>
        <v>81317.175159301623</v>
      </c>
      <c r="V274">
        <f t="shared" ca="1" si="96"/>
        <v>78682.07338838627</v>
      </c>
      <c r="AF274" s="5">
        <f ca="1">IF(Table1[[#This Row],[Genders]]="men",1,0)</f>
        <v>0</v>
      </c>
      <c r="AG274">
        <f ca="1">IF(Table1[[#This Row],[Genders]]="women",1,0)</f>
        <v>1</v>
      </c>
      <c r="AJ274" s="6"/>
      <c r="AL274">
        <f ca="1">IF(Table1[[#This Row],[field of work]]="teaching",1,0)</f>
        <v>0</v>
      </c>
      <c r="AM274">
        <f ca="1">IF(Table1[[#This Row],[field of work]]="health",1,0)</f>
        <v>0</v>
      </c>
      <c r="AN274">
        <f ca="1">IF(Table1[[#This Row],[field of work]]="agriculture",1,0)</f>
        <v>1</v>
      </c>
      <c r="AO274">
        <f ca="1">IF(Table1[[#This Row],[field of work]]="IT",1,0)</f>
        <v>0</v>
      </c>
      <c r="AP274">
        <f ca="1">IF(Table1[[#This Row],[field of work]]="construction",1,0)</f>
        <v>0</v>
      </c>
      <c r="AQ274">
        <f ca="1">IF(Table1[[#This Row],[field of work]]="general work",1,0)</f>
        <v>0</v>
      </c>
      <c r="AY274" s="23">
        <f ca="1">IF(Table1[[#This Row],[area]]="ontario",1,0)</f>
        <v>0</v>
      </c>
      <c r="AZ274">
        <f ca="1">IF(Table1[[#This Row],[area]]="newfounland",1,0)</f>
        <v>0</v>
      </c>
      <c r="BA274">
        <f ca="1">IF(Table1[[#This Row],[area]]="alberta",1,0)</f>
        <v>0</v>
      </c>
      <c r="BB274">
        <f ca="1">IF(Table1[[#This Row],[area]]="BC",1,0)</f>
        <v>0</v>
      </c>
      <c r="BC274">
        <f ca="1">IF(Table1[[#This Row],[area]]="yukon",1,0)</f>
        <v>0</v>
      </c>
      <c r="BD274">
        <f ca="1">IF(Table1[[#This Row],[area]]="nunavet",1,0)</f>
        <v>0</v>
      </c>
      <c r="BE274">
        <f ca="1">IF(Table1[[#This Row],[area]]="sasketchwan",1,0)</f>
        <v>0</v>
      </c>
      <c r="BF274">
        <f ca="1">IF(Table1[[#This Row],[area]]="newbruncwick",1,0)</f>
        <v>1</v>
      </c>
      <c r="BG274">
        <f ca="1">IF(Table1[[#This Row],[area]]="manitoba",1,0)</f>
        <v>0</v>
      </c>
      <c r="BH274">
        <f ca="1">IF(Table1[[#This Row],[area]]="prince edward island",1,0)</f>
        <v>0</v>
      </c>
      <c r="BI274">
        <f ca="1">IF(Table1[[#This Row],[area]]="quebec",1,0)</f>
        <v>0</v>
      </c>
      <c r="BJ274">
        <f ca="1">IF(Table1[[#This Row],[area]]="northwest tersesa",1,0)</f>
        <v>0</v>
      </c>
      <c r="BZ274" s="41">
        <f ca="1">Table1[[#This Row],[Cars Value]]/Table1[[#This Row],[no of cars]]</f>
        <v>15097.955436836502</v>
      </c>
      <c r="CB274" s="5">
        <f ca="1">IF(Table1[[#This Row],[Value of debts]]&gt;$CC$6,1,0)</f>
        <v>0</v>
      </c>
      <c r="CF274" s="6"/>
      <c r="CG274" s="43">
        <f ca="1">Table1[[#This Row],[Mortage left]]/Table1[[#This Row],[value of house]]</f>
        <v>0.35297257828468653</v>
      </c>
      <c r="CH274">
        <f t="shared" ca="1" si="111"/>
        <v>0</v>
      </c>
      <c r="CO274" s="5">
        <f ca="1">IF(Table1[[#This Row],[area]]="yukon",Table1[[#This Row],[income]],0)</f>
        <v>0</v>
      </c>
      <c r="CP274">
        <f ca="1">IF(Table1[[#This Row],[area]]="ontario",Table1[[#This Row],[income]],0)</f>
        <v>0</v>
      </c>
      <c r="CQ274">
        <f ca="1">IF(Table1[[#This Row],[area]]="newfounland",Table1[[#This Row],[income]],0)</f>
        <v>0</v>
      </c>
      <c r="CR274">
        <f ca="1">IF(Table1[[#This Row],[area]]="alberta",Table1[[#This Row],[income]],0)</f>
        <v>0</v>
      </c>
      <c r="CS274">
        <f ca="1">IF(Table1[[#This Row],[area]]="nunavet",Table1[[#This Row],[income]],0)</f>
        <v>0</v>
      </c>
      <c r="CT274">
        <f ca="1">IF(Table1[[#This Row],[area]]="prince edward island",Table1[[#This Row],[income]],0)</f>
        <v>0</v>
      </c>
      <c r="CU274">
        <f ca="1">IF(Table1[[#This Row],[area]]="northwest tersesa",Table1[[#This Row],[income]],0)</f>
        <v>0</v>
      </c>
      <c r="CV274">
        <f ca="1">IF(Table1[[#This Row],[area]]="quebec",Table1[[#This Row],[income]],0)</f>
        <v>0</v>
      </c>
      <c r="CW274">
        <f ca="1">IF(Table1[[#This Row],[area]]="manitoba",Table1[[#This Row],[income]],0)</f>
        <v>0</v>
      </c>
      <c r="CX274">
        <f ca="1">IF(Table1[[#This Row],[area]]="sasketchwan",Table1[[#This Row],[income]],0)</f>
        <v>0</v>
      </c>
      <c r="CY274">
        <f ca="1">IF(Table1[[#This Row],[area]]="BC",Table1[[#This Row],[income]],0)</f>
        <v>0</v>
      </c>
      <c r="CZ274" s="6">
        <f ca="1">IF(Table1[[#This Row],[area]]="newbruncwick",Table1[[#This Row],[income]],0)</f>
        <v>30267</v>
      </c>
      <c r="DB274" s="5">
        <f ca="1">IF(Table1[[#This Row],[field of work]]="health",Table1[[#This Row],[income]],0)</f>
        <v>0</v>
      </c>
      <c r="DC274">
        <f ca="1">IF(Table1[[#This Row],[field of work]]="teaching",Table1[[#This Row],[income]],0)</f>
        <v>0</v>
      </c>
      <c r="DD274">
        <f ca="1">IF(Table1[[#This Row],[field of work]]="agriculture",Table1[[#This Row],[income]],0)</f>
        <v>30267</v>
      </c>
      <c r="DE274">
        <f ca="1">IF(Table1[[#This Row],[field of work]]="IT",Table1[[#This Row],[income]],0)</f>
        <v>0</v>
      </c>
      <c r="DF274">
        <f ca="1">IF(Table1[[#This Row],[field of work]]="construction",Table1[[#This Row],[income]],0)</f>
        <v>0</v>
      </c>
      <c r="DG274" s="6">
        <f ca="1">IF(Table1[[#This Row],[field of work]]="general work",Table1[[#This Row],[income]],0)</f>
        <v>0</v>
      </c>
      <c r="DJ274" s="5">
        <f ca="1">IF(Table1[[#This Row],[Value of debts]]&gt;Table1[[#This Row],[income]],1,0)</f>
        <v>1</v>
      </c>
      <c r="DK274" s="6"/>
      <c r="DL274">
        <f ca="1">IF(Table1[[#This Row],[net worth of person($)]]&gt;$DM$6,Table1[[#This Row],[age]],0)</f>
        <v>43</v>
      </c>
    </row>
    <row r="275" spans="2:116" x14ac:dyDescent="0.3">
      <c r="B275">
        <f t="shared" ca="1" si="98"/>
        <v>1</v>
      </c>
      <c r="C275" s="1" t="str">
        <f t="shared" ca="1" si="99"/>
        <v>men</v>
      </c>
      <c r="D275">
        <f t="shared" ca="1" si="100"/>
        <v>31</v>
      </c>
      <c r="E275">
        <f t="shared" ca="1" si="101"/>
        <v>6</v>
      </c>
      <c r="F275" t="str">
        <f t="shared" ca="1" si="102"/>
        <v>agriculture</v>
      </c>
      <c r="G275">
        <f t="shared" ca="1" si="103"/>
        <v>3</v>
      </c>
      <c r="H275" t="str">
        <f t="shared" ca="1" si="104"/>
        <v>university</v>
      </c>
      <c r="I275">
        <f t="shared" ca="1" si="105"/>
        <v>2</v>
      </c>
      <c r="J275">
        <f t="shared" ca="1" si="97"/>
        <v>1</v>
      </c>
      <c r="K275">
        <f t="shared" ca="1" si="106"/>
        <v>61428</v>
      </c>
      <c r="L275">
        <f t="shared" ca="1" si="107"/>
        <v>7</v>
      </c>
      <c r="M275" t="str">
        <f t="shared" ca="1" si="108"/>
        <v>manitoba</v>
      </c>
      <c r="N275">
        <f t="shared" ca="1" si="90"/>
        <v>245712</v>
      </c>
      <c r="O275">
        <f t="shared" ca="1" si="109"/>
        <v>91745.092314116293</v>
      </c>
      <c r="P275">
        <f t="shared" ca="1" si="91"/>
        <v>47354.154117787126</v>
      </c>
      <c r="Q275">
        <f t="shared" ca="1" si="110"/>
        <v>21068</v>
      </c>
      <c r="R275">
        <f t="shared" ca="1" si="92"/>
        <v>71012.666958517817</v>
      </c>
      <c r="S275">
        <f t="shared" ca="1" si="93"/>
        <v>85182.148705516011</v>
      </c>
      <c r="T275">
        <f t="shared" ca="1" si="94"/>
        <v>378248.30282330315</v>
      </c>
      <c r="U275">
        <f t="shared" ca="1" si="95"/>
        <v>183825.75927263411</v>
      </c>
      <c r="V275">
        <f t="shared" ca="1" si="96"/>
        <v>194422.54355066904</v>
      </c>
      <c r="AF275" s="5">
        <f ca="1">IF(Table1[[#This Row],[Genders]]="men",1,0)</f>
        <v>1</v>
      </c>
      <c r="AG275">
        <f ca="1">IF(Table1[[#This Row],[Genders]]="women",1,0)</f>
        <v>0</v>
      </c>
      <c r="AJ275" s="6"/>
      <c r="AL275">
        <f ca="1">IF(Table1[[#This Row],[field of work]]="teaching",1,0)</f>
        <v>0</v>
      </c>
      <c r="AM275">
        <f ca="1">IF(Table1[[#This Row],[field of work]]="health",1,0)</f>
        <v>0</v>
      </c>
      <c r="AN275">
        <f ca="1">IF(Table1[[#This Row],[field of work]]="agriculture",1,0)</f>
        <v>1</v>
      </c>
      <c r="AO275">
        <f ca="1">IF(Table1[[#This Row],[field of work]]="IT",1,0)</f>
        <v>0</v>
      </c>
      <c r="AP275">
        <f ca="1">IF(Table1[[#This Row],[field of work]]="construction",1,0)</f>
        <v>0</v>
      </c>
      <c r="AQ275">
        <f ca="1">IF(Table1[[#This Row],[field of work]]="general work",1,0)</f>
        <v>0</v>
      </c>
      <c r="AY275" s="23">
        <f ca="1">IF(Table1[[#This Row],[area]]="ontario",1,0)</f>
        <v>0</v>
      </c>
      <c r="AZ275">
        <f ca="1">IF(Table1[[#This Row],[area]]="newfounland",1,0)</f>
        <v>0</v>
      </c>
      <c r="BA275">
        <f ca="1">IF(Table1[[#This Row],[area]]="alberta",1,0)</f>
        <v>0</v>
      </c>
      <c r="BB275">
        <f ca="1">IF(Table1[[#This Row],[area]]="BC",1,0)</f>
        <v>0</v>
      </c>
      <c r="BC275">
        <f ca="1">IF(Table1[[#This Row],[area]]="yukon",1,0)</f>
        <v>0</v>
      </c>
      <c r="BD275">
        <f ca="1">IF(Table1[[#This Row],[area]]="nunavet",1,0)</f>
        <v>0</v>
      </c>
      <c r="BE275">
        <f ca="1">IF(Table1[[#This Row],[area]]="sasketchwan",1,0)</f>
        <v>0</v>
      </c>
      <c r="BF275">
        <f ca="1">IF(Table1[[#This Row],[area]]="newbruncwick",1,0)</f>
        <v>0</v>
      </c>
      <c r="BG275">
        <f ca="1">IF(Table1[[#This Row],[area]]="manitoba",1,0)</f>
        <v>1</v>
      </c>
      <c r="BH275">
        <f ca="1">IF(Table1[[#This Row],[area]]="prince edward island",1,0)</f>
        <v>0</v>
      </c>
      <c r="BI275">
        <f ca="1">IF(Table1[[#This Row],[area]]="quebec",1,0)</f>
        <v>0</v>
      </c>
      <c r="BJ275">
        <f ca="1">IF(Table1[[#This Row],[area]]="northwest tersesa",1,0)</f>
        <v>0</v>
      </c>
      <c r="BZ275" s="41">
        <f ca="1">Table1[[#This Row],[Cars Value]]/Table1[[#This Row],[no of cars]]</f>
        <v>47354.154117787126</v>
      </c>
      <c r="CB275" s="5">
        <f ca="1">IF(Table1[[#This Row],[Value of debts]]&gt;$CC$6,1,0)</f>
        <v>1</v>
      </c>
      <c r="CF275" s="6"/>
      <c r="CG275" s="43">
        <f ca="1">Table1[[#This Row],[Mortage left]]/Table1[[#This Row],[value of house]]</f>
        <v>0.37338466299617556</v>
      </c>
      <c r="CH275">
        <f t="shared" ca="1" si="111"/>
        <v>0</v>
      </c>
      <c r="CO275" s="5">
        <f ca="1">IF(Table1[[#This Row],[area]]="yukon",Table1[[#This Row],[income]],0)</f>
        <v>0</v>
      </c>
      <c r="CP275">
        <f ca="1">IF(Table1[[#This Row],[area]]="ontario",Table1[[#This Row],[income]],0)</f>
        <v>0</v>
      </c>
      <c r="CQ275">
        <f ca="1">IF(Table1[[#This Row],[area]]="newfounland",Table1[[#This Row],[income]],0)</f>
        <v>0</v>
      </c>
      <c r="CR275">
        <f ca="1">IF(Table1[[#This Row],[area]]="alberta",Table1[[#This Row],[income]],0)</f>
        <v>0</v>
      </c>
      <c r="CS275">
        <f ca="1">IF(Table1[[#This Row],[area]]="nunavet",Table1[[#This Row],[income]],0)</f>
        <v>0</v>
      </c>
      <c r="CT275">
        <f ca="1">IF(Table1[[#This Row],[area]]="prince edward island",Table1[[#This Row],[income]],0)</f>
        <v>0</v>
      </c>
      <c r="CU275">
        <f ca="1">IF(Table1[[#This Row],[area]]="northwest tersesa",Table1[[#This Row],[income]],0)</f>
        <v>0</v>
      </c>
      <c r="CV275">
        <f ca="1">IF(Table1[[#This Row],[area]]="quebec",Table1[[#This Row],[income]],0)</f>
        <v>0</v>
      </c>
      <c r="CW275">
        <f ca="1">IF(Table1[[#This Row],[area]]="manitoba",Table1[[#This Row],[income]],0)</f>
        <v>61428</v>
      </c>
      <c r="CX275">
        <f ca="1">IF(Table1[[#This Row],[area]]="sasketchwan",Table1[[#This Row],[income]],0)</f>
        <v>0</v>
      </c>
      <c r="CY275">
        <f ca="1">IF(Table1[[#This Row],[area]]="BC",Table1[[#This Row],[income]],0)</f>
        <v>0</v>
      </c>
      <c r="CZ275" s="6">
        <f ca="1">IF(Table1[[#This Row],[area]]="newbruncwick",Table1[[#This Row],[income]],0)</f>
        <v>0</v>
      </c>
      <c r="DB275" s="5">
        <f ca="1">IF(Table1[[#This Row],[field of work]]="health",Table1[[#This Row],[income]],0)</f>
        <v>0</v>
      </c>
      <c r="DC275">
        <f ca="1">IF(Table1[[#This Row],[field of work]]="teaching",Table1[[#This Row],[income]],0)</f>
        <v>0</v>
      </c>
      <c r="DD275">
        <f ca="1">IF(Table1[[#This Row],[field of work]]="agriculture",Table1[[#This Row],[income]],0)</f>
        <v>61428</v>
      </c>
      <c r="DE275">
        <f ca="1">IF(Table1[[#This Row],[field of work]]="IT",Table1[[#This Row],[income]],0)</f>
        <v>0</v>
      </c>
      <c r="DF275">
        <f ca="1">IF(Table1[[#This Row],[field of work]]="construction",Table1[[#This Row],[income]],0)</f>
        <v>0</v>
      </c>
      <c r="DG275" s="6">
        <f ca="1">IF(Table1[[#This Row],[field of work]]="general work",Table1[[#This Row],[income]],0)</f>
        <v>0</v>
      </c>
      <c r="DJ275" s="5">
        <f ca="1">IF(Table1[[#This Row],[Value of debts]]&gt;Table1[[#This Row],[income]],1,0)</f>
        <v>1</v>
      </c>
      <c r="DK275" s="6"/>
      <c r="DL275">
        <f ca="1">IF(Table1[[#This Row],[net worth of person($)]]&gt;$DM$6,Table1[[#This Row],[age]],0)</f>
        <v>31</v>
      </c>
    </row>
    <row r="276" spans="2:116" x14ac:dyDescent="0.3">
      <c r="B276">
        <f t="shared" ca="1" si="98"/>
        <v>1</v>
      </c>
      <c r="C276" s="1" t="str">
        <f t="shared" ca="1" si="99"/>
        <v>men</v>
      </c>
      <c r="D276">
        <f t="shared" ca="1" si="100"/>
        <v>43</v>
      </c>
      <c r="E276">
        <f t="shared" ca="1" si="101"/>
        <v>1</v>
      </c>
      <c r="F276" t="str">
        <f t="shared" ca="1" si="102"/>
        <v>health</v>
      </c>
      <c r="G276">
        <f t="shared" ca="1" si="103"/>
        <v>1</v>
      </c>
      <c r="H276" t="str">
        <f t="shared" ca="1" si="104"/>
        <v>high school</v>
      </c>
      <c r="I276">
        <f t="shared" ca="1" si="105"/>
        <v>3</v>
      </c>
      <c r="J276">
        <f t="shared" ca="1" si="97"/>
        <v>3</v>
      </c>
      <c r="K276">
        <f t="shared" ca="1" si="106"/>
        <v>78744</v>
      </c>
      <c r="L276">
        <f t="shared" ca="1" si="107"/>
        <v>3</v>
      </c>
      <c r="M276" t="str">
        <f t="shared" ca="1" si="108"/>
        <v>northwest tersesa</v>
      </c>
      <c r="N276">
        <f t="shared" ca="1" si="90"/>
        <v>393720</v>
      </c>
      <c r="O276">
        <f t="shared" ca="1" si="109"/>
        <v>278249.18884525402</v>
      </c>
      <c r="P276">
        <f t="shared" ca="1" si="91"/>
        <v>222771.79342326915</v>
      </c>
      <c r="Q276">
        <f t="shared" ca="1" si="110"/>
        <v>183593</v>
      </c>
      <c r="R276">
        <f t="shared" ca="1" si="92"/>
        <v>66377.385370396951</v>
      </c>
      <c r="S276">
        <f t="shared" ca="1" si="93"/>
        <v>31599.587587224269</v>
      </c>
      <c r="T276">
        <f t="shared" ca="1" si="94"/>
        <v>648091.3810104935</v>
      </c>
      <c r="U276">
        <f t="shared" ca="1" si="95"/>
        <v>528219.57421565102</v>
      </c>
      <c r="V276">
        <f t="shared" ca="1" si="96"/>
        <v>119871.80679484247</v>
      </c>
      <c r="AF276" s="5">
        <f ca="1">IF(Table1[[#This Row],[Genders]]="men",1,0)</f>
        <v>1</v>
      </c>
      <c r="AG276">
        <f ca="1">IF(Table1[[#This Row],[Genders]]="women",1,0)</f>
        <v>0</v>
      </c>
      <c r="AJ276" s="6"/>
      <c r="AL276">
        <f ca="1">IF(Table1[[#This Row],[field of work]]="teaching",1,0)</f>
        <v>0</v>
      </c>
      <c r="AM276">
        <f ca="1">IF(Table1[[#This Row],[field of work]]="health",1,0)</f>
        <v>1</v>
      </c>
      <c r="AN276">
        <f ca="1">IF(Table1[[#This Row],[field of work]]="agriculture",1,0)</f>
        <v>0</v>
      </c>
      <c r="AO276">
        <f ca="1">IF(Table1[[#This Row],[field of work]]="IT",1,0)</f>
        <v>0</v>
      </c>
      <c r="AP276">
        <f ca="1">IF(Table1[[#This Row],[field of work]]="construction",1,0)</f>
        <v>0</v>
      </c>
      <c r="AQ276">
        <f ca="1">IF(Table1[[#This Row],[field of work]]="general work",1,0)</f>
        <v>0</v>
      </c>
      <c r="AY276" s="23">
        <f ca="1">IF(Table1[[#This Row],[area]]="ontario",1,0)</f>
        <v>0</v>
      </c>
      <c r="AZ276">
        <f ca="1">IF(Table1[[#This Row],[area]]="newfounland",1,0)</f>
        <v>0</v>
      </c>
      <c r="BA276">
        <f ca="1">IF(Table1[[#This Row],[area]]="alberta",1,0)</f>
        <v>0</v>
      </c>
      <c r="BB276">
        <f ca="1">IF(Table1[[#This Row],[area]]="BC",1,0)</f>
        <v>0</v>
      </c>
      <c r="BC276">
        <f ca="1">IF(Table1[[#This Row],[area]]="yukon",1,0)</f>
        <v>0</v>
      </c>
      <c r="BD276">
        <f ca="1">IF(Table1[[#This Row],[area]]="nunavet",1,0)</f>
        <v>0</v>
      </c>
      <c r="BE276">
        <f ca="1">IF(Table1[[#This Row],[area]]="sasketchwan",1,0)</f>
        <v>0</v>
      </c>
      <c r="BF276">
        <f ca="1">IF(Table1[[#This Row],[area]]="newbruncwick",1,0)</f>
        <v>0</v>
      </c>
      <c r="BG276">
        <f ca="1">IF(Table1[[#This Row],[area]]="manitoba",1,0)</f>
        <v>0</v>
      </c>
      <c r="BH276">
        <f ca="1">IF(Table1[[#This Row],[area]]="prince edward island",1,0)</f>
        <v>0</v>
      </c>
      <c r="BI276">
        <f ca="1">IF(Table1[[#This Row],[area]]="quebec",1,0)</f>
        <v>0</v>
      </c>
      <c r="BJ276">
        <f ca="1">IF(Table1[[#This Row],[area]]="northwest tersesa",1,0)</f>
        <v>1</v>
      </c>
      <c r="BZ276" s="41">
        <f ca="1">Table1[[#This Row],[Cars Value]]/Table1[[#This Row],[no of cars]]</f>
        <v>74257.264474423049</v>
      </c>
      <c r="CB276" s="5">
        <f ca="1">IF(Table1[[#This Row],[Value of debts]]&gt;$CC$6,1,0)</f>
        <v>1</v>
      </c>
      <c r="CF276" s="6"/>
      <c r="CG276" s="43">
        <f ca="1">Table1[[#This Row],[Mortage left]]/Table1[[#This Row],[value of house]]</f>
        <v>0.70671845180649706</v>
      </c>
      <c r="CH276">
        <f t="shared" ca="1" si="111"/>
        <v>0</v>
      </c>
      <c r="CO276" s="5">
        <f ca="1">IF(Table1[[#This Row],[area]]="yukon",Table1[[#This Row],[income]],0)</f>
        <v>0</v>
      </c>
      <c r="CP276">
        <f ca="1">IF(Table1[[#This Row],[area]]="ontario",Table1[[#This Row],[income]],0)</f>
        <v>0</v>
      </c>
      <c r="CQ276">
        <f ca="1">IF(Table1[[#This Row],[area]]="newfounland",Table1[[#This Row],[income]],0)</f>
        <v>0</v>
      </c>
      <c r="CR276">
        <f ca="1">IF(Table1[[#This Row],[area]]="alberta",Table1[[#This Row],[income]],0)</f>
        <v>0</v>
      </c>
      <c r="CS276">
        <f ca="1">IF(Table1[[#This Row],[area]]="nunavet",Table1[[#This Row],[income]],0)</f>
        <v>0</v>
      </c>
      <c r="CT276">
        <f ca="1">IF(Table1[[#This Row],[area]]="prince edward island",Table1[[#This Row],[income]],0)</f>
        <v>0</v>
      </c>
      <c r="CU276">
        <f ca="1">IF(Table1[[#This Row],[area]]="northwest tersesa",Table1[[#This Row],[income]],0)</f>
        <v>78744</v>
      </c>
      <c r="CV276">
        <f ca="1">IF(Table1[[#This Row],[area]]="quebec",Table1[[#This Row],[income]],0)</f>
        <v>0</v>
      </c>
      <c r="CW276">
        <f ca="1">IF(Table1[[#This Row],[area]]="manitoba",Table1[[#This Row],[income]],0)</f>
        <v>0</v>
      </c>
      <c r="CX276">
        <f ca="1">IF(Table1[[#This Row],[area]]="sasketchwan",Table1[[#This Row],[income]],0)</f>
        <v>0</v>
      </c>
      <c r="CY276">
        <f ca="1">IF(Table1[[#This Row],[area]]="BC",Table1[[#This Row],[income]],0)</f>
        <v>0</v>
      </c>
      <c r="CZ276" s="6">
        <f ca="1">IF(Table1[[#This Row],[area]]="newbruncwick",Table1[[#This Row],[income]],0)</f>
        <v>0</v>
      </c>
      <c r="DB276" s="5">
        <f ca="1">IF(Table1[[#This Row],[field of work]]="health",Table1[[#This Row],[income]],0)</f>
        <v>78744</v>
      </c>
      <c r="DC276">
        <f ca="1">IF(Table1[[#This Row],[field of work]]="teaching",Table1[[#This Row],[income]],0)</f>
        <v>0</v>
      </c>
      <c r="DD276">
        <f ca="1">IF(Table1[[#This Row],[field of work]]="agriculture",Table1[[#This Row],[income]],0)</f>
        <v>0</v>
      </c>
      <c r="DE276">
        <f ca="1">IF(Table1[[#This Row],[field of work]]="IT",Table1[[#This Row],[income]],0)</f>
        <v>0</v>
      </c>
      <c r="DF276">
        <f ca="1">IF(Table1[[#This Row],[field of work]]="construction",Table1[[#This Row],[income]],0)</f>
        <v>0</v>
      </c>
      <c r="DG276" s="6">
        <f ca="1">IF(Table1[[#This Row],[field of work]]="general work",Table1[[#This Row],[income]],0)</f>
        <v>0</v>
      </c>
      <c r="DJ276" s="5">
        <f ca="1">IF(Table1[[#This Row],[Value of debts]]&gt;Table1[[#This Row],[income]],1,0)</f>
        <v>1</v>
      </c>
      <c r="DK276" s="6"/>
      <c r="DL276">
        <f ca="1">IF(Table1[[#This Row],[net worth of person($)]]&gt;$DM$6,Table1[[#This Row],[age]],0)</f>
        <v>43</v>
      </c>
    </row>
    <row r="277" spans="2:116" x14ac:dyDescent="0.3">
      <c r="B277">
        <f t="shared" ca="1" si="98"/>
        <v>2</v>
      </c>
      <c r="C277" s="1" t="str">
        <f t="shared" ca="1" si="99"/>
        <v>women</v>
      </c>
      <c r="D277">
        <f t="shared" ca="1" si="100"/>
        <v>30</v>
      </c>
      <c r="E277">
        <f t="shared" ca="1" si="101"/>
        <v>3</v>
      </c>
      <c r="F277" t="str">
        <f t="shared" ca="1" si="102"/>
        <v>teaching</v>
      </c>
      <c r="G277">
        <f t="shared" ca="1" si="103"/>
        <v>3</v>
      </c>
      <c r="H277" t="str">
        <f t="shared" ca="1" si="104"/>
        <v>university</v>
      </c>
      <c r="I277">
        <f t="shared" ca="1" si="105"/>
        <v>1</v>
      </c>
      <c r="J277">
        <f t="shared" ca="1" si="97"/>
        <v>1</v>
      </c>
      <c r="K277">
        <f t="shared" ca="1" si="106"/>
        <v>59782</v>
      </c>
      <c r="L277">
        <f t="shared" ca="1" si="107"/>
        <v>3</v>
      </c>
      <c r="M277" t="str">
        <f t="shared" ca="1" si="108"/>
        <v>northwest tersesa</v>
      </c>
      <c r="N277">
        <f t="shared" ca="1" si="90"/>
        <v>298910</v>
      </c>
      <c r="O277">
        <f t="shared" ca="1" si="109"/>
        <v>132888.23078954563</v>
      </c>
      <c r="P277">
        <f t="shared" ca="1" si="91"/>
        <v>50831.705972108561</v>
      </c>
      <c r="Q277">
        <f t="shared" ca="1" si="110"/>
        <v>14271</v>
      </c>
      <c r="R277">
        <f t="shared" ca="1" si="92"/>
        <v>98504.494787241973</v>
      </c>
      <c r="S277">
        <f t="shared" ca="1" si="93"/>
        <v>2342.9577825689921</v>
      </c>
      <c r="T277">
        <f t="shared" ca="1" si="94"/>
        <v>352084.66375467757</v>
      </c>
      <c r="U277">
        <f t="shared" ca="1" si="95"/>
        <v>245663.7255767876</v>
      </c>
      <c r="V277">
        <f t="shared" ca="1" si="96"/>
        <v>106420.93817788997</v>
      </c>
      <c r="AF277" s="5">
        <f ca="1">IF(Table1[[#This Row],[Genders]]="men",1,0)</f>
        <v>0</v>
      </c>
      <c r="AG277">
        <f ca="1">IF(Table1[[#This Row],[Genders]]="women",1,0)</f>
        <v>1</v>
      </c>
      <c r="AJ277" s="6"/>
      <c r="AL277">
        <f ca="1">IF(Table1[[#This Row],[field of work]]="teaching",1,0)</f>
        <v>1</v>
      </c>
      <c r="AM277">
        <f ca="1">IF(Table1[[#This Row],[field of work]]="health",1,0)</f>
        <v>0</v>
      </c>
      <c r="AN277">
        <f ca="1">IF(Table1[[#This Row],[field of work]]="agriculture",1,0)</f>
        <v>0</v>
      </c>
      <c r="AO277">
        <f ca="1">IF(Table1[[#This Row],[field of work]]="IT",1,0)</f>
        <v>0</v>
      </c>
      <c r="AP277">
        <f ca="1">IF(Table1[[#This Row],[field of work]]="construction",1,0)</f>
        <v>0</v>
      </c>
      <c r="AQ277">
        <f ca="1">IF(Table1[[#This Row],[field of work]]="general work",1,0)</f>
        <v>0</v>
      </c>
      <c r="AY277" s="23">
        <f ca="1">IF(Table1[[#This Row],[area]]="ontario",1,0)</f>
        <v>0</v>
      </c>
      <c r="AZ277">
        <f ca="1">IF(Table1[[#This Row],[area]]="newfounland",1,0)</f>
        <v>0</v>
      </c>
      <c r="BA277">
        <f ca="1">IF(Table1[[#This Row],[area]]="alberta",1,0)</f>
        <v>0</v>
      </c>
      <c r="BB277">
        <f ca="1">IF(Table1[[#This Row],[area]]="BC",1,0)</f>
        <v>0</v>
      </c>
      <c r="BC277">
        <f ca="1">IF(Table1[[#This Row],[area]]="yukon",1,0)</f>
        <v>0</v>
      </c>
      <c r="BD277">
        <f ca="1">IF(Table1[[#This Row],[area]]="nunavet",1,0)</f>
        <v>0</v>
      </c>
      <c r="BE277">
        <f ca="1">IF(Table1[[#This Row],[area]]="sasketchwan",1,0)</f>
        <v>0</v>
      </c>
      <c r="BF277">
        <f ca="1">IF(Table1[[#This Row],[area]]="newbruncwick",1,0)</f>
        <v>0</v>
      </c>
      <c r="BG277">
        <f ca="1">IF(Table1[[#This Row],[area]]="manitoba",1,0)</f>
        <v>0</v>
      </c>
      <c r="BH277">
        <f ca="1">IF(Table1[[#This Row],[area]]="prince edward island",1,0)</f>
        <v>0</v>
      </c>
      <c r="BI277">
        <f ca="1">IF(Table1[[#This Row],[area]]="quebec",1,0)</f>
        <v>0</v>
      </c>
      <c r="BJ277">
        <f ca="1">IF(Table1[[#This Row],[area]]="northwest tersesa",1,0)</f>
        <v>1</v>
      </c>
      <c r="BZ277" s="41">
        <f ca="1">Table1[[#This Row],[Cars Value]]/Table1[[#This Row],[no of cars]]</f>
        <v>50831.705972108561</v>
      </c>
      <c r="CB277" s="5">
        <f ca="1">IF(Table1[[#This Row],[Value of debts]]&gt;$CC$6,1,0)</f>
        <v>1</v>
      </c>
      <c r="CF277" s="6"/>
      <c r="CG277" s="43">
        <f ca="1">Table1[[#This Row],[Mortage left]]/Table1[[#This Row],[value of house]]</f>
        <v>0.44457606232493269</v>
      </c>
      <c r="CH277">
        <f t="shared" ca="1" si="111"/>
        <v>0</v>
      </c>
      <c r="CO277" s="5">
        <f ca="1">IF(Table1[[#This Row],[area]]="yukon",Table1[[#This Row],[income]],0)</f>
        <v>0</v>
      </c>
      <c r="CP277">
        <f ca="1">IF(Table1[[#This Row],[area]]="ontario",Table1[[#This Row],[income]],0)</f>
        <v>0</v>
      </c>
      <c r="CQ277">
        <f ca="1">IF(Table1[[#This Row],[area]]="newfounland",Table1[[#This Row],[income]],0)</f>
        <v>0</v>
      </c>
      <c r="CR277">
        <f ca="1">IF(Table1[[#This Row],[area]]="alberta",Table1[[#This Row],[income]],0)</f>
        <v>0</v>
      </c>
      <c r="CS277">
        <f ca="1">IF(Table1[[#This Row],[area]]="nunavet",Table1[[#This Row],[income]],0)</f>
        <v>0</v>
      </c>
      <c r="CT277">
        <f ca="1">IF(Table1[[#This Row],[area]]="prince edward island",Table1[[#This Row],[income]],0)</f>
        <v>0</v>
      </c>
      <c r="CU277">
        <f ca="1">IF(Table1[[#This Row],[area]]="northwest tersesa",Table1[[#This Row],[income]],0)</f>
        <v>59782</v>
      </c>
      <c r="CV277">
        <f ca="1">IF(Table1[[#This Row],[area]]="quebec",Table1[[#This Row],[income]],0)</f>
        <v>0</v>
      </c>
      <c r="CW277">
        <f ca="1">IF(Table1[[#This Row],[area]]="manitoba",Table1[[#This Row],[income]],0)</f>
        <v>0</v>
      </c>
      <c r="CX277">
        <f ca="1">IF(Table1[[#This Row],[area]]="sasketchwan",Table1[[#This Row],[income]],0)</f>
        <v>0</v>
      </c>
      <c r="CY277">
        <f ca="1">IF(Table1[[#This Row],[area]]="BC",Table1[[#This Row],[income]],0)</f>
        <v>0</v>
      </c>
      <c r="CZ277" s="6">
        <f ca="1">IF(Table1[[#This Row],[area]]="newbruncwick",Table1[[#This Row],[income]],0)</f>
        <v>0</v>
      </c>
      <c r="DB277" s="5">
        <f ca="1">IF(Table1[[#This Row],[field of work]]="health",Table1[[#This Row],[income]],0)</f>
        <v>0</v>
      </c>
      <c r="DC277">
        <f ca="1">IF(Table1[[#This Row],[field of work]]="teaching",Table1[[#This Row],[income]],0)</f>
        <v>59782</v>
      </c>
      <c r="DD277">
        <f ca="1">IF(Table1[[#This Row],[field of work]]="agriculture",Table1[[#This Row],[income]],0)</f>
        <v>0</v>
      </c>
      <c r="DE277">
        <f ca="1">IF(Table1[[#This Row],[field of work]]="IT",Table1[[#This Row],[income]],0)</f>
        <v>0</v>
      </c>
      <c r="DF277">
        <f ca="1">IF(Table1[[#This Row],[field of work]]="construction",Table1[[#This Row],[income]],0)</f>
        <v>0</v>
      </c>
      <c r="DG277" s="6">
        <f ca="1">IF(Table1[[#This Row],[field of work]]="general work",Table1[[#This Row],[income]],0)</f>
        <v>0</v>
      </c>
      <c r="DJ277" s="5">
        <f ca="1">IF(Table1[[#This Row],[Value of debts]]&gt;Table1[[#This Row],[income]],1,0)</f>
        <v>1</v>
      </c>
      <c r="DK277" s="6"/>
      <c r="DL277">
        <f ca="1">IF(Table1[[#This Row],[net worth of person($)]]&gt;$DM$6,Table1[[#This Row],[age]],0)</f>
        <v>30</v>
      </c>
    </row>
    <row r="278" spans="2:116" x14ac:dyDescent="0.3">
      <c r="B278">
        <f t="shared" ca="1" si="98"/>
        <v>1</v>
      </c>
      <c r="C278" s="1" t="str">
        <f t="shared" ca="1" si="99"/>
        <v>men</v>
      </c>
      <c r="D278">
        <f t="shared" ca="1" si="100"/>
        <v>43</v>
      </c>
      <c r="E278">
        <f t="shared" ca="1" si="101"/>
        <v>3</v>
      </c>
      <c r="F278" t="str">
        <f t="shared" ca="1" si="102"/>
        <v>teaching</v>
      </c>
      <c r="G278">
        <f t="shared" ca="1" si="103"/>
        <v>1</v>
      </c>
      <c r="H278" t="str">
        <f t="shared" ca="1" si="104"/>
        <v>high school</v>
      </c>
      <c r="I278">
        <f t="shared" ca="1" si="105"/>
        <v>0</v>
      </c>
      <c r="J278">
        <f t="shared" ca="1" si="97"/>
        <v>3</v>
      </c>
      <c r="K278">
        <f t="shared" ca="1" si="106"/>
        <v>76661</v>
      </c>
      <c r="L278">
        <f t="shared" ca="1" si="107"/>
        <v>4</v>
      </c>
      <c r="M278" t="str">
        <f t="shared" ca="1" si="108"/>
        <v>alberta</v>
      </c>
      <c r="N278">
        <f t="shared" ref="N278:N341" ca="1" si="112">K278*RANDBETWEEN(3,6)</f>
        <v>306644</v>
      </c>
      <c r="O278">
        <f t="shared" ca="1" si="109"/>
        <v>24783.311240388317</v>
      </c>
      <c r="P278">
        <f t="shared" ref="P278:P341" ca="1" si="113">J278*RAND()*K278</f>
        <v>19891.630261094091</v>
      </c>
      <c r="Q278">
        <f t="shared" ca="1" si="110"/>
        <v>2109</v>
      </c>
      <c r="R278">
        <f t="shared" ref="R278:R341" ca="1" si="114">RAND()*K278*2</f>
        <v>8603.2698445866954</v>
      </c>
      <c r="S278">
        <f t="shared" ref="S278:S341" ca="1" si="115">RAND()*K278*1.5</f>
        <v>113791.47952851493</v>
      </c>
      <c r="T278">
        <f t="shared" ref="T278:T341" ca="1" si="116">N278+P278+S278</f>
        <v>440327.10978960898</v>
      </c>
      <c r="U278">
        <f t="shared" ref="U278:U341" ca="1" si="117">SUM(O278,R278,Q278)</f>
        <v>35495.581084975012</v>
      </c>
      <c r="V278">
        <f t="shared" ref="V278:V341" ca="1" si="118">T278-U278</f>
        <v>404831.52870463394</v>
      </c>
      <c r="AF278" s="5">
        <f ca="1">IF(Table1[[#This Row],[Genders]]="men",1,0)</f>
        <v>1</v>
      </c>
      <c r="AG278">
        <f ca="1">IF(Table1[[#This Row],[Genders]]="women",1,0)</f>
        <v>0</v>
      </c>
      <c r="AJ278" s="6"/>
      <c r="AL278">
        <f ca="1">IF(Table1[[#This Row],[field of work]]="teaching",1,0)</f>
        <v>1</v>
      </c>
      <c r="AM278">
        <f ca="1">IF(Table1[[#This Row],[field of work]]="health",1,0)</f>
        <v>0</v>
      </c>
      <c r="AN278">
        <f ca="1">IF(Table1[[#This Row],[field of work]]="agriculture",1,0)</f>
        <v>0</v>
      </c>
      <c r="AO278">
        <f ca="1">IF(Table1[[#This Row],[field of work]]="IT",1,0)</f>
        <v>0</v>
      </c>
      <c r="AP278">
        <f ca="1">IF(Table1[[#This Row],[field of work]]="construction",1,0)</f>
        <v>0</v>
      </c>
      <c r="AQ278">
        <f ca="1">IF(Table1[[#This Row],[field of work]]="general work",1,0)</f>
        <v>0</v>
      </c>
      <c r="AY278" s="23">
        <f ca="1">IF(Table1[[#This Row],[area]]="ontario",1,0)</f>
        <v>0</v>
      </c>
      <c r="AZ278">
        <f ca="1">IF(Table1[[#This Row],[area]]="newfounland",1,0)</f>
        <v>0</v>
      </c>
      <c r="BA278">
        <f ca="1">IF(Table1[[#This Row],[area]]="alberta",1,0)</f>
        <v>1</v>
      </c>
      <c r="BB278">
        <f ca="1">IF(Table1[[#This Row],[area]]="BC",1,0)</f>
        <v>0</v>
      </c>
      <c r="BC278">
        <f ca="1">IF(Table1[[#This Row],[area]]="yukon",1,0)</f>
        <v>0</v>
      </c>
      <c r="BD278">
        <f ca="1">IF(Table1[[#This Row],[area]]="nunavet",1,0)</f>
        <v>0</v>
      </c>
      <c r="BE278">
        <f ca="1">IF(Table1[[#This Row],[area]]="sasketchwan",1,0)</f>
        <v>0</v>
      </c>
      <c r="BF278">
        <f ca="1">IF(Table1[[#This Row],[area]]="newbruncwick",1,0)</f>
        <v>0</v>
      </c>
      <c r="BG278">
        <f ca="1">IF(Table1[[#This Row],[area]]="manitoba",1,0)</f>
        <v>0</v>
      </c>
      <c r="BH278">
        <f ca="1">IF(Table1[[#This Row],[area]]="prince edward island",1,0)</f>
        <v>0</v>
      </c>
      <c r="BI278">
        <f ca="1">IF(Table1[[#This Row],[area]]="quebec",1,0)</f>
        <v>0</v>
      </c>
      <c r="BJ278">
        <f ca="1">IF(Table1[[#This Row],[area]]="northwest tersesa",1,0)</f>
        <v>0</v>
      </c>
      <c r="BZ278" s="41">
        <f ca="1">Table1[[#This Row],[Cars Value]]/Table1[[#This Row],[no of cars]]</f>
        <v>6630.5434203646973</v>
      </c>
      <c r="CB278" s="5">
        <f ca="1">IF(Table1[[#This Row],[Value of debts]]&gt;$CC$6,1,0)</f>
        <v>0</v>
      </c>
      <c r="CF278" s="6"/>
      <c r="CG278" s="43">
        <f ca="1">Table1[[#This Row],[Mortage left]]/Table1[[#This Row],[value of house]]</f>
        <v>8.0821119083981152E-2</v>
      </c>
      <c r="CH278">
        <f t="shared" ca="1" si="111"/>
        <v>1</v>
      </c>
      <c r="CO278" s="5">
        <f ca="1">IF(Table1[[#This Row],[area]]="yukon",Table1[[#This Row],[income]],0)</f>
        <v>0</v>
      </c>
      <c r="CP278">
        <f ca="1">IF(Table1[[#This Row],[area]]="ontario",Table1[[#This Row],[income]],0)</f>
        <v>0</v>
      </c>
      <c r="CQ278">
        <f ca="1">IF(Table1[[#This Row],[area]]="newfounland",Table1[[#This Row],[income]],0)</f>
        <v>0</v>
      </c>
      <c r="CR278">
        <f ca="1">IF(Table1[[#This Row],[area]]="alberta",Table1[[#This Row],[income]],0)</f>
        <v>76661</v>
      </c>
      <c r="CS278">
        <f ca="1">IF(Table1[[#This Row],[area]]="nunavet",Table1[[#This Row],[income]],0)</f>
        <v>0</v>
      </c>
      <c r="CT278">
        <f ca="1">IF(Table1[[#This Row],[area]]="prince edward island",Table1[[#This Row],[income]],0)</f>
        <v>0</v>
      </c>
      <c r="CU278">
        <f ca="1">IF(Table1[[#This Row],[area]]="northwest tersesa",Table1[[#This Row],[income]],0)</f>
        <v>0</v>
      </c>
      <c r="CV278">
        <f ca="1">IF(Table1[[#This Row],[area]]="quebec",Table1[[#This Row],[income]],0)</f>
        <v>0</v>
      </c>
      <c r="CW278">
        <f ca="1">IF(Table1[[#This Row],[area]]="manitoba",Table1[[#This Row],[income]],0)</f>
        <v>0</v>
      </c>
      <c r="CX278">
        <f ca="1">IF(Table1[[#This Row],[area]]="sasketchwan",Table1[[#This Row],[income]],0)</f>
        <v>0</v>
      </c>
      <c r="CY278">
        <f ca="1">IF(Table1[[#This Row],[area]]="BC",Table1[[#This Row],[income]],0)</f>
        <v>0</v>
      </c>
      <c r="CZ278" s="6">
        <f ca="1">IF(Table1[[#This Row],[area]]="newbruncwick",Table1[[#This Row],[income]],0)</f>
        <v>0</v>
      </c>
      <c r="DB278" s="5">
        <f ca="1">IF(Table1[[#This Row],[field of work]]="health",Table1[[#This Row],[income]],0)</f>
        <v>0</v>
      </c>
      <c r="DC278">
        <f ca="1">IF(Table1[[#This Row],[field of work]]="teaching",Table1[[#This Row],[income]],0)</f>
        <v>76661</v>
      </c>
      <c r="DD278">
        <f ca="1">IF(Table1[[#This Row],[field of work]]="agriculture",Table1[[#This Row],[income]],0)</f>
        <v>0</v>
      </c>
      <c r="DE278">
        <f ca="1">IF(Table1[[#This Row],[field of work]]="IT",Table1[[#This Row],[income]],0)</f>
        <v>0</v>
      </c>
      <c r="DF278">
        <f ca="1">IF(Table1[[#This Row],[field of work]]="construction",Table1[[#This Row],[income]],0)</f>
        <v>0</v>
      </c>
      <c r="DG278" s="6">
        <f ca="1">IF(Table1[[#This Row],[field of work]]="general work",Table1[[#This Row],[income]],0)</f>
        <v>0</v>
      </c>
      <c r="DJ278" s="5">
        <f ca="1">IF(Table1[[#This Row],[Value of debts]]&gt;Table1[[#This Row],[income]],1,0)</f>
        <v>0</v>
      </c>
      <c r="DK278" s="6"/>
      <c r="DL278">
        <f ca="1">IF(Table1[[#This Row],[net worth of person($)]]&gt;$DM$6,Table1[[#This Row],[age]],0)</f>
        <v>43</v>
      </c>
    </row>
    <row r="279" spans="2:116" x14ac:dyDescent="0.3">
      <c r="B279">
        <f t="shared" ca="1" si="98"/>
        <v>2</v>
      </c>
      <c r="C279" s="1" t="str">
        <f t="shared" ca="1" si="99"/>
        <v>women</v>
      </c>
      <c r="D279">
        <f t="shared" ca="1" si="100"/>
        <v>37</v>
      </c>
      <c r="E279">
        <f t="shared" ca="1" si="101"/>
        <v>5</v>
      </c>
      <c r="F279" t="str">
        <f t="shared" ca="1" si="102"/>
        <v>general work</v>
      </c>
      <c r="G279">
        <f t="shared" ca="1" si="103"/>
        <v>2</v>
      </c>
      <c r="H279" t="str">
        <f t="shared" ca="1" si="104"/>
        <v>college</v>
      </c>
      <c r="I279">
        <f t="shared" ca="1" si="105"/>
        <v>4</v>
      </c>
      <c r="J279">
        <f t="shared" ca="1" si="97"/>
        <v>2</v>
      </c>
      <c r="K279">
        <f t="shared" ca="1" si="106"/>
        <v>46557</v>
      </c>
      <c r="L279">
        <f t="shared" ca="1" si="107"/>
        <v>10</v>
      </c>
      <c r="M279" t="str">
        <f t="shared" ca="1" si="108"/>
        <v>newfounland</v>
      </c>
      <c r="N279">
        <f t="shared" ca="1" si="112"/>
        <v>139671</v>
      </c>
      <c r="O279">
        <f t="shared" ca="1" si="109"/>
        <v>116141.06226505784</v>
      </c>
      <c r="P279">
        <f t="shared" ca="1" si="113"/>
        <v>35539.67545088828</v>
      </c>
      <c r="Q279">
        <f t="shared" ca="1" si="110"/>
        <v>16040</v>
      </c>
      <c r="R279">
        <f t="shared" ca="1" si="114"/>
        <v>58426.841798848051</v>
      </c>
      <c r="S279">
        <f t="shared" ca="1" si="115"/>
        <v>9206.0663529514331</v>
      </c>
      <c r="T279">
        <f t="shared" ca="1" si="116"/>
        <v>184416.74180383972</v>
      </c>
      <c r="U279">
        <f t="shared" ca="1" si="117"/>
        <v>190607.90406390588</v>
      </c>
      <c r="V279">
        <f t="shared" ca="1" si="118"/>
        <v>-6191.1622600661649</v>
      </c>
      <c r="AF279" s="5">
        <f ca="1">IF(Table1[[#This Row],[Genders]]="men",1,0)</f>
        <v>0</v>
      </c>
      <c r="AG279">
        <f ca="1">IF(Table1[[#This Row],[Genders]]="women",1,0)</f>
        <v>1</v>
      </c>
      <c r="AJ279" s="6"/>
      <c r="AL279">
        <f ca="1">IF(Table1[[#This Row],[field of work]]="teaching",1,0)</f>
        <v>0</v>
      </c>
      <c r="AM279">
        <f ca="1">IF(Table1[[#This Row],[field of work]]="health",1,0)</f>
        <v>0</v>
      </c>
      <c r="AN279">
        <f ca="1">IF(Table1[[#This Row],[field of work]]="agriculture",1,0)</f>
        <v>0</v>
      </c>
      <c r="AO279">
        <f ca="1">IF(Table1[[#This Row],[field of work]]="IT",1,0)</f>
        <v>0</v>
      </c>
      <c r="AP279">
        <f ca="1">IF(Table1[[#This Row],[field of work]]="construction",1,0)</f>
        <v>0</v>
      </c>
      <c r="AQ279">
        <f ca="1">IF(Table1[[#This Row],[field of work]]="general work",1,0)</f>
        <v>1</v>
      </c>
      <c r="AY279" s="23">
        <f ca="1">IF(Table1[[#This Row],[area]]="ontario",1,0)</f>
        <v>0</v>
      </c>
      <c r="AZ279">
        <f ca="1">IF(Table1[[#This Row],[area]]="newfounland",1,0)</f>
        <v>1</v>
      </c>
      <c r="BA279">
        <f ca="1">IF(Table1[[#This Row],[area]]="alberta",1,0)</f>
        <v>0</v>
      </c>
      <c r="BB279">
        <f ca="1">IF(Table1[[#This Row],[area]]="BC",1,0)</f>
        <v>0</v>
      </c>
      <c r="BC279">
        <f ca="1">IF(Table1[[#This Row],[area]]="yukon",1,0)</f>
        <v>0</v>
      </c>
      <c r="BD279">
        <f ca="1">IF(Table1[[#This Row],[area]]="nunavet",1,0)</f>
        <v>0</v>
      </c>
      <c r="BE279">
        <f ca="1">IF(Table1[[#This Row],[area]]="sasketchwan",1,0)</f>
        <v>0</v>
      </c>
      <c r="BF279">
        <f ca="1">IF(Table1[[#This Row],[area]]="newbruncwick",1,0)</f>
        <v>0</v>
      </c>
      <c r="BG279">
        <f ca="1">IF(Table1[[#This Row],[area]]="manitoba",1,0)</f>
        <v>0</v>
      </c>
      <c r="BH279">
        <f ca="1">IF(Table1[[#This Row],[area]]="prince edward island",1,0)</f>
        <v>0</v>
      </c>
      <c r="BI279">
        <f ca="1">IF(Table1[[#This Row],[area]]="quebec",1,0)</f>
        <v>0</v>
      </c>
      <c r="BJ279">
        <f ca="1">IF(Table1[[#This Row],[area]]="northwest tersesa",1,0)</f>
        <v>0</v>
      </c>
      <c r="BZ279" s="41">
        <f ca="1">Table1[[#This Row],[Cars Value]]/Table1[[#This Row],[no of cars]]</f>
        <v>17769.83772544414</v>
      </c>
      <c r="CB279" s="5">
        <f ca="1">IF(Table1[[#This Row],[Value of debts]]&gt;$CC$6,1,0)</f>
        <v>1</v>
      </c>
      <c r="CF279" s="6"/>
      <c r="CG279" s="43">
        <f ca="1">Table1[[#This Row],[Mortage left]]/Table1[[#This Row],[value of house]]</f>
        <v>0.8315331190086549</v>
      </c>
      <c r="CH279">
        <f t="shared" ca="1" si="111"/>
        <v>0</v>
      </c>
      <c r="CO279" s="5">
        <f ca="1">IF(Table1[[#This Row],[area]]="yukon",Table1[[#This Row],[income]],0)</f>
        <v>0</v>
      </c>
      <c r="CP279">
        <f ca="1">IF(Table1[[#This Row],[area]]="ontario",Table1[[#This Row],[income]],0)</f>
        <v>0</v>
      </c>
      <c r="CQ279">
        <f ca="1">IF(Table1[[#This Row],[area]]="newfounland",Table1[[#This Row],[income]],0)</f>
        <v>46557</v>
      </c>
      <c r="CR279">
        <f ca="1">IF(Table1[[#This Row],[area]]="alberta",Table1[[#This Row],[income]],0)</f>
        <v>0</v>
      </c>
      <c r="CS279">
        <f ca="1">IF(Table1[[#This Row],[area]]="nunavet",Table1[[#This Row],[income]],0)</f>
        <v>0</v>
      </c>
      <c r="CT279">
        <f ca="1">IF(Table1[[#This Row],[area]]="prince edward island",Table1[[#This Row],[income]],0)</f>
        <v>0</v>
      </c>
      <c r="CU279">
        <f ca="1">IF(Table1[[#This Row],[area]]="northwest tersesa",Table1[[#This Row],[income]],0)</f>
        <v>0</v>
      </c>
      <c r="CV279">
        <f ca="1">IF(Table1[[#This Row],[area]]="quebec",Table1[[#This Row],[income]],0)</f>
        <v>0</v>
      </c>
      <c r="CW279">
        <f ca="1">IF(Table1[[#This Row],[area]]="manitoba",Table1[[#This Row],[income]],0)</f>
        <v>0</v>
      </c>
      <c r="CX279">
        <f ca="1">IF(Table1[[#This Row],[area]]="sasketchwan",Table1[[#This Row],[income]],0)</f>
        <v>0</v>
      </c>
      <c r="CY279">
        <f ca="1">IF(Table1[[#This Row],[area]]="BC",Table1[[#This Row],[income]],0)</f>
        <v>0</v>
      </c>
      <c r="CZ279" s="6">
        <f ca="1">IF(Table1[[#This Row],[area]]="newbruncwick",Table1[[#This Row],[income]],0)</f>
        <v>0</v>
      </c>
      <c r="DB279" s="5">
        <f ca="1">IF(Table1[[#This Row],[field of work]]="health",Table1[[#This Row],[income]],0)</f>
        <v>0</v>
      </c>
      <c r="DC279">
        <f ca="1">IF(Table1[[#This Row],[field of work]]="teaching",Table1[[#This Row],[income]],0)</f>
        <v>0</v>
      </c>
      <c r="DD279">
        <f ca="1">IF(Table1[[#This Row],[field of work]]="agriculture",Table1[[#This Row],[income]],0)</f>
        <v>0</v>
      </c>
      <c r="DE279">
        <f ca="1">IF(Table1[[#This Row],[field of work]]="IT",Table1[[#This Row],[income]],0)</f>
        <v>0</v>
      </c>
      <c r="DF279">
        <f ca="1">IF(Table1[[#This Row],[field of work]]="construction",Table1[[#This Row],[income]],0)</f>
        <v>0</v>
      </c>
      <c r="DG279" s="6">
        <f ca="1">IF(Table1[[#This Row],[field of work]]="general work",Table1[[#This Row],[income]],0)</f>
        <v>46557</v>
      </c>
      <c r="DJ279" s="5">
        <f ca="1">IF(Table1[[#This Row],[Value of debts]]&gt;Table1[[#This Row],[income]],1,0)</f>
        <v>1</v>
      </c>
      <c r="DK279" s="6"/>
      <c r="DL279">
        <f ca="1">IF(Table1[[#This Row],[net worth of person($)]]&gt;$DM$6,Table1[[#This Row],[age]],0)</f>
        <v>0</v>
      </c>
    </row>
    <row r="280" spans="2:116" x14ac:dyDescent="0.3">
      <c r="B280">
        <f t="shared" ca="1" si="98"/>
        <v>1</v>
      </c>
      <c r="C280" s="1" t="str">
        <f t="shared" ca="1" si="99"/>
        <v>men</v>
      </c>
      <c r="D280">
        <f t="shared" ca="1" si="100"/>
        <v>44</v>
      </c>
      <c r="E280">
        <f t="shared" ca="1" si="101"/>
        <v>5</v>
      </c>
      <c r="F280" t="str">
        <f t="shared" ca="1" si="102"/>
        <v>general work</v>
      </c>
      <c r="G280">
        <f t="shared" ca="1" si="103"/>
        <v>5</v>
      </c>
      <c r="H280" t="str">
        <f t="shared" ca="1" si="104"/>
        <v>other</v>
      </c>
      <c r="I280">
        <f t="shared" ca="1" si="105"/>
        <v>2</v>
      </c>
      <c r="J280">
        <f t="shared" ca="1" si="97"/>
        <v>1</v>
      </c>
      <c r="K280">
        <f t="shared" ca="1" si="106"/>
        <v>30102</v>
      </c>
      <c r="L280">
        <f t="shared" ca="1" si="107"/>
        <v>10</v>
      </c>
      <c r="M280" t="str">
        <f t="shared" ca="1" si="108"/>
        <v>newfounland</v>
      </c>
      <c r="N280">
        <f t="shared" ca="1" si="112"/>
        <v>180612</v>
      </c>
      <c r="O280">
        <f t="shared" ca="1" si="109"/>
        <v>67025.502107624896</v>
      </c>
      <c r="P280">
        <f t="shared" ca="1" si="113"/>
        <v>3936.2537283115894</v>
      </c>
      <c r="Q280">
        <f t="shared" ca="1" si="110"/>
        <v>705</v>
      </c>
      <c r="R280">
        <f t="shared" ca="1" si="114"/>
        <v>45083.388247151881</v>
      </c>
      <c r="S280">
        <f t="shared" ca="1" si="115"/>
        <v>32480.815644735627</v>
      </c>
      <c r="T280">
        <f t="shared" ca="1" si="116"/>
        <v>217029.06937304721</v>
      </c>
      <c r="U280">
        <f t="shared" ca="1" si="117"/>
        <v>112813.89035477678</v>
      </c>
      <c r="V280">
        <f t="shared" ca="1" si="118"/>
        <v>104215.17901827043</v>
      </c>
      <c r="AF280" s="5">
        <f ca="1">IF(Table1[[#This Row],[Genders]]="men",1,0)</f>
        <v>1</v>
      </c>
      <c r="AG280">
        <f ca="1">IF(Table1[[#This Row],[Genders]]="women",1,0)</f>
        <v>0</v>
      </c>
      <c r="AJ280" s="6"/>
      <c r="AL280">
        <f ca="1">IF(Table1[[#This Row],[field of work]]="teaching",1,0)</f>
        <v>0</v>
      </c>
      <c r="AM280">
        <f ca="1">IF(Table1[[#This Row],[field of work]]="health",1,0)</f>
        <v>0</v>
      </c>
      <c r="AN280">
        <f ca="1">IF(Table1[[#This Row],[field of work]]="agriculture",1,0)</f>
        <v>0</v>
      </c>
      <c r="AO280">
        <f ca="1">IF(Table1[[#This Row],[field of work]]="IT",1,0)</f>
        <v>0</v>
      </c>
      <c r="AP280">
        <f ca="1">IF(Table1[[#This Row],[field of work]]="construction",1,0)</f>
        <v>0</v>
      </c>
      <c r="AQ280">
        <f ca="1">IF(Table1[[#This Row],[field of work]]="general work",1,0)</f>
        <v>1</v>
      </c>
      <c r="AY280" s="23">
        <f ca="1">IF(Table1[[#This Row],[area]]="ontario",1,0)</f>
        <v>0</v>
      </c>
      <c r="AZ280">
        <f ca="1">IF(Table1[[#This Row],[area]]="newfounland",1,0)</f>
        <v>1</v>
      </c>
      <c r="BA280">
        <f ca="1">IF(Table1[[#This Row],[area]]="alberta",1,0)</f>
        <v>0</v>
      </c>
      <c r="BB280">
        <f ca="1">IF(Table1[[#This Row],[area]]="BC",1,0)</f>
        <v>0</v>
      </c>
      <c r="BC280">
        <f ca="1">IF(Table1[[#This Row],[area]]="yukon",1,0)</f>
        <v>0</v>
      </c>
      <c r="BD280">
        <f ca="1">IF(Table1[[#This Row],[area]]="nunavet",1,0)</f>
        <v>0</v>
      </c>
      <c r="BE280">
        <f ca="1">IF(Table1[[#This Row],[area]]="sasketchwan",1,0)</f>
        <v>0</v>
      </c>
      <c r="BF280">
        <f ca="1">IF(Table1[[#This Row],[area]]="newbruncwick",1,0)</f>
        <v>0</v>
      </c>
      <c r="BG280">
        <f ca="1">IF(Table1[[#This Row],[area]]="manitoba",1,0)</f>
        <v>0</v>
      </c>
      <c r="BH280">
        <f ca="1">IF(Table1[[#This Row],[area]]="prince edward island",1,0)</f>
        <v>0</v>
      </c>
      <c r="BI280">
        <f ca="1">IF(Table1[[#This Row],[area]]="quebec",1,0)</f>
        <v>0</v>
      </c>
      <c r="BJ280">
        <f ca="1">IF(Table1[[#This Row],[area]]="northwest tersesa",1,0)</f>
        <v>0</v>
      </c>
      <c r="BZ280" s="41">
        <f ca="1">Table1[[#This Row],[Cars Value]]/Table1[[#This Row],[no of cars]]</f>
        <v>3936.2537283115894</v>
      </c>
      <c r="CB280" s="5">
        <f ca="1">IF(Table1[[#This Row],[Value of debts]]&gt;$CC$6,1,0)</f>
        <v>1</v>
      </c>
      <c r="CF280" s="6"/>
      <c r="CG280" s="43">
        <f ca="1">Table1[[#This Row],[Mortage left]]/Table1[[#This Row],[value of house]]</f>
        <v>0.37110215327677504</v>
      </c>
      <c r="CH280">
        <f t="shared" ca="1" si="111"/>
        <v>0</v>
      </c>
      <c r="CO280" s="5">
        <f ca="1">IF(Table1[[#This Row],[area]]="yukon",Table1[[#This Row],[income]],0)</f>
        <v>0</v>
      </c>
      <c r="CP280">
        <f ca="1">IF(Table1[[#This Row],[area]]="ontario",Table1[[#This Row],[income]],0)</f>
        <v>0</v>
      </c>
      <c r="CQ280">
        <f ca="1">IF(Table1[[#This Row],[area]]="newfounland",Table1[[#This Row],[income]],0)</f>
        <v>30102</v>
      </c>
      <c r="CR280">
        <f ca="1">IF(Table1[[#This Row],[area]]="alberta",Table1[[#This Row],[income]],0)</f>
        <v>0</v>
      </c>
      <c r="CS280">
        <f ca="1">IF(Table1[[#This Row],[area]]="nunavet",Table1[[#This Row],[income]],0)</f>
        <v>0</v>
      </c>
      <c r="CT280">
        <f ca="1">IF(Table1[[#This Row],[area]]="prince edward island",Table1[[#This Row],[income]],0)</f>
        <v>0</v>
      </c>
      <c r="CU280">
        <f ca="1">IF(Table1[[#This Row],[area]]="northwest tersesa",Table1[[#This Row],[income]],0)</f>
        <v>0</v>
      </c>
      <c r="CV280">
        <f ca="1">IF(Table1[[#This Row],[area]]="quebec",Table1[[#This Row],[income]],0)</f>
        <v>0</v>
      </c>
      <c r="CW280">
        <f ca="1">IF(Table1[[#This Row],[area]]="manitoba",Table1[[#This Row],[income]],0)</f>
        <v>0</v>
      </c>
      <c r="CX280">
        <f ca="1">IF(Table1[[#This Row],[area]]="sasketchwan",Table1[[#This Row],[income]],0)</f>
        <v>0</v>
      </c>
      <c r="CY280">
        <f ca="1">IF(Table1[[#This Row],[area]]="BC",Table1[[#This Row],[income]],0)</f>
        <v>0</v>
      </c>
      <c r="CZ280" s="6">
        <f ca="1">IF(Table1[[#This Row],[area]]="newbruncwick",Table1[[#This Row],[income]],0)</f>
        <v>0</v>
      </c>
      <c r="DB280" s="5">
        <f ca="1">IF(Table1[[#This Row],[field of work]]="health",Table1[[#This Row],[income]],0)</f>
        <v>0</v>
      </c>
      <c r="DC280">
        <f ca="1">IF(Table1[[#This Row],[field of work]]="teaching",Table1[[#This Row],[income]],0)</f>
        <v>0</v>
      </c>
      <c r="DD280">
        <f ca="1">IF(Table1[[#This Row],[field of work]]="agriculture",Table1[[#This Row],[income]],0)</f>
        <v>0</v>
      </c>
      <c r="DE280">
        <f ca="1">IF(Table1[[#This Row],[field of work]]="IT",Table1[[#This Row],[income]],0)</f>
        <v>0</v>
      </c>
      <c r="DF280">
        <f ca="1">IF(Table1[[#This Row],[field of work]]="construction",Table1[[#This Row],[income]],0)</f>
        <v>0</v>
      </c>
      <c r="DG280" s="6">
        <f ca="1">IF(Table1[[#This Row],[field of work]]="general work",Table1[[#This Row],[income]],0)</f>
        <v>30102</v>
      </c>
      <c r="DJ280" s="5">
        <f ca="1">IF(Table1[[#This Row],[Value of debts]]&gt;Table1[[#This Row],[income]],1,0)</f>
        <v>1</v>
      </c>
      <c r="DK280" s="6"/>
      <c r="DL280">
        <f ca="1">IF(Table1[[#This Row],[net worth of person($)]]&gt;$DM$6,Table1[[#This Row],[age]],0)</f>
        <v>44</v>
      </c>
    </row>
    <row r="281" spans="2:116" x14ac:dyDescent="0.3">
      <c r="B281">
        <f t="shared" ca="1" si="98"/>
        <v>1</v>
      </c>
      <c r="C281" s="1" t="str">
        <f t="shared" ca="1" si="99"/>
        <v>men</v>
      </c>
      <c r="D281">
        <f t="shared" ca="1" si="100"/>
        <v>26</v>
      </c>
      <c r="E281">
        <f t="shared" ca="1" si="101"/>
        <v>1</v>
      </c>
      <c r="F281" t="str">
        <f t="shared" ca="1" si="102"/>
        <v>health</v>
      </c>
      <c r="G281">
        <f t="shared" ca="1" si="103"/>
        <v>2</v>
      </c>
      <c r="H281" t="str">
        <f t="shared" ca="1" si="104"/>
        <v>college</v>
      </c>
      <c r="I281">
        <f t="shared" ca="1" si="105"/>
        <v>2</v>
      </c>
      <c r="J281">
        <f t="shared" ca="1" si="97"/>
        <v>2</v>
      </c>
      <c r="K281">
        <f t="shared" ca="1" si="106"/>
        <v>59981</v>
      </c>
      <c r="L281">
        <f t="shared" ca="1" si="107"/>
        <v>11</v>
      </c>
      <c r="M281" t="str">
        <f t="shared" ca="1" si="108"/>
        <v>newbruncwick</v>
      </c>
      <c r="N281">
        <f t="shared" ca="1" si="112"/>
        <v>359886</v>
      </c>
      <c r="O281">
        <f t="shared" ca="1" si="109"/>
        <v>102743.74135784683</v>
      </c>
      <c r="P281">
        <f t="shared" ca="1" si="113"/>
        <v>16197.577597329402</v>
      </c>
      <c r="Q281">
        <f t="shared" ca="1" si="110"/>
        <v>15867</v>
      </c>
      <c r="R281">
        <f t="shared" ca="1" si="114"/>
        <v>77746.476623218652</v>
      </c>
      <c r="S281">
        <f t="shared" ca="1" si="115"/>
        <v>62041.998388890643</v>
      </c>
      <c r="T281">
        <f t="shared" ca="1" si="116"/>
        <v>438125.57598622004</v>
      </c>
      <c r="U281">
        <f t="shared" ca="1" si="117"/>
        <v>196357.21798106548</v>
      </c>
      <c r="V281">
        <f t="shared" ca="1" si="118"/>
        <v>241768.35800515456</v>
      </c>
      <c r="AF281" s="5">
        <f ca="1">IF(Table1[[#This Row],[Genders]]="men",1,0)</f>
        <v>1</v>
      </c>
      <c r="AG281">
        <f ca="1">IF(Table1[[#This Row],[Genders]]="women",1,0)</f>
        <v>0</v>
      </c>
      <c r="AJ281" s="6"/>
      <c r="AL281">
        <f ca="1">IF(Table1[[#This Row],[field of work]]="teaching",1,0)</f>
        <v>0</v>
      </c>
      <c r="AM281">
        <f ca="1">IF(Table1[[#This Row],[field of work]]="health",1,0)</f>
        <v>1</v>
      </c>
      <c r="AN281">
        <f ca="1">IF(Table1[[#This Row],[field of work]]="agriculture",1,0)</f>
        <v>0</v>
      </c>
      <c r="AO281">
        <f ca="1">IF(Table1[[#This Row],[field of work]]="IT",1,0)</f>
        <v>0</v>
      </c>
      <c r="AP281">
        <f ca="1">IF(Table1[[#This Row],[field of work]]="construction",1,0)</f>
        <v>0</v>
      </c>
      <c r="AQ281">
        <f ca="1">IF(Table1[[#This Row],[field of work]]="general work",1,0)</f>
        <v>0</v>
      </c>
      <c r="AY281" s="23">
        <f ca="1">IF(Table1[[#This Row],[area]]="ontario",1,0)</f>
        <v>0</v>
      </c>
      <c r="AZ281">
        <f ca="1">IF(Table1[[#This Row],[area]]="newfounland",1,0)</f>
        <v>0</v>
      </c>
      <c r="BA281">
        <f ca="1">IF(Table1[[#This Row],[area]]="alberta",1,0)</f>
        <v>0</v>
      </c>
      <c r="BB281">
        <f ca="1">IF(Table1[[#This Row],[area]]="BC",1,0)</f>
        <v>0</v>
      </c>
      <c r="BC281">
        <f ca="1">IF(Table1[[#This Row],[area]]="yukon",1,0)</f>
        <v>0</v>
      </c>
      <c r="BD281">
        <f ca="1">IF(Table1[[#This Row],[area]]="nunavet",1,0)</f>
        <v>0</v>
      </c>
      <c r="BE281">
        <f ca="1">IF(Table1[[#This Row],[area]]="sasketchwan",1,0)</f>
        <v>0</v>
      </c>
      <c r="BF281">
        <f ca="1">IF(Table1[[#This Row],[area]]="newbruncwick",1,0)</f>
        <v>1</v>
      </c>
      <c r="BG281">
        <f ca="1">IF(Table1[[#This Row],[area]]="manitoba",1,0)</f>
        <v>0</v>
      </c>
      <c r="BH281">
        <f ca="1">IF(Table1[[#This Row],[area]]="prince edward island",1,0)</f>
        <v>0</v>
      </c>
      <c r="BI281">
        <f ca="1">IF(Table1[[#This Row],[area]]="quebec",1,0)</f>
        <v>0</v>
      </c>
      <c r="BJ281">
        <f ca="1">IF(Table1[[#This Row],[area]]="northwest tersesa",1,0)</f>
        <v>0</v>
      </c>
      <c r="BZ281" s="41">
        <f ca="1">Table1[[#This Row],[Cars Value]]/Table1[[#This Row],[no of cars]]</f>
        <v>8098.7887986647011</v>
      </c>
      <c r="CB281" s="5">
        <f ca="1">IF(Table1[[#This Row],[Value of debts]]&gt;$CC$6,1,0)</f>
        <v>1</v>
      </c>
      <c r="CF281" s="6"/>
      <c r="CG281" s="43">
        <f ca="1">Table1[[#This Row],[Mortage left]]/Table1[[#This Row],[value of house]]</f>
        <v>0.28548968661700325</v>
      </c>
      <c r="CH281">
        <f t="shared" ca="1" si="111"/>
        <v>0</v>
      </c>
      <c r="CO281" s="5">
        <f ca="1">IF(Table1[[#This Row],[area]]="yukon",Table1[[#This Row],[income]],0)</f>
        <v>0</v>
      </c>
      <c r="CP281">
        <f ca="1">IF(Table1[[#This Row],[area]]="ontario",Table1[[#This Row],[income]],0)</f>
        <v>0</v>
      </c>
      <c r="CQ281">
        <f ca="1">IF(Table1[[#This Row],[area]]="newfounland",Table1[[#This Row],[income]],0)</f>
        <v>0</v>
      </c>
      <c r="CR281">
        <f ca="1">IF(Table1[[#This Row],[area]]="alberta",Table1[[#This Row],[income]],0)</f>
        <v>0</v>
      </c>
      <c r="CS281">
        <f ca="1">IF(Table1[[#This Row],[area]]="nunavet",Table1[[#This Row],[income]],0)</f>
        <v>0</v>
      </c>
      <c r="CT281">
        <f ca="1">IF(Table1[[#This Row],[area]]="prince edward island",Table1[[#This Row],[income]],0)</f>
        <v>0</v>
      </c>
      <c r="CU281">
        <f ca="1">IF(Table1[[#This Row],[area]]="northwest tersesa",Table1[[#This Row],[income]],0)</f>
        <v>0</v>
      </c>
      <c r="CV281">
        <f ca="1">IF(Table1[[#This Row],[area]]="quebec",Table1[[#This Row],[income]],0)</f>
        <v>0</v>
      </c>
      <c r="CW281">
        <f ca="1">IF(Table1[[#This Row],[area]]="manitoba",Table1[[#This Row],[income]],0)</f>
        <v>0</v>
      </c>
      <c r="CX281">
        <f ca="1">IF(Table1[[#This Row],[area]]="sasketchwan",Table1[[#This Row],[income]],0)</f>
        <v>0</v>
      </c>
      <c r="CY281">
        <f ca="1">IF(Table1[[#This Row],[area]]="BC",Table1[[#This Row],[income]],0)</f>
        <v>0</v>
      </c>
      <c r="CZ281" s="6">
        <f ca="1">IF(Table1[[#This Row],[area]]="newbruncwick",Table1[[#This Row],[income]],0)</f>
        <v>59981</v>
      </c>
      <c r="DB281" s="5">
        <f ca="1">IF(Table1[[#This Row],[field of work]]="health",Table1[[#This Row],[income]],0)</f>
        <v>59981</v>
      </c>
      <c r="DC281">
        <f ca="1">IF(Table1[[#This Row],[field of work]]="teaching",Table1[[#This Row],[income]],0)</f>
        <v>0</v>
      </c>
      <c r="DD281">
        <f ca="1">IF(Table1[[#This Row],[field of work]]="agriculture",Table1[[#This Row],[income]],0)</f>
        <v>0</v>
      </c>
      <c r="DE281">
        <f ca="1">IF(Table1[[#This Row],[field of work]]="IT",Table1[[#This Row],[income]],0)</f>
        <v>0</v>
      </c>
      <c r="DF281">
        <f ca="1">IF(Table1[[#This Row],[field of work]]="construction",Table1[[#This Row],[income]],0)</f>
        <v>0</v>
      </c>
      <c r="DG281" s="6">
        <f ca="1">IF(Table1[[#This Row],[field of work]]="general work",Table1[[#This Row],[income]],0)</f>
        <v>0</v>
      </c>
      <c r="DJ281" s="5">
        <f ca="1">IF(Table1[[#This Row],[Value of debts]]&gt;Table1[[#This Row],[income]],1,0)</f>
        <v>1</v>
      </c>
      <c r="DK281" s="6"/>
      <c r="DL281">
        <f ca="1">IF(Table1[[#This Row],[net worth of person($)]]&gt;$DM$6,Table1[[#This Row],[age]],0)</f>
        <v>26</v>
      </c>
    </row>
    <row r="282" spans="2:116" x14ac:dyDescent="0.3">
      <c r="B282">
        <f t="shared" ca="1" si="98"/>
        <v>1</v>
      </c>
      <c r="C282" s="1" t="str">
        <f t="shared" ca="1" si="99"/>
        <v>men</v>
      </c>
      <c r="D282">
        <f t="shared" ca="1" si="100"/>
        <v>34</v>
      </c>
      <c r="E282">
        <f t="shared" ca="1" si="101"/>
        <v>5</v>
      </c>
      <c r="F282" t="str">
        <f t="shared" ca="1" si="102"/>
        <v>general work</v>
      </c>
      <c r="G282">
        <f t="shared" ca="1" si="103"/>
        <v>3</v>
      </c>
      <c r="H282" t="str">
        <f t="shared" ca="1" si="104"/>
        <v>university</v>
      </c>
      <c r="I282">
        <f t="shared" ca="1" si="105"/>
        <v>4</v>
      </c>
      <c r="J282">
        <f t="shared" ca="1" si="97"/>
        <v>1</v>
      </c>
      <c r="K282">
        <f t="shared" ca="1" si="106"/>
        <v>83328</v>
      </c>
      <c r="L282">
        <f t="shared" ca="1" si="107"/>
        <v>2</v>
      </c>
      <c r="M282" t="str">
        <f t="shared" ca="1" si="108"/>
        <v>BC</v>
      </c>
      <c r="N282">
        <f t="shared" ca="1" si="112"/>
        <v>333312</v>
      </c>
      <c r="O282">
        <f t="shared" ca="1" si="109"/>
        <v>41876.23029093373</v>
      </c>
      <c r="P282">
        <f t="shared" ca="1" si="113"/>
        <v>71662.901675617977</v>
      </c>
      <c r="Q282">
        <f t="shared" ca="1" si="110"/>
        <v>20453</v>
      </c>
      <c r="R282">
        <f t="shared" ca="1" si="114"/>
        <v>23795.257156543335</v>
      </c>
      <c r="S282">
        <f t="shared" ca="1" si="115"/>
        <v>46674.983683686027</v>
      </c>
      <c r="T282">
        <f t="shared" ca="1" si="116"/>
        <v>451649.88535930397</v>
      </c>
      <c r="U282">
        <f t="shared" ca="1" si="117"/>
        <v>86124.487447477062</v>
      </c>
      <c r="V282">
        <f t="shared" ca="1" si="118"/>
        <v>365525.39791182691</v>
      </c>
      <c r="AF282" s="5">
        <f ca="1">IF(Table1[[#This Row],[Genders]]="men",1,0)</f>
        <v>1</v>
      </c>
      <c r="AG282">
        <f ca="1">IF(Table1[[#This Row],[Genders]]="women",1,0)</f>
        <v>0</v>
      </c>
      <c r="AJ282" s="6"/>
      <c r="AL282">
        <f ca="1">IF(Table1[[#This Row],[field of work]]="teaching",1,0)</f>
        <v>0</v>
      </c>
      <c r="AM282">
        <f ca="1">IF(Table1[[#This Row],[field of work]]="health",1,0)</f>
        <v>0</v>
      </c>
      <c r="AN282">
        <f ca="1">IF(Table1[[#This Row],[field of work]]="agriculture",1,0)</f>
        <v>0</v>
      </c>
      <c r="AO282">
        <f ca="1">IF(Table1[[#This Row],[field of work]]="IT",1,0)</f>
        <v>0</v>
      </c>
      <c r="AP282">
        <f ca="1">IF(Table1[[#This Row],[field of work]]="construction",1,0)</f>
        <v>0</v>
      </c>
      <c r="AQ282">
        <f ca="1">IF(Table1[[#This Row],[field of work]]="general work",1,0)</f>
        <v>1</v>
      </c>
      <c r="AY282" s="23">
        <f ca="1">IF(Table1[[#This Row],[area]]="ontario",1,0)</f>
        <v>0</v>
      </c>
      <c r="AZ282">
        <f ca="1">IF(Table1[[#This Row],[area]]="newfounland",1,0)</f>
        <v>0</v>
      </c>
      <c r="BA282">
        <f ca="1">IF(Table1[[#This Row],[area]]="alberta",1,0)</f>
        <v>0</v>
      </c>
      <c r="BB282">
        <f ca="1">IF(Table1[[#This Row],[area]]="BC",1,0)</f>
        <v>1</v>
      </c>
      <c r="BC282">
        <f ca="1">IF(Table1[[#This Row],[area]]="yukon",1,0)</f>
        <v>0</v>
      </c>
      <c r="BD282">
        <f ca="1">IF(Table1[[#This Row],[area]]="nunavet",1,0)</f>
        <v>0</v>
      </c>
      <c r="BE282">
        <f ca="1">IF(Table1[[#This Row],[area]]="sasketchwan",1,0)</f>
        <v>0</v>
      </c>
      <c r="BF282">
        <f ca="1">IF(Table1[[#This Row],[area]]="newbruncwick",1,0)</f>
        <v>0</v>
      </c>
      <c r="BG282">
        <f ca="1">IF(Table1[[#This Row],[area]]="manitoba",1,0)</f>
        <v>0</v>
      </c>
      <c r="BH282">
        <f ca="1">IF(Table1[[#This Row],[area]]="prince edward island",1,0)</f>
        <v>0</v>
      </c>
      <c r="BI282">
        <f ca="1">IF(Table1[[#This Row],[area]]="quebec",1,0)</f>
        <v>0</v>
      </c>
      <c r="BJ282">
        <f ca="1">IF(Table1[[#This Row],[area]]="northwest tersesa",1,0)</f>
        <v>0</v>
      </c>
      <c r="BZ282" s="41">
        <f ca="1">Table1[[#This Row],[Cars Value]]/Table1[[#This Row],[no of cars]]</f>
        <v>71662.901675617977</v>
      </c>
      <c r="CB282" s="5">
        <f ca="1">IF(Table1[[#This Row],[Value of debts]]&gt;$CC$6,1,0)</f>
        <v>0</v>
      </c>
      <c r="CF282" s="6"/>
      <c r="CG282" s="43">
        <f ca="1">Table1[[#This Row],[Mortage left]]/Table1[[#This Row],[value of house]]</f>
        <v>0.1256367316236251</v>
      </c>
      <c r="CH282">
        <f t="shared" ca="1" si="111"/>
        <v>1</v>
      </c>
      <c r="CO282" s="5">
        <f ca="1">IF(Table1[[#This Row],[area]]="yukon",Table1[[#This Row],[income]],0)</f>
        <v>0</v>
      </c>
      <c r="CP282">
        <f ca="1">IF(Table1[[#This Row],[area]]="ontario",Table1[[#This Row],[income]],0)</f>
        <v>0</v>
      </c>
      <c r="CQ282">
        <f ca="1">IF(Table1[[#This Row],[area]]="newfounland",Table1[[#This Row],[income]],0)</f>
        <v>0</v>
      </c>
      <c r="CR282">
        <f ca="1">IF(Table1[[#This Row],[area]]="alberta",Table1[[#This Row],[income]],0)</f>
        <v>0</v>
      </c>
      <c r="CS282">
        <f ca="1">IF(Table1[[#This Row],[area]]="nunavet",Table1[[#This Row],[income]],0)</f>
        <v>0</v>
      </c>
      <c r="CT282">
        <f ca="1">IF(Table1[[#This Row],[area]]="prince edward island",Table1[[#This Row],[income]],0)</f>
        <v>0</v>
      </c>
      <c r="CU282">
        <f ca="1">IF(Table1[[#This Row],[area]]="northwest tersesa",Table1[[#This Row],[income]],0)</f>
        <v>0</v>
      </c>
      <c r="CV282">
        <f ca="1">IF(Table1[[#This Row],[area]]="quebec",Table1[[#This Row],[income]],0)</f>
        <v>0</v>
      </c>
      <c r="CW282">
        <f ca="1">IF(Table1[[#This Row],[area]]="manitoba",Table1[[#This Row],[income]],0)</f>
        <v>0</v>
      </c>
      <c r="CX282">
        <f ca="1">IF(Table1[[#This Row],[area]]="sasketchwan",Table1[[#This Row],[income]],0)</f>
        <v>0</v>
      </c>
      <c r="CY282">
        <f ca="1">IF(Table1[[#This Row],[area]]="BC",Table1[[#This Row],[income]],0)</f>
        <v>83328</v>
      </c>
      <c r="CZ282" s="6">
        <f ca="1">IF(Table1[[#This Row],[area]]="newbruncwick",Table1[[#This Row],[income]],0)</f>
        <v>0</v>
      </c>
      <c r="DB282" s="5">
        <f ca="1">IF(Table1[[#This Row],[field of work]]="health",Table1[[#This Row],[income]],0)</f>
        <v>0</v>
      </c>
      <c r="DC282">
        <f ca="1">IF(Table1[[#This Row],[field of work]]="teaching",Table1[[#This Row],[income]],0)</f>
        <v>0</v>
      </c>
      <c r="DD282">
        <f ca="1">IF(Table1[[#This Row],[field of work]]="agriculture",Table1[[#This Row],[income]],0)</f>
        <v>0</v>
      </c>
      <c r="DE282">
        <f ca="1">IF(Table1[[#This Row],[field of work]]="IT",Table1[[#This Row],[income]],0)</f>
        <v>0</v>
      </c>
      <c r="DF282">
        <f ca="1">IF(Table1[[#This Row],[field of work]]="construction",Table1[[#This Row],[income]],0)</f>
        <v>0</v>
      </c>
      <c r="DG282" s="6">
        <f ca="1">IF(Table1[[#This Row],[field of work]]="general work",Table1[[#This Row],[income]],0)</f>
        <v>83328</v>
      </c>
      <c r="DJ282" s="5">
        <f ca="1">IF(Table1[[#This Row],[Value of debts]]&gt;Table1[[#This Row],[income]],1,0)</f>
        <v>1</v>
      </c>
      <c r="DK282" s="6"/>
      <c r="DL282">
        <f ca="1">IF(Table1[[#This Row],[net worth of person($)]]&gt;$DM$6,Table1[[#This Row],[age]],0)</f>
        <v>34</v>
      </c>
    </row>
    <row r="283" spans="2:116" x14ac:dyDescent="0.3">
      <c r="B283">
        <f t="shared" ca="1" si="98"/>
        <v>2</v>
      </c>
      <c r="C283" s="1" t="str">
        <f t="shared" ca="1" si="99"/>
        <v>women</v>
      </c>
      <c r="D283">
        <f t="shared" ca="1" si="100"/>
        <v>45</v>
      </c>
      <c r="E283">
        <f t="shared" ca="1" si="101"/>
        <v>4</v>
      </c>
      <c r="F283" t="str">
        <f t="shared" ca="1" si="102"/>
        <v>IT</v>
      </c>
      <c r="G283">
        <f t="shared" ca="1" si="103"/>
        <v>2</v>
      </c>
      <c r="H283" t="str">
        <f t="shared" ca="1" si="104"/>
        <v>college</v>
      </c>
      <c r="I283">
        <f t="shared" ca="1" si="105"/>
        <v>2</v>
      </c>
      <c r="J283">
        <f t="shared" ca="1" si="97"/>
        <v>2</v>
      </c>
      <c r="K283">
        <f t="shared" ca="1" si="106"/>
        <v>70566</v>
      </c>
      <c r="L283">
        <f t="shared" ca="1" si="107"/>
        <v>12</v>
      </c>
      <c r="M283" t="str">
        <f t="shared" ca="1" si="108"/>
        <v>prince edward island</v>
      </c>
      <c r="N283">
        <f t="shared" ca="1" si="112"/>
        <v>282264</v>
      </c>
      <c r="O283">
        <f t="shared" ca="1" si="109"/>
        <v>269140.2557061034</v>
      </c>
      <c r="P283">
        <f t="shared" ca="1" si="113"/>
        <v>43337.010662695386</v>
      </c>
      <c r="Q283">
        <f t="shared" ca="1" si="110"/>
        <v>36522</v>
      </c>
      <c r="R283">
        <f t="shared" ca="1" si="114"/>
        <v>4139.1412142276704</v>
      </c>
      <c r="S283">
        <f t="shared" ca="1" si="115"/>
        <v>74895.41169040151</v>
      </c>
      <c r="T283">
        <f t="shared" ca="1" si="116"/>
        <v>400496.42235309689</v>
      </c>
      <c r="U283">
        <f t="shared" ca="1" si="117"/>
        <v>309801.39692033106</v>
      </c>
      <c r="V283">
        <f t="shared" ca="1" si="118"/>
        <v>90695.025432765833</v>
      </c>
      <c r="AF283" s="5">
        <f ca="1">IF(Table1[[#This Row],[Genders]]="men",1,0)</f>
        <v>0</v>
      </c>
      <c r="AG283">
        <f ca="1">IF(Table1[[#This Row],[Genders]]="women",1,0)</f>
        <v>1</v>
      </c>
      <c r="AJ283" s="6"/>
      <c r="AL283">
        <f ca="1">IF(Table1[[#This Row],[field of work]]="teaching",1,0)</f>
        <v>0</v>
      </c>
      <c r="AM283">
        <f ca="1">IF(Table1[[#This Row],[field of work]]="health",1,0)</f>
        <v>0</v>
      </c>
      <c r="AN283">
        <f ca="1">IF(Table1[[#This Row],[field of work]]="agriculture",1,0)</f>
        <v>0</v>
      </c>
      <c r="AO283">
        <f ca="1">IF(Table1[[#This Row],[field of work]]="IT",1,0)</f>
        <v>1</v>
      </c>
      <c r="AP283">
        <f ca="1">IF(Table1[[#This Row],[field of work]]="construction",1,0)</f>
        <v>0</v>
      </c>
      <c r="AQ283">
        <f ca="1">IF(Table1[[#This Row],[field of work]]="general work",1,0)</f>
        <v>0</v>
      </c>
      <c r="AY283" s="23">
        <f ca="1">IF(Table1[[#This Row],[area]]="ontario",1,0)</f>
        <v>0</v>
      </c>
      <c r="AZ283">
        <f ca="1">IF(Table1[[#This Row],[area]]="newfounland",1,0)</f>
        <v>0</v>
      </c>
      <c r="BA283">
        <f ca="1">IF(Table1[[#This Row],[area]]="alberta",1,0)</f>
        <v>0</v>
      </c>
      <c r="BB283">
        <f ca="1">IF(Table1[[#This Row],[area]]="BC",1,0)</f>
        <v>0</v>
      </c>
      <c r="BC283">
        <f ca="1">IF(Table1[[#This Row],[area]]="yukon",1,0)</f>
        <v>0</v>
      </c>
      <c r="BD283">
        <f ca="1">IF(Table1[[#This Row],[area]]="nunavet",1,0)</f>
        <v>0</v>
      </c>
      <c r="BE283">
        <f ca="1">IF(Table1[[#This Row],[area]]="sasketchwan",1,0)</f>
        <v>0</v>
      </c>
      <c r="BF283">
        <f ca="1">IF(Table1[[#This Row],[area]]="newbruncwick",1,0)</f>
        <v>0</v>
      </c>
      <c r="BG283">
        <f ca="1">IF(Table1[[#This Row],[area]]="manitoba",1,0)</f>
        <v>0</v>
      </c>
      <c r="BH283">
        <f ca="1">IF(Table1[[#This Row],[area]]="prince edward island",1,0)</f>
        <v>1</v>
      </c>
      <c r="BI283">
        <f ca="1">IF(Table1[[#This Row],[area]]="quebec",1,0)</f>
        <v>0</v>
      </c>
      <c r="BJ283">
        <f ca="1">IF(Table1[[#This Row],[area]]="northwest tersesa",1,0)</f>
        <v>0</v>
      </c>
      <c r="BZ283" s="41">
        <f ca="1">Table1[[#This Row],[Cars Value]]/Table1[[#This Row],[no of cars]]</f>
        <v>21668.505331347693</v>
      </c>
      <c r="CB283" s="5">
        <f ca="1">IF(Table1[[#This Row],[Value of debts]]&gt;$CC$6,1,0)</f>
        <v>1</v>
      </c>
      <c r="CF283" s="6"/>
      <c r="CG283" s="43">
        <f ca="1">Table1[[#This Row],[Mortage left]]/Table1[[#This Row],[value of house]]</f>
        <v>0.95350542650179759</v>
      </c>
      <c r="CH283">
        <f t="shared" ca="1" si="111"/>
        <v>0</v>
      </c>
      <c r="CO283" s="5">
        <f ca="1">IF(Table1[[#This Row],[area]]="yukon",Table1[[#This Row],[income]],0)</f>
        <v>0</v>
      </c>
      <c r="CP283">
        <f ca="1">IF(Table1[[#This Row],[area]]="ontario",Table1[[#This Row],[income]],0)</f>
        <v>0</v>
      </c>
      <c r="CQ283">
        <f ca="1">IF(Table1[[#This Row],[area]]="newfounland",Table1[[#This Row],[income]],0)</f>
        <v>0</v>
      </c>
      <c r="CR283">
        <f ca="1">IF(Table1[[#This Row],[area]]="alberta",Table1[[#This Row],[income]],0)</f>
        <v>0</v>
      </c>
      <c r="CS283">
        <f ca="1">IF(Table1[[#This Row],[area]]="nunavet",Table1[[#This Row],[income]],0)</f>
        <v>0</v>
      </c>
      <c r="CT283">
        <f ca="1">IF(Table1[[#This Row],[area]]="prince edward island",Table1[[#This Row],[income]],0)</f>
        <v>70566</v>
      </c>
      <c r="CU283">
        <f ca="1">IF(Table1[[#This Row],[area]]="northwest tersesa",Table1[[#This Row],[income]],0)</f>
        <v>0</v>
      </c>
      <c r="CV283">
        <f ca="1">IF(Table1[[#This Row],[area]]="quebec",Table1[[#This Row],[income]],0)</f>
        <v>0</v>
      </c>
      <c r="CW283">
        <f ca="1">IF(Table1[[#This Row],[area]]="manitoba",Table1[[#This Row],[income]],0)</f>
        <v>0</v>
      </c>
      <c r="CX283">
        <f ca="1">IF(Table1[[#This Row],[area]]="sasketchwan",Table1[[#This Row],[income]],0)</f>
        <v>0</v>
      </c>
      <c r="CY283">
        <f ca="1">IF(Table1[[#This Row],[area]]="BC",Table1[[#This Row],[income]],0)</f>
        <v>0</v>
      </c>
      <c r="CZ283" s="6">
        <f ca="1">IF(Table1[[#This Row],[area]]="newbruncwick",Table1[[#This Row],[income]],0)</f>
        <v>0</v>
      </c>
      <c r="DB283" s="5">
        <f ca="1">IF(Table1[[#This Row],[field of work]]="health",Table1[[#This Row],[income]],0)</f>
        <v>0</v>
      </c>
      <c r="DC283">
        <f ca="1">IF(Table1[[#This Row],[field of work]]="teaching",Table1[[#This Row],[income]],0)</f>
        <v>0</v>
      </c>
      <c r="DD283">
        <f ca="1">IF(Table1[[#This Row],[field of work]]="agriculture",Table1[[#This Row],[income]],0)</f>
        <v>0</v>
      </c>
      <c r="DE283">
        <f ca="1">IF(Table1[[#This Row],[field of work]]="IT",Table1[[#This Row],[income]],0)</f>
        <v>70566</v>
      </c>
      <c r="DF283">
        <f ca="1">IF(Table1[[#This Row],[field of work]]="construction",Table1[[#This Row],[income]],0)</f>
        <v>0</v>
      </c>
      <c r="DG283" s="6">
        <f ca="1">IF(Table1[[#This Row],[field of work]]="general work",Table1[[#This Row],[income]],0)</f>
        <v>0</v>
      </c>
      <c r="DJ283" s="5">
        <f ca="1">IF(Table1[[#This Row],[Value of debts]]&gt;Table1[[#This Row],[income]],1,0)</f>
        <v>1</v>
      </c>
      <c r="DK283" s="6"/>
      <c r="DL283">
        <f ca="1">IF(Table1[[#This Row],[net worth of person($)]]&gt;$DM$6,Table1[[#This Row],[age]],0)</f>
        <v>45</v>
      </c>
    </row>
    <row r="284" spans="2:116" x14ac:dyDescent="0.3">
      <c r="B284">
        <f t="shared" ca="1" si="98"/>
        <v>2</v>
      </c>
      <c r="C284" s="1" t="str">
        <f t="shared" ca="1" si="99"/>
        <v>women</v>
      </c>
      <c r="D284">
        <f t="shared" ca="1" si="100"/>
        <v>44</v>
      </c>
      <c r="E284">
        <f t="shared" ca="1" si="101"/>
        <v>1</v>
      </c>
      <c r="F284" t="str">
        <f t="shared" ca="1" si="102"/>
        <v>health</v>
      </c>
      <c r="G284">
        <f t="shared" ca="1" si="103"/>
        <v>5</v>
      </c>
      <c r="H284" t="str">
        <f t="shared" ca="1" si="104"/>
        <v>other</v>
      </c>
      <c r="I284">
        <f t="shared" ca="1" si="105"/>
        <v>1</v>
      </c>
      <c r="J284">
        <f t="shared" ca="1" si="97"/>
        <v>2</v>
      </c>
      <c r="K284">
        <f t="shared" ca="1" si="106"/>
        <v>34143</v>
      </c>
      <c r="L284">
        <f t="shared" ca="1" si="107"/>
        <v>12</v>
      </c>
      <c r="M284" t="str">
        <f t="shared" ca="1" si="108"/>
        <v>prince edward island</v>
      </c>
      <c r="N284">
        <f t="shared" ca="1" si="112"/>
        <v>102429</v>
      </c>
      <c r="O284">
        <f t="shared" ca="1" si="109"/>
        <v>16184.350085531285</v>
      </c>
      <c r="P284">
        <f t="shared" ca="1" si="113"/>
        <v>1030.9416698423292</v>
      </c>
      <c r="Q284">
        <f t="shared" ca="1" si="110"/>
        <v>222</v>
      </c>
      <c r="R284">
        <f t="shared" ca="1" si="114"/>
        <v>31600.749883581469</v>
      </c>
      <c r="S284">
        <f t="shared" ca="1" si="115"/>
        <v>2129.1027509140449</v>
      </c>
      <c r="T284">
        <f t="shared" ca="1" si="116"/>
        <v>105589.04442075637</v>
      </c>
      <c r="U284">
        <f t="shared" ca="1" si="117"/>
        <v>48007.099969112751</v>
      </c>
      <c r="V284">
        <f t="shared" ca="1" si="118"/>
        <v>57581.94445164362</v>
      </c>
      <c r="AF284" s="5">
        <f ca="1">IF(Table1[[#This Row],[Genders]]="men",1,0)</f>
        <v>0</v>
      </c>
      <c r="AG284">
        <f ca="1">IF(Table1[[#This Row],[Genders]]="women",1,0)</f>
        <v>1</v>
      </c>
      <c r="AJ284" s="6"/>
      <c r="AL284">
        <f ca="1">IF(Table1[[#This Row],[field of work]]="teaching",1,0)</f>
        <v>0</v>
      </c>
      <c r="AM284">
        <f ca="1">IF(Table1[[#This Row],[field of work]]="health",1,0)</f>
        <v>1</v>
      </c>
      <c r="AN284">
        <f ca="1">IF(Table1[[#This Row],[field of work]]="agriculture",1,0)</f>
        <v>0</v>
      </c>
      <c r="AO284">
        <f ca="1">IF(Table1[[#This Row],[field of work]]="IT",1,0)</f>
        <v>0</v>
      </c>
      <c r="AP284">
        <f ca="1">IF(Table1[[#This Row],[field of work]]="construction",1,0)</f>
        <v>0</v>
      </c>
      <c r="AQ284">
        <f ca="1">IF(Table1[[#This Row],[field of work]]="general work",1,0)</f>
        <v>0</v>
      </c>
      <c r="AY284" s="23">
        <f ca="1">IF(Table1[[#This Row],[area]]="ontario",1,0)</f>
        <v>0</v>
      </c>
      <c r="AZ284">
        <f ca="1">IF(Table1[[#This Row],[area]]="newfounland",1,0)</f>
        <v>0</v>
      </c>
      <c r="BA284">
        <f ca="1">IF(Table1[[#This Row],[area]]="alberta",1,0)</f>
        <v>0</v>
      </c>
      <c r="BB284">
        <f ca="1">IF(Table1[[#This Row],[area]]="BC",1,0)</f>
        <v>0</v>
      </c>
      <c r="BC284">
        <f ca="1">IF(Table1[[#This Row],[area]]="yukon",1,0)</f>
        <v>0</v>
      </c>
      <c r="BD284">
        <f ca="1">IF(Table1[[#This Row],[area]]="nunavet",1,0)</f>
        <v>0</v>
      </c>
      <c r="BE284">
        <f ca="1">IF(Table1[[#This Row],[area]]="sasketchwan",1,0)</f>
        <v>0</v>
      </c>
      <c r="BF284">
        <f ca="1">IF(Table1[[#This Row],[area]]="newbruncwick",1,0)</f>
        <v>0</v>
      </c>
      <c r="BG284">
        <f ca="1">IF(Table1[[#This Row],[area]]="manitoba",1,0)</f>
        <v>0</v>
      </c>
      <c r="BH284">
        <f ca="1">IF(Table1[[#This Row],[area]]="prince edward island",1,0)</f>
        <v>1</v>
      </c>
      <c r="BI284">
        <f ca="1">IF(Table1[[#This Row],[area]]="quebec",1,0)</f>
        <v>0</v>
      </c>
      <c r="BJ284">
        <f ca="1">IF(Table1[[#This Row],[area]]="northwest tersesa",1,0)</f>
        <v>0</v>
      </c>
      <c r="BZ284" s="41">
        <f ca="1">Table1[[#This Row],[Cars Value]]/Table1[[#This Row],[no of cars]]</f>
        <v>515.47083492116462</v>
      </c>
      <c r="CB284" s="5">
        <f ca="1">IF(Table1[[#This Row],[Value of debts]]&gt;$CC$6,1,0)</f>
        <v>0</v>
      </c>
      <c r="CF284" s="6"/>
      <c r="CG284" s="43">
        <f ca="1">Table1[[#This Row],[Mortage left]]/Table1[[#This Row],[value of house]]</f>
        <v>0.1580055461395824</v>
      </c>
      <c r="CH284">
        <f t="shared" ca="1" si="111"/>
        <v>1</v>
      </c>
      <c r="CO284" s="5">
        <f ca="1">IF(Table1[[#This Row],[area]]="yukon",Table1[[#This Row],[income]],0)</f>
        <v>0</v>
      </c>
      <c r="CP284">
        <f ca="1">IF(Table1[[#This Row],[area]]="ontario",Table1[[#This Row],[income]],0)</f>
        <v>0</v>
      </c>
      <c r="CQ284">
        <f ca="1">IF(Table1[[#This Row],[area]]="newfounland",Table1[[#This Row],[income]],0)</f>
        <v>0</v>
      </c>
      <c r="CR284">
        <f ca="1">IF(Table1[[#This Row],[area]]="alberta",Table1[[#This Row],[income]],0)</f>
        <v>0</v>
      </c>
      <c r="CS284">
        <f ca="1">IF(Table1[[#This Row],[area]]="nunavet",Table1[[#This Row],[income]],0)</f>
        <v>0</v>
      </c>
      <c r="CT284">
        <f ca="1">IF(Table1[[#This Row],[area]]="prince edward island",Table1[[#This Row],[income]],0)</f>
        <v>34143</v>
      </c>
      <c r="CU284">
        <f ca="1">IF(Table1[[#This Row],[area]]="northwest tersesa",Table1[[#This Row],[income]],0)</f>
        <v>0</v>
      </c>
      <c r="CV284">
        <f ca="1">IF(Table1[[#This Row],[area]]="quebec",Table1[[#This Row],[income]],0)</f>
        <v>0</v>
      </c>
      <c r="CW284">
        <f ca="1">IF(Table1[[#This Row],[area]]="manitoba",Table1[[#This Row],[income]],0)</f>
        <v>0</v>
      </c>
      <c r="CX284">
        <f ca="1">IF(Table1[[#This Row],[area]]="sasketchwan",Table1[[#This Row],[income]],0)</f>
        <v>0</v>
      </c>
      <c r="CY284">
        <f ca="1">IF(Table1[[#This Row],[area]]="BC",Table1[[#This Row],[income]],0)</f>
        <v>0</v>
      </c>
      <c r="CZ284" s="6">
        <f ca="1">IF(Table1[[#This Row],[area]]="newbruncwick",Table1[[#This Row],[income]],0)</f>
        <v>0</v>
      </c>
      <c r="DB284" s="5">
        <f ca="1">IF(Table1[[#This Row],[field of work]]="health",Table1[[#This Row],[income]],0)</f>
        <v>34143</v>
      </c>
      <c r="DC284">
        <f ca="1">IF(Table1[[#This Row],[field of work]]="teaching",Table1[[#This Row],[income]],0)</f>
        <v>0</v>
      </c>
      <c r="DD284">
        <f ca="1">IF(Table1[[#This Row],[field of work]]="agriculture",Table1[[#This Row],[income]],0)</f>
        <v>0</v>
      </c>
      <c r="DE284">
        <f ca="1">IF(Table1[[#This Row],[field of work]]="IT",Table1[[#This Row],[income]],0)</f>
        <v>0</v>
      </c>
      <c r="DF284">
        <f ca="1">IF(Table1[[#This Row],[field of work]]="construction",Table1[[#This Row],[income]],0)</f>
        <v>0</v>
      </c>
      <c r="DG284" s="6">
        <f ca="1">IF(Table1[[#This Row],[field of work]]="general work",Table1[[#This Row],[income]],0)</f>
        <v>0</v>
      </c>
      <c r="DJ284" s="5">
        <f ca="1">IF(Table1[[#This Row],[Value of debts]]&gt;Table1[[#This Row],[income]],1,0)</f>
        <v>1</v>
      </c>
      <c r="DK284" s="6"/>
      <c r="DL284">
        <f ca="1">IF(Table1[[#This Row],[net worth of person($)]]&gt;$DM$6,Table1[[#This Row],[age]],0)</f>
        <v>44</v>
      </c>
    </row>
    <row r="285" spans="2:116" x14ac:dyDescent="0.3">
      <c r="B285">
        <f t="shared" ca="1" si="98"/>
        <v>1</v>
      </c>
      <c r="C285" s="1" t="str">
        <f t="shared" ca="1" si="99"/>
        <v>men</v>
      </c>
      <c r="D285">
        <f t="shared" ca="1" si="100"/>
        <v>45</v>
      </c>
      <c r="E285">
        <f t="shared" ca="1" si="101"/>
        <v>5</v>
      </c>
      <c r="F285" t="str">
        <f t="shared" ca="1" si="102"/>
        <v>general work</v>
      </c>
      <c r="G285">
        <f t="shared" ca="1" si="103"/>
        <v>3</v>
      </c>
      <c r="H285" t="str">
        <f t="shared" ca="1" si="104"/>
        <v>university</v>
      </c>
      <c r="I285">
        <f t="shared" ca="1" si="105"/>
        <v>0</v>
      </c>
      <c r="J285">
        <f t="shared" ca="1" si="97"/>
        <v>1</v>
      </c>
      <c r="K285">
        <f t="shared" ca="1" si="106"/>
        <v>42344</v>
      </c>
      <c r="L285">
        <f t="shared" ca="1" si="107"/>
        <v>1</v>
      </c>
      <c r="M285" t="str">
        <f t="shared" ca="1" si="108"/>
        <v>yukon</v>
      </c>
      <c r="N285">
        <f t="shared" ca="1" si="112"/>
        <v>254064</v>
      </c>
      <c r="O285">
        <f t="shared" ca="1" si="109"/>
        <v>17054.25222908027</v>
      </c>
      <c r="P285">
        <f t="shared" ca="1" si="113"/>
        <v>17416.681574892453</v>
      </c>
      <c r="Q285">
        <f t="shared" ca="1" si="110"/>
        <v>1975</v>
      </c>
      <c r="R285">
        <f t="shared" ca="1" si="114"/>
        <v>24440.062333775524</v>
      </c>
      <c r="S285">
        <f t="shared" ca="1" si="115"/>
        <v>7894.6003653080425</v>
      </c>
      <c r="T285">
        <f t="shared" ca="1" si="116"/>
        <v>279375.28194020048</v>
      </c>
      <c r="U285">
        <f t="shared" ca="1" si="117"/>
        <v>43469.314562855798</v>
      </c>
      <c r="V285">
        <f t="shared" ca="1" si="118"/>
        <v>235905.96737734467</v>
      </c>
      <c r="AF285" s="5">
        <f ca="1">IF(Table1[[#This Row],[Genders]]="men",1,0)</f>
        <v>1</v>
      </c>
      <c r="AG285">
        <f ca="1">IF(Table1[[#This Row],[Genders]]="women",1,0)</f>
        <v>0</v>
      </c>
      <c r="AJ285" s="6"/>
      <c r="AL285">
        <f ca="1">IF(Table1[[#This Row],[field of work]]="teaching",1,0)</f>
        <v>0</v>
      </c>
      <c r="AM285">
        <f ca="1">IF(Table1[[#This Row],[field of work]]="health",1,0)</f>
        <v>0</v>
      </c>
      <c r="AN285">
        <f ca="1">IF(Table1[[#This Row],[field of work]]="agriculture",1,0)</f>
        <v>0</v>
      </c>
      <c r="AO285">
        <f ca="1">IF(Table1[[#This Row],[field of work]]="IT",1,0)</f>
        <v>0</v>
      </c>
      <c r="AP285">
        <f ca="1">IF(Table1[[#This Row],[field of work]]="construction",1,0)</f>
        <v>0</v>
      </c>
      <c r="AQ285">
        <f ca="1">IF(Table1[[#This Row],[field of work]]="general work",1,0)</f>
        <v>1</v>
      </c>
      <c r="AY285" s="23">
        <f ca="1">IF(Table1[[#This Row],[area]]="ontario",1,0)</f>
        <v>0</v>
      </c>
      <c r="AZ285">
        <f ca="1">IF(Table1[[#This Row],[area]]="newfounland",1,0)</f>
        <v>0</v>
      </c>
      <c r="BA285">
        <f ca="1">IF(Table1[[#This Row],[area]]="alberta",1,0)</f>
        <v>0</v>
      </c>
      <c r="BB285">
        <f ca="1">IF(Table1[[#This Row],[area]]="BC",1,0)</f>
        <v>0</v>
      </c>
      <c r="BC285">
        <f ca="1">IF(Table1[[#This Row],[area]]="yukon",1,0)</f>
        <v>1</v>
      </c>
      <c r="BD285">
        <f ca="1">IF(Table1[[#This Row],[area]]="nunavet",1,0)</f>
        <v>0</v>
      </c>
      <c r="BE285">
        <f ca="1">IF(Table1[[#This Row],[area]]="sasketchwan",1,0)</f>
        <v>0</v>
      </c>
      <c r="BF285">
        <f ca="1">IF(Table1[[#This Row],[area]]="newbruncwick",1,0)</f>
        <v>0</v>
      </c>
      <c r="BG285">
        <f ca="1">IF(Table1[[#This Row],[area]]="manitoba",1,0)</f>
        <v>0</v>
      </c>
      <c r="BH285">
        <f ca="1">IF(Table1[[#This Row],[area]]="prince edward island",1,0)</f>
        <v>0</v>
      </c>
      <c r="BI285">
        <f ca="1">IF(Table1[[#This Row],[area]]="quebec",1,0)</f>
        <v>0</v>
      </c>
      <c r="BJ285">
        <f ca="1">IF(Table1[[#This Row],[area]]="northwest tersesa",1,0)</f>
        <v>0</v>
      </c>
      <c r="BZ285" s="41">
        <f ca="1">Table1[[#This Row],[Cars Value]]/Table1[[#This Row],[no of cars]]</f>
        <v>17416.681574892453</v>
      </c>
      <c r="CB285" s="5">
        <f ca="1">IF(Table1[[#This Row],[Value of debts]]&gt;$CC$6,1,0)</f>
        <v>0</v>
      </c>
      <c r="CF285" s="6"/>
      <c r="CG285" s="43">
        <f ca="1">Table1[[#This Row],[Mortage left]]/Table1[[#This Row],[value of house]]</f>
        <v>6.7125811720984752E-2</v>
      </c>
      <c r="CH285">
        <f t="shared" ca="1" si="111"/>
        <v>1</v>
      </c>
      <c r="CO285" s="5">
        <f ca="1">IF(Table1[[#This Row],[area]]="yukon",Table1[[#This Row],[income]],0)</f>
        <v>42344</v>
      </c>
      <c r="CP285">
        <f ca="1">IF(Table1[[#This Row],[area]]="ontario",Table1[[#This Row],[income]],0)</f>
        <v>0</v>
      </c>
      <c r="CQ285">
        <f ca="1">IF(Table1[[#This Row],[area]]="newfounland",Table1[[#This Row],[income]],0)</f>
        <v>0</v>
      </c>
      <c r="CR285">
        <f ca="1">IF(Table1[[#This Row],[area]]="alberta",Table1[[#This Row],[income]],0)</f>
        <v>0</v>
      </c>
      <c r="CS285">
        <f ca="1">IF(Table1[[#This Row],[area]]="nunavet",Table1[[#This Row],[income]],0)</f>
        <v>0</v>
      </c>
      <c r="CT285">
        <f ca="1">IF(Table1[[#This Row],[area]]="prince edward island",Table1[[#This Row],[income]],0)</f>
        <v>0</v>
      </c>
      <c r="CU285">
        <f ca="1">IF(Table1[[#This Row],[area]]="northwest tersesa",Table1[[#This Row],[income]],0)</f>
        <v>0</v>
      </c>
      <c r="CV285">
        <f ca="1">IF(Table1[[#This Row],[area]]="quebec",Table1[[#This Row],[income]],0)</f>
        <v>0</v>
      </c>
      <c r="CW285">
        <f ca="1">IF(Table1[[#This Row],[area]]="manitoba",Table1[[#This Row],[income]],0)</f>
        <v>0</v>
      </c>
      <c r="CX285">
        <f ca="1">IF(Table1[[#This Row],[area]]="sasketchwan",Table1[[#This Row],[income]],0)</f>
        <v>0</v>
      </c>
      <c r="CY285">
        <f ca="1">IF(Table1[[#This Row],[area]]="BC",Table1[[#This Row],[income]],0)</f>
        <v>0</v>
      </c>
      <c r="CZ285" s="6">
        <f ca="1">IF(Table1[[#This Row],[area]]="newbruncwick",Table1[[#This Row],[income]],0)</f>
        <v>0</v>
      </c>
      <c r="DB285" s="5">
        <f ca="1">IF(Table1[[#This Row],[field of work]]="health",Table1[[#This Row],[income]],0)</f>
        <v>0</v>
      </c>
      <c r="DC285">
        <f ca="1">IF(Table1[[#This Row],[field of work]]="teaching",Table1[[#This Row],[income]],0)</f>
        <v>0</v>
      </c>
      <c r="DD285">
        <f ca="1">IF(Table1[[#This Row],[field of work]]="agriculture",Table1[[#This Row],[income]],0)</f>
        <v>0</v>
      </c>
      <c r="DE285">
        <f ca="1">IF(Table1[[#This Row],[field of work]]="IT",Table1[[#This Row],[income]],0)</f>
        <v>0</v>
      </c>
      <c r="DF285">
        <f ca="1">IF(Table1[[#This Row],[field of work]]="construction",Table1[[#This Row],[income]],0)</f>
        <v>0</v>
      </c>
      <c r="DG285" s="6">
        <f ca="1">IF(Table1[[#This Row],[field of work]]="general work",Table1[[#This Row],[income]],0)</f>
        <v>42344</v>
      </c>
      <c r="DJ285" s="5">
        <f ca="1">IF(Table1[[#This Row],[Value of debts]]&gt;Table1[[#This Row],[income]],1,0)</f>
        <v>1</v>
      </c>
      <c r="DK285" s="6"/>
      <c r="DL285">
        <f ca="1">IF(Table1[[#This Row],[net worth of person($)]]&gt;$DM$6,Table1[[#This Row],[age]],0)</f>
        <v>45</v>
      </c>
    </row>
    <row r="286" spans="2:116" x14ac:dyDescent="0.3">
      <c r="B286">
        <f t="shared" ca="1" si="98"/>
        <v>1</v>
      </c>
      <c r="C286" s="1" t="str">
        <f t="shared" ca="1" si="99"/>
        <v>men</v>
      </c>
      <c r="D286">
        <f t="shared" ca="1" si="100"/>
        <v>33</v>
      </c>
      <c r="E286">
        <f t="shared" ca="1" si="101"/>
        <v>1</v>
      </c>
      <c r="F286" t="str">
        <f t="shared" ca="1" si="102"/>
        <v>health</v>
      </c>
      <c r="G286">
        <f t="shared" ca="1" si="103"/>
        <v>2</v>
      </c>
      <c r="H286" t="str">
        <f t="shared" ca="1" si="104"/>
        <v>college</v>
      </c>
      <c r="I286">
        <f t="shared" ca="1" si="105"/>
        <v>4</v>
      </c>
      <c r="J286">
        <f t="shared" ca="1" si="97"/>
        <v>3</v>
      </c>
      <c r="K286">
        <f t="shared" ca="1" si="106"/>
        <v>88920</v>
      </c>
      <c r="L286">
        <f t="shared" ca="1" si="107"/>
        <v>4</v>
      </c>
      <c r="M286" t="str">
        <f t="shared" ca="1" si="108"/>
        <v>alberta</v>
      </c>
      <c r="N286">
        <f t="shared" ca="1" si="112"/>
        <v>533520</v>
      </c>
      <c r="O286">
        <f t="shared" ca="1" si="109"/>
        <v>448914.44651534571</v>
      </c>
      <c r="P286">
        <f t="shared" ca="1" si="113"/>
        <v>220241.86031859837</v>
      </c>
      <c r="Q286">
        <f t="shared" ca="1" si="110"/>
        <v>22528</v>
      </c>
      <c r="R286">
        <f t="shared" ca="1" si="114"/>
        <v>33813.624313027583</v>
      </c>
      <c r="S286">
        <f t="shared" ca="1" si="115"/>
        <v>24692.307301781104</v>
      </c>
      <c r="T286">
        <f t="shared" ca="1" si="116"/>
        <v>778454.16762037948</v>
      </c>
      <c r="U286">
        <f t="shared" ca="1" si="117"/>
        <v>505256.07082837331</v>
      </c>
      <c r="V286">
        <f t="shared" ca="1" si="118"/>
        <v>273198.09679200617</v>
      </c>
      <c r="AF286" s="5">
        <f ca="1">IF(Table1[[#This Row],[Genders]]="men",1,0)</f>
        <v>1</v>
      </c>
      <c r="AG286">
        <f ca="1">IF(Table1[[#This Row],[Genders]]="women",1,0)</f>
        <v>0</v>
      </c>
      <c r="AJ286" s="6"/>
      <c r="AL286">
        <f ca="1">IF(Table1[[#This Row],[field of work]]="teaching",1,0)</f>
        <v>0</v>
      </c>
      <c r="AM286">
        <f ca="1">IF(Table1[[#This Row],[field of work]]="health",1,0)</f>
        <v>1</v>
      </c>
      <c r="AN286">
        <f ca="1">IF(Table1[[#This Row],[field of work]]="agriculture",1,0)</f>
        <v>0</v>
      </c>
      <c r="AO286">
        <f ca="1">IF(Table1[[#This Row],[field of work]]="IT",1,0)</f>
        <v>0</v>
      </c>
      <c r="AP286">
        <f ca="1">IF(Table1[[#This Row],[field of work]]="construction",1,0)</f>
        <v>0</v>
      </c>
      <c r="AQ286">
        <f ca="1">IF(Table1[[#This Row],[field of work]]="general work",1,0)</f>
        <v>0</v>
      </c>
      <c r="AY286" s="23">
        <f ca="1">IF(Table1[[#This Row],[area]]="ontario",1,0)</f>
        <v>0</v>
      </c>
      <c r="AZ286">
        <f ca="1">IF(Table1[[#This Row],[area]]="newfounland",1,0)</f>
        <v>0</v>
      </c>
      <c r="BA286">
        <f ca="1">IF(Table1[[#This Row],[area]]="alberta",1,0)</f>
        <v>1</v>
      </c>
      <c r="BB286">
        <f ca="1">IF(Table1[[#This Row],[area]]="BC",1,0)</f>
        <v>0</v>
      </c>
      <c r="BC286">
        <f ca="1">IF(Table1[[#This Row],[area]]="yukon",1,0)</f>
        <v>0</v>
      </c>
      <c r="BD286">
        <f ca="1">IF(Table1[[#This Row],[area]]="nunavet",1,0)</f>
        <v>0</v>
      </c>
      <c r="BE286">
        <f ca="1">IF(Table1[[#This Row],[area]]="sasketchwan",1,0)</f>
        <v>0</v>
      </c>
      <c r="BF286">
        <f ca="1">IF(Table1[[#This Row],[area]]="newbruncwick",1,0)</f>
        <v>0</v>
      </c>
      <c r="BG286">
        <f ca="1">IF(Table1[[#This Row],[area]]="manitoba",1,0)</f>
        <v>0</v>
      </c>
      <c r="BH286">
        <f ca="1">IF(Table1[[#This Row],[area]]="prince edward island",1,0)</f>
        <v>0</v>
      </c>
      <c r="BI286">
        <f ca="1">IF(Table1[[#This Row],[area]]="quebec",1,0)</f>
        <v>0</v>
      </c>
      <c r="BJ286">
        <f ca="1">IF(Table1[[#This Row],[area]]="northwest tersesa",1,0)</f>
        <v>0</v>
      </c>
      <c r="BZ286" s="41">
        <f ca="1">Table1[[#This Row],[Cars Value]]/Table1[[#This Row],[no of cars]]</f>
        <v>73413.953439532794</v>
      </c>
      <c r="CB286" s="5">
        <f ca="1">IF(Table1[[#This Row],[Value of debts]]&gt;$CC$6,1,0)</f>
        <v>1</v>
      </c>
      <c r="CF286" s="6"/>
      <c r="CG286" s="43">
        <f ca="1">Table1[[#This Row],[Mortage left]]/Table1[[#This Row],[value of house]]</f>
        <v>0.84142009018470854</v>
      </c>
      <c r="CH286">
        <f t="shared" ca="1" si="111"/>
        <v>0</v>
      </c>
      <c r="CO286" s="5">
        <f ca="1">IF(Table1[[#This Row],[area]]="yukon",Table1[[#This Row],[income]],0)</f>
        <v>0</v>
      </c>
      <c r="CP286">
        <f ca="1">IF(Table1[[#This Row],[area]]="ontario",Table1[[#This Row],[income]],0)</f>
        <v>0</v>
      </c>
      <c r="CQ286">
        <f ca="1">IF(Table1[[#This Row],[area]]="newfounland",Table1[[#This Row],[income]],0)</f>
        <v>0</v>
      </c>
      <c r="CR286">
        <f ca="1">IF(Table1[[#This Row],[area]]="alberta",Table1[[#This Row],[income]],0)</f>
        <v>88920</v>
      </c>
      <c r="CS286">
        <f ca="1">IF(Table1[[#This Row],[area]]="nunavet",Table1[[#This Row],[income]],0)</f>
        <v>0</v>
      </c>
      <c r="CT286">
        <f ca="1">IF(Table1[[#This Row],[area]]="prince edward island",Table1[[#This Row],[income]],0)</f>
        <v>0</v>
      </c>
      <c r="CU286">
        <f ca="1">IF(Table1[[#This Row],[area]]="northwest tersesa",Table1[[#This Row],[income]],0)</f>
        <v>0</v>
      </c>
      <c r="CV286">
        <f ca="1">IF(Table1[[#This Row],[area]]="quebec",Table1[[#This Row],[income]],0)</f>
        <v>0</v>
      </c>
      <c r="CW286">
        <f ca="1">IF(Table1[[#This Row],[area]]="manitoba",Table1[[#This Row],[income]],0)</f>
        <v>0</v>
      </c>
      <c r="CX286">
        <f ca="1">IF(Table1[[#This Row],[area]]="sasketchwan",Table1[[#This Row],[income]],0)</f>
        <v>0</v>
      </c>
      <c r="CY286">
        <f ca="1">IF(Table1[[#This Row],[area]]="BC",Table1[[#This Row],[income]],0)</f>
        <v>0</v>
      </c>
      <c r="CZ286" s="6">
        <f ca="1">IF(Table1[[#This Row],[area]]="newbruncwick",Table1[[#This Row],[income]],0)</f>
        <v>0</v>
      </c>
      <c r="DB286" s="5">
        <f ca="1">IF(Table1[[#This Row],[field of work]]="health",Table1[[#This Row],[income]],0)</f>
        <v>88920</v>
      </c>
      <c r="DC286">
        <f ca="1">IF(Table1[[#This Row],[field of work]]="teaching",Table1[[#This Row],[income]],0)</f>
        <v>0</v>
      </c>
      <c r="DD286">
        <f ca="1">IF(Table1[[#This Row],[field of work]]="agriculture",Table1[[#This Row],[income]],0)</f>
        <v>0</v>
      </c>
      <c r="DE286">
        <f ca="1">IF(Table1[[#This Row],[field of work]]="IT",Table1[[#This Row],[income]],0)</f>
        <v>0</v>
      </c>
      <c r="DF286">
        <f ca="1">IF(Table1[[#This Row],[field of work]]="construction",Table1[[#This Row],[income]],0)</f>
        <v>0</v>
      </c>
      <c r="DG286" s="6">
        <f ca="1">IF(Table1[[#This Row],[field of work]]="general work",Table1[[#This Row],[income]],0)</f>
        <v>0</v>
      </c>
      <c r="DJ286" s="5">
        <f ca="1">IF(Table1[[#This Row],[Value of debts]]&gt;Table1[[#This Row],[income]],1,0)</f>
        <v>1</v>
      </c>
      <c r="DK286" s="6"/>
      <c r="DL286">
        <f ca="1">IF(Table1[[#This Row],[net worth of person($)]]&gt;$DM$6,Table1[[#This Row],[age]],0)</f>
        <v>33</v>
      </c>
    </row>
    <row r="287" spans="2:116" x14ac:dyDescent="0.3">
      <c r="B287">
        <f t="shared" ca="1" si="98"/>
        <v>1</v>
      </c>
      <c r="C287" s="1" t="str">
        <f t="shared" ca="1" si="99"/>
        <v>men</v>
      </c>
      <c r="D287">
        <f t="shared" ca="1" si="100"/>
        <v>44</v>
      </c>
      <c r="E287">
        <f t="shared" ca="1" si="101"/>
        <v>5</v>
      </c>
      <c r="F287" t="str">
        <f t="shared" ca="1" si="102"/>
        <v>general work</v>
      </c>
      <c r="G287">
        <f t="shared" ca="1" si="103"/>
        <v>5</v>
      </c>
      <c r="H287" t="str">
        <f t="shared" ca="1" si="104"/>
        <v>other</v>
      </c>
      <c r="I287">
        <f t="shared" ca="1" si="105"/>
        <v>2</v>
      </c>
      <c r="J287">
        <f t="shared" ca="1" si="97"/>
        <v>2</v>
      </c>
      <c r="K287">
        <f t="shared" ca="1" si="106"/>
        <v>38973</v>
      </c>
      <c r="L287">
        <f t="shared" ca="1" si="107"/>
        <v>1</v>
      </c>
      <c r="M287" t="str">
        <f t="shared" ca="1" si="108"/>
        <v>yukon</v>
      </c>
      <c r="N287">
        <f t="shared" ca="1" si="112"/>
        <v>233838</v>
      </c>
      <c r="O287">
        <f t="shared" ca="1" si="109"/>
        <v>111212.72766599993</v>
      </c>
      <c r="P287">
        <f t="shared" ca="1" si="113"/>
        <v>36794.482704426184</v>
      </c>
      <c r="Q287">
        <f t="shared" ca="1" si="110"/>
        <v>13474</v>
      </c>
      <c r="R287">
        <f t="shared" ca="1" si="114"/>
        <v>73722.84948527714</v>
      </c>
      <c r="S287">
        <f t="shared" ca="1" si="115"/>
        <v>36923.212515697407</v>
      </c>
      <c r="T287">
        <f t="shared" ca="1" si="116"/>
        <v>307555.69522012357</v>
      </c>
      <c r="U287">
        <f t="shared" ca="1" si="117"/>
        <v>198409.57715127707</v>
      </c>
      <c r="V287">
        <f t="shared" ca="1" si="118"/>
        <v>109146.1180688465</v>
      </c>
      <c r="AF287" s="5">
        <f ca="1">IF(Table1[[#This Row],[Genders]]="men",1,0)</f>
        <v>1</v>
      </c>
      <c r="AG287">
        <f ca="1">IF(Table1[[#This Row],[Genders]]="women",1,0)</f>
        <v>0</v>
      </c>
      <c r="AJ287" s="6"/>
      <c r="AL287">
        <f ca="1">IF(Table1[[#This Row],[field of work]]="teaching",1,0)</f>
        <v>0</v>
      </c>
      <c r="AM287">
        <f ca="1">IF(Table1[[#This Row],[field of work]]="health",1,0)</f>
        <v>0</v>
      </c>
      <c r="AN287">
        <f ca="1">IF(Table1[[#This Row],[field of work]]="agriculture",1,0)</f>
        <v>0</v>
      </c>
      <c r="AO287">
        <f ca="1">IF(Table1[[#This Row],[field of work]]="IT",1,0)</f>
        <v>0</v>
      </c>
      <c r="AP287">
        <f ca="1">IF(Table1[[#This Row],[field of work]]="construction",1,0)</f>
        <v>0</v>
      </c>
      <c r="AQ287">
        <f ca="1">IF(Table1[[#This Row],[field of work]]="general work",1,0)</f>
        <v>1</v>
      </c>
      <c r="AY287" s="23">
        <f ca="1">IF(Table1[[#This Row],[area]]="ontario",1,0)</f>
        <v>0</v>
      </c>
      <c r="AZ287">
        <f ca="1">IF(Table1[[#This Row],[area]]="newfounland",1,0)</f>
        <v>0</v>
      </c>
      <c r="BA287">
        <f ca="1">IF(Table1[[#This Row],[area]]="alberta",1,0)</f>
        <v>0</v>
      </c>
      <c r="BB287">
        <f ca="1">IF(Table1[[#This Row],[area]]="BC",1,0)</f>
        <v>0</v>
      </c>
      <c r="BC287">
        <f ca="1">IF(Table1[[#This Row],[area]]="yukon",1,0)</f>
        <v>1</v>
      </c>
      <c r="BD287">
        <f ca="1">IF(Table1[[#This Row],[area]]="nunavet",1,0)</f>
        <v>0</v>
      </c>
      <c r="BE287">
        <f ca="1">IF(Table1[[#This Row],[area]]="sasketchwan",1,0)</f>
        <v>0</v>
      </c>
      <c r="BF287">
        <f ca="1">IF(Table1[[#This Row],[area]]="newbruncwick",1,0)</f>
        <v>0</v>
      </c>
      <c r="BG287">
        <f ca="1">IF(Table1[[#This Row],[area]]="manitoba",1,0)</f>
        <v>0</v>
      </c>
      <c r="BH287">
        <f ca="1">IF(Table1[[#This Row],[area]]="prince edward island",1,0)</f>
        <v>0</v>
      </c>
      <c r="BI287">
        <f ca="1">IF(Table1[[#This Row],[area]]="quebec",1,0)</f>
        <v>0</v>
      </c>
      <c r="BJ287">
        <f ca="1">IF(Table1[[#This Row],[area]]="northwest tersesa",1,0)</f>
        <v>0</v>
      </c>
      <c r="BZ287" s="41">
        <f ca="1">Table1[[#This Row],[Cars Value]]/Table1[[#This Row],[no of cars]]</f>
        <v>18397.241352213092</v>
      </c>
      <c r="CB287" s="5">
        <f ca="1">IF(Table1[[#This Row],[Value of debts]]&gt;$CC$6,1,0)</f>
        <v>1</v>
      </c>
      <c r="CF287" s="6"/>
      <c r="CG287" s="43">
        <f ca="1">Table1[[#This Row],[Mortage left]]/Table1[[#This Row],[value of house]]</f>
        <v>0.47559732663638898</v>
      </c>
      <c r="CH287">
        <f t="shared" ca="1" si="111"/>
        <v>0</v>
      </c>
      <c r="CO287" s="5">
        <f ca="1">IF(Table1[[#This Row],[area]]="yukon",Table1[[#This Row],[income]],0)</f>
        <v>38973</v>
      </c>
      <c r="CP287">
        <f ca="1">IF(Table1[[#This Row],[area]]="ontario",Table1[[#This Row],[income]],0)</f>
        <v>0</v>
      </c>
      <c r="CQ287">
        <f ca="1">IF(Table1[[#This Row],[area]]="newfounland",Table1[[#This Row],[income]],0)</f>
        <v>0</v>
      </c>
      <c r="CR287">
        <f ca="1">IF(Table1[[#This Row],[area]]="alberta",Table1[[#This Row],[income]],0)</f>
        <v>0</v>
      </c>
      <c r="CS287">
        <f ca="1">IF(Table1[[#This Row],[area]]="nunavet",Table1[[#This Row],[income]],0)</f>
        <v>0</v>
      </c>
      <c r="CT287">
        <f ca="1">IF(Table1[[#This Row],[area]]="prince edward island",Table1[[#This Row],[income]],0)</f>
        <v>0</v>
      </c>
      <c r="CU287">
        <f ca="1">IF(Table1[[#This Row],[area]]="northwest tersesa",Table1[[#This Row],[income]],0)</f>
        <v>0</v>
      </c>
      <c r="CV287">
        <f ca="1">IF(Table1[[#This Row],[area]]="quebec",Table1[[#This Row],[income]],0)</f>
        <v>0</v>
      </c>
      <c r="CW287">
        <f ca="1">IF(Table1[[#This Row],[area]]="manitoba",Table1[[#This Row],[income]],0)</f>
        <v>0</v>
      </c>
      <c r="CX287">
        <f ca="1">IF(Table1[[#This Row],[area]]="sasketchwan",Table1[[#This Row],[income]],0)</f>
        <v>0</v>
      </c>
      <c r="CY287">
        <f ca="1">IF(Table1[[#This Row],[area]]="BC",Table1[[#This Row],[income]],0)</f>
        <v>0</v>
      </c>
      <c r="CZ287" s="6">
        <f ca="1">IF(Table1[[#This Row],[area]]="newbruncwick",Table1[[#This Row],[income]],0)</f>
        <v>0</v>
      </c>
      <c r="DB287" s="5">
        <f ca="1">IF(Table1[[#This Row],[field of work]]="health",Table1[[#This Row],[income]],0)</f>
        <v>0</v>
      </c>
      <c r="DC287">
        <f ca="1">IF(Table1[[#This Row],[field of work]]="teaching",Table1[[#This Row],[income]],0)</f>
        <v>0</v>
      </c>
      <c r="DD287">
        <f ca="1">IF(Table1[[#This Row],[field of work]]="agriculture",Table1[[#This Row],[income]],0)</f>
        <v>0</v>
      </c>
      <c r="DE287">
        <f ca="1">IF(Table1[[#This Row],[field of work]]="IT",Table1[[#This Row],[income]],0)</f>
        <v>0</v>
      </c>
      <c r="DF287">
        <f ca="1">IF(Table1[[#This Row],[field of work]]="construction",Table1[[#This Row],[income]],0)</f>
        <v>0</v>
      </c>
      <c r="DG287" s="6">
        <f ca="1">IF(Table1[[#This Row],[field of work]]="general work",Table1[[#This Row],[income]],0)</f>
        <v>38973</v>
      </c>
      <c r="DJ287" s="5">
        <f ca="1">IF(Table1[[#This Row],[Value of debts]]&gt;Table1[[#This Row],[income]],1,0)</f>
        <v>1</v>
      </c>
      <c r="DK287" s="6"/>
      <c r="DL287">
        <f ca="1">IF(Table1[[#This Row],[net worth of person($)]]&gt;$DM$6,Table1[[#This Row],[age]],0)</f>
        <v>44</v>
      </c>
    </row>
    <row r="288" spans="2:116" x14ac:dyDescent="0.3">
      <c r="B288">
        <f t="shared" ca="1" si="98"/>
        <v>1</v>
      </c>
      <c r="C288" s="1" t="str">
        <f t="shared" ca="1" si="99"/>
        <v>men</v>
      </c>
      <c r="D288">
        <f t="shared" ca="1" si="100"/>
        <v>35</v>
      </c>
      <c r="E288">
        <f t="shared" ca="1" si="101"/>
        <v>3</v>
      </c>
      <c r="F288" t="str">
        <f t="shared" ca="1" si="102"/>
        <v>teaching</v>
      </c>
      <c r="G288">
        <f t="shared" ca="1" si="103"/>
        <v>1</v>
      </c>
      <c r="H288" t="str">
        <f t="shared" ca="1" si="104"/>
        <v>high school</v>
      </c>
      <c r="I288">
        <f t="shared" ca="1" si="105"/>
        <v>0</v>
      </c>
      <c r="J288">
        <f t="shared" ca="1" si="97"/>
        <v>2</v>
      </c>
      <c r="K288">
        <f t="shared" ca="1" si="106"/>
        <v>57459</v>
      </c>
      <c r="L288">
        <f t="shared" ca="1" si="107"/>
        <v>3</v>
      </c>
      <c r="M288" t="str">
        <f t="shared" ca="1" si="108"/>
        <v>northwest tersesa</v>
      </c>
      <c r="N288">
        <f t="shared" ca="1" si="112"/>
        <v>287295</v>
      </c>
      <c r="O288">
        <f t="shared" ca="1" si="109"/>
        <v>47737.50895638248</v>
      </c>
      <c r="P288">
        <f t="shared" ca="1" si="113"/>
        <v>66037.851759101599</v>
      </c>
      <c r="Q288">
        <f t="shared" ca="1" si="110"/>
        <v>13354</v>
      </c>
      <c r="R288">
        <f t="shared" ca="1" si="114"/>
        <v>69761.156910333259</v>
      </c>
      <c r="S288">
        <f t="shared" ca="1" si="115"/>
        <v>65043.516735514313</v>
      </c>
      <c r="T288">
        <f t="shared" ca="1" si="116"/>
        <v>418376.36849461595</v>
      </c>
      <c r="U288">
        <f t="shared" ca="1" si="117"/>
        <v>130852.66586671575</v>
      </c>
      <c r="V288">
        <f t="shared" ca="1" si="118"/>
        <v>287523.70262790017</v>
      </c>
      <c r="AF288" s="5">
        <f ca="1">IF(Table1[[#This Row],[Genders]]="men",1,0)</f>
        <v>1</v>
      </c>
      <c r="AG288">
        <f ca="1">IF(Table1[[#This Row],[Genders]]="women",1,0)</f>
        <v>0</v>
      </c>
      <c r="AJ288" s="6"/>
      <c r="AL288">
        <f ca="1">IF(Table1[[#This Row],[field of work]]="teaching",1,0)</f>
        <v>1</v>
      </c>
      <c r="AM288">
        <f ca="1">IF(Table1[[#This Row],[field of work]]="health",1,0)</f>
        <v>0</v>
      </c>
      <c r="AN288">
        <f ca="1">IF(Table1[[#This Row],[field of work]]="agriculture",1,0)</f>
        <v>0</v>
      </c>
      <c r="AO288">
        <f ca="1">IF(Table1[[#This Row],[field of work]]="IT",1,0)</f>
        <v>0</v>
      </c>
      <c r="AP288">
        <f ca="1">IF(Table1[[#This Row],[field of work]]="construction",1,0)</f>
        <v>0</v>
      </c>
      <c r="AQ288">
        <f ca="1">IF(Table1[[#This Row],[field of work]]="general work",1,0)</f>
        <v>0</v>
      </c>
      <c r="AY288" s="23">
        <f ca="1">IF(Table1[[#This Row],[area]]="ontario",1,0)</f>
        <v>0</v>
      </c>
      <c r="AZ288">
        <f ca="1">IF(Table1[[#This Row],[area]]="newfounland",1,0)</f>
        <v>0</v>
      </c>
      <c r="BA288">
        <f ca="1">IF(Table1[[#This Row],[area]]="alberta",1,0)</f>
        <v>0</v>
      </c>
      <c r="BB288">
        <f ca="1">IF(Table1[[#This Row],[area]]="BC",1,0)</f>
        <v>0</v>
      </c>
      <c r="BC288">
        <f ca="1">IF(Table1[[#This Row],[area]]="yukon",1,0)</f>
        <v>0</v>
      </c>
      <c r="BD288">
        <f ca="1">IF(Table1[[#This Row],[area]]="nunavet",1,0)</f>
        <v>0</v>
      </c>
      <c r="BE288">
        <f ca="1">IF(Table1[[#This Row],[area]]="sasketchwan",1,0)</f>
        <v>0</v>
      </c>
      <c r="BF288">
        <f ca="1">IF(Table1[[#This Row],[area]]="newbruncwick",1,0)</f>
        <v>0</v>
      </c>
      <c r="BG288">
        <f ca="1">IF(Table1[[#This Row],[area]]="manitoba",1,0)</f>
        <v>0</v>
      </c>
      <c r="BH288">
        <f ca="1">IF(Table1[[#This Row],[area]]="prince edward island",1,0)</f>
        <v>0</v>
      </c>
      <c r="BI288">
        <f ca="1">IF(Table1[[#This Row],[area]]="quebec",1,0)</f>
        <v>0</v>
      </c>
      <c r="BJ288">
        <f ca="1">IF(Table1[[#This Row],[area]]="northwest tersesa",1,0)</f>
        <v>1</v>
      </c>
      <c r="BZ288" s="41">
        <f ca="1">Table1[[#This Row],[Cars Value]]/Table1[[#This Row],[no of cars]]</f>
        <v>33018.925879550799</v>
      </c>
      <c r="CB288" s="5">
        <f ca="1">IF(Table1[[#This Row],[Value of debts]]&gt;$CC$6,1,0)</f>
        <v>1</v>
      </c>
      <c r="CF288" s="6"/>
      <c r="CG288" s="43">
        <f ca="1">Table1[[#This Row],[Mortage left]]/Table1[[#This Row],[value of house]]</f>
        <v>0.16616199013690625</v>
      </c>
      <c r="CH288">
        <f t="shared" ca="1" si="111"/>
        <v>1</v>
      </c>
      <c r="CO288" s="5">
        <f ca="1">IF(Table1[[#This Row],[area]]="yukon",Table1[[#This Row],[income]],0)</f>
        <v>0</v>
      </c>
      <c r="CP288">
        <f ca="1">IF(Table1[[#This Row],[area]]="ontario",Table1[[#This Row],[income]],0)</f>
        <v>0</v>
      </c>
      <c r="CQ288">
        <f ca="1">IF(Table1[[#This Row],[area]]="newfounland",Table1[[#This Row],[income]],0)</f>
        <v>0</v>
      </c>
      <c r="CR288">
        <f ca="1">IF(Table1[[#This Row],[area]]="alberta",Table1[[#This Row],[income]],0)</f>
        <v>0</v>
      </c>
      <c r="CS288">
        <f ca="1">IF(Table1[[#This Row],[area]]="nunavet",Table1[[#This Row],[income]],0)</f>
        <v>0</v>
      </c>
      <c r="CT288">
        <f ca="1">IF(Table1[[#This Row],[area]]="prince edward island",Table1[[#This Row],[income]],0)</f>
        <v>0</v>
      </c>
      <c r="CU288">
        <f ca="1">IF(Table1[[#This Row],[area]]="northwest tersesa",Table1[[#This Row],[income]],0)</f>
        <v>57459</v>
      </c>
      <c r="CV288">
        <f ca="1">IF(Table1[[#This Row],[area]]="quebec",Table1[[#This Row],[income]],0)</f>
        <v>0</v>
      </c>
      <c r="CW288">
        <f ca="1">IF(Table1[[#This Row],[area]]="manitoba",Table1[[#This Row],[income]],0)</f>
        <v>0</v>
      </c>
      <c r="CX288">
        <f ca="1">IF(Table1[[#This Row],[area]]="sasketchwan",Table1[[#This Row],[income]],0)</f>
        <v>0</v>
      </c>
      <c r="CY288">
        <f ca="1">IF(Table1[[#This Row],[area]]="BC",Table1[[#This Row],[income]],0)</f>
        <v>0</v>
      </c>
      <c r="CZ288" s="6">
        <f ca="1">IF(Table1[[#This Row],[area]]="newbruncwick",Table1[[#This Row],[income]],0)</f>
        <v>0</v>
      </c>
      <c r="DB288" s="5">
        <f ca="1">IF(Table1[[#This Row],[field of work]]="health",Table1[[#This Row],[income]],0)</f>
        <v>0</v>
      </c>
      <c r="DC288">
        <f ca="1">IF(Table1[[#This Row],[field of work]]="teaching",Table1[[#This Row],[income]],0)</f>
        <v>57459</v>
      </c>
      <c r="DD288">
        <f ca="1">IF(Table1[[#This Row],[field of work]]="agriculture",Table1[[#This Row],[income]],0)</f>
        <v>0</v>
      </c>
      <c r="DE288">
        <f ca="1">IF(Table1[[#This Row],[field of work]]="IT",Table1[[#This Row],[income]],0)</f>
        <v>0</v>
      </c>
      <c r="DF288">
        <f ca="1">IF(Table1[[#This Row],[field of work]]="construction",Table1[[#This Row],[income]],0)</f>
        <v>0</v>
      </c>
      <c r="DG288" s="6">
        <f ca="1">IF(Table1[[#This Row],[field of work]]="general work",Table1[[#This Row],[income]],0)</f>
        <v>0</v>
      </c>
      <c r="DJ288" s="5">
        <f ca="1">IF(Table1[[#This Row],[Value of debts]]&gt;Table1[[#This Row],[income]],1,0)</f>
        <v>1</v>
      </c>
      <c r="DK288" s="6"/>
      <c r="DL288">
        <f ca="1">IF(Table1[[#This Row],[net worth of person($)]]&gt;$DM$6,Table1[[#This Row],[age]],0)</f>
        <v>35</v>
      </c>
    </row>
    <row r="289" spans="2:116" x14ac:dyDescent="0.3">
      <c r="B289">
        <f t="shared" ca="1" si="98"/>
        <v>1</v>
      </c>
      <c r="C289" s="1" t="str">
        <f t="shared" ca="1" si="99"/>
        <v>men</v>
      </c>
      <c r="D289">
        <f t="shared" ca="1" si="100"/>
        <v>28</v>
      </c>
      <c r="E289">
        <f t="shared" ca="1" si="101"/>
        <v>2</v>
      </c>
      <c r="F289" t="str">
        <f t="shared" ca="1" si="102"/>
        <v>construction</v>
      </c>
      <c r="G289">
        <f t="shared" ca="1" si="103"/>
        <v>4</v>
      </c>
      <c r="H289" t="str">
        <f t="shared" ca="1" si="104"/>
        <v>technical;</v>
      </c>
      <c r="I289">
        <f t="shared" ca="1" si="105"/>
        <v>0</v>
      </c>
      <c r="J289">
        <f t="shared" ca="1" si="97"/>
        <v>1</v>
      </c>
      <c r="K289">
        <f t="shared" ca="1" si="106"/>
        <v>55636</v>
      </c>
      <c r="L289">
        <f t="shared" ca="1" si="107"/>
        <v>12</v>
      </c>
      <c r="M289" t="str">
        <f t="shared" ca="1" si="108"/>
        <v>prince edward island</v>
      </c>
      <c r="N289">
        <f t="shared" ca="1" si="112"/>
        <v>166908</v>
      </c>
      <c r="O289">
        <f t="shared" ca="1" si="109"/>
        <v>30625.548699737967</v>
      </c>
      <c r="P289">
        <f t="shared" ca="1" si="113"/>
        <v>51669.453946207657</v>
      </c>
      <c r="Q289">
        <f t="shared" ca="1" si="110"/>
        <v>21037</v>
      </c>
      <c r="R289">
        <f t="shared" ca="1" si="114"/>
        <v>49639.900296364482</v>
      </c>
      <c r="S289">
        <f t="shared" ca="1" si="115"/>
        <v>77026.176444974932</v>
      </c>
      <c r="T289">
        <f t="shared" ca="1" si="116"/>
        <v>295603.63039118261</v>
      </c>
      <c r="U289">
        <f t="shared" ca="1" si="117"/>
        <v>101302.44899610245</v>
      </c>
      <c r="V289">
        <f t="shared" ca="1" si="118"/>
        <v>194301.18139508017</v>
      </c>
      <c r="AF289" s="5">
        <f ca="1">IF(Table1[[#This Row],[Genders]]="men",1,0)</f>
        <v>1</v>
      </c>
      <c r="AG289">
        <f ca="1">IF(Table1[[#This Row],[Genders]]="women",1,0)</f>
        <v>0</v>
      </c>
      <c r="AJ289" s="6"/>
      <c r="AL289">
        <f ca="1">IF(Table1[[#This Row],[field of work]]="teaching",1,0)</f>
        <v>0</v>
      </c>
      <c r="AM289">
        <f ca="1">IF(Table1[[#This Row],[field of work]]="health",1,0)</f>
        <v>0</v>
      </c>
      <c r="AN289">
        <f ca="1">IF(Table1[[#This Row],[field of work]]="agriculture",1,0)</f>
        <v>0</v>
      </c>
      <c r="AO289">
        <f ca="1">IF(Table1[[#This Row],[field of work]]="IT",1,0)</f>
        <v>0</v>
      </c>
      <c r="AP289">
        <f ca="1">IF(Table1[[#This Row],[field of work]]="construction",1,0)</f>
        <v>1</v>
      </c>
      <c r="AQ289">
        <f ca="1">IF(Table1[[#This Row],[field of work]]="general work",1,0)</f>
        <v>0</v>
      </c>
      <c r="AY289" s="23">
        <f ca="1">IF(Table1[[#This Row],[area]]="ontario",1,0)</f>
        <v>0</v>
      </c>
      <c r="AZ289">
        <f ca="1">IF(Table1[[#This Row],[area]]="newfounland",1,0)</f>
        <v>0</v>
      </c>
      <c r="BA289">
        <f ca="1">IF(Table1[[#This Row],[area]]="alberta",1,0)</f>
        <v>0</v>
      </c>
      <c r="BB289">
        <f ca="1">IF(Table1[[#This Row],[area]]="BC",1,0)</f>
        <v>0</v>
      </c>
      <c r="BC289">
        <f ca="1">IF(Table1[[#This Row],[area]]="yukon",1,0)</f>
        <v>0</v>
      </c>
      <c r="BD289">
        <f ca="1">IF(Table1[[#This Row],[area]]="nunavet",1,0)</f>
        <v>0</v>
      </c>
      <c r="BE289">
        <f ca="1">IF(Table1[[#This Row],[area]]="sasketchwan",1,0)</f>
        <v>0</v>
      </c>
      <c r="BF289">
        <f ca="1">IF(Table1[[#This Row],[area]]="newbruncwick",1,0)</f>
        <v>0</v>
      </c>
      <c r="BG289">
        <f ca="1">IF(Table1[[#This Row],[area]]="manitoba",1,0)</f>
        <v>0</v>
      </c>
      <c r="BH289">
        <f ca="1">IF(Table1[[#This Row],[area]]="prince edward island",1,0)</f>
        <v>1</v>
      </c>
      <c r="BI289">
        <f ca="1">IF(Table1[[#This Row],[area]]="quebec",1,0)</f>
        <v>0</v>
      </c>
      <c r="BJ289">
        <f ca="1">IF(Table1[[#This Row],[area]]="northwest tersesa",1,0)</f>
        <v>0</v>
      </c>
      <c r="BZ289" s="41">
        <f ca="1">Table1[[#This Row],[Cars Value]]/Table1[[#This Row],[no of cars]]</f>
        <v>51669.453946207657</v>
      </c>
      <c r="CB289" s="5">
        <f ca="1">IF(Table1[[#This Row],[Value of debts]]&gt;$CC$6,1,0)</f>
        <v>1</v>
      </c>
      <c r="CF289" s="6"/>
      <c r="CG289" s="43">
        <f ca="1">Table1[[#This Row],[Mortage left]]/Table1[[#This Row],[value of house]]</f>
        <v>0.18348760215051385</v>
      </c>
      <c r="CH289">
        <f t="shared" ca="1" si="111"/>
        <v>1</v>
      </c>
      <c r="CO289" s="5">
        <f ca="1">IF(Table1[[#This Row],[area]]="yukon",Table1[[#This Row],[income]],0)</f>
        <v>0</v>
      </c>
      <c r="CP289">
        <f ca="1">IF(Table1[[#This Row],[area]]="ontario",Table1[[#This Row],[income]],0)</f>
        <v>0</v>
      </c>
      <c r="CQ289">
        <f ca="1">IF(Table1[[#This Row],[area]]="newfounland",Table1[[#This Row],[income]],0)</f>
        <v>0</v>
      </c>
      <c r="CR289">
        <f ca="1">IF(Table1[[#This Row],[area]]="alberta",Table1[[#This Row],[income]],0)</f>
        <v>0</v>
      </c>
      <c r="CS289">
        <f ca="1">IF(Table1[[#This Row],[area]]="nunavet",Table1[[#This Row],[income]],0)</f>
        <v>0</v>
      </c>
      <c r="CT289">
        <f ca="1">IF(Table1[[#This Row],[area]]="prince edward island",Table1[[#This Row],[income]],0)</f>
        <v>55636</v>
      </c>
      <c r="CU289">
        <f ca="1">IF(Table1[[#This Row],[area]]="northwest tersesa",Table1[[#This Row],[income]],0)</f>
        <v>0</v>
      </c>
      <c r="CV289">
        <f ca="1">IF(Table1[[#This Row],[area]]="quebec",Table1[[#This Row],[income]],0)</f>
        <v>0</v>
      </c>
      <c r="CW289">
        <f ca="1">IF(Table1[[#This Row],[area]]="manitoba",Table1[[#This Row],[income]],0)</f>
        <v>0</v>
      </c>
      <c r="CX289">
        <f ca="1">IF(Table1[[#This Row],[area]]="sasketchwan",Table1[[#This Row],[income]],0)</f>
        <v>0</v>
      </c>
      <c r="CY289">
        <f ca="1">IF(Table1[[#This Row],[area]]="BC",Table1[[#This Row],[income]],0)</f>
        <v>0</v>
      </c>
      <c r="CZ289" s="6">
        <f ca="1">IF(Table1[[#This Row],[area]]="newbruncwick",Table1[[#This Row],[income]],0)</f>
        <v>0</v>
      </c>
      <c r="DB289" s="5">
        <f ca="1">IF(Table1[[#This Row],[field of work]]="health",Table1[[#This Row],[income]],0)</f>
        <v>0</v>
      </c>
      <c r="DC289">
        <f ca="1">IF(Table1[[#This Row],[field of work]]="teaching",Table1[[#This Row],[income]],0)</f>
        <v>0</v>
      </c>
      <c r="DD289">
        <f ca="1">IF(Table1[[#This Row],[field of work]]="agriculture",Table1[[#This Row],[income]],0)</f>
        <v>0</v>
      </c>
      <c r="DE289">
        <f ca="1">IF(Table1[[#This Row],[field of work]]="IT",Table1[[#This Row],[income]],0)</f>
        <v>0</v>
      </c>
      <c r="DF289">
        <f ca="1">IF(Table1[[#This Row],[field of work]]="construction",Table1[[#This Row],[income]],0)</f>
        <v>55636</v>
      </c>
      <c r="DG289" s="6">
        <f ca="1">IF(Table1[[#This Row],[field of work]]="general work",Table1[[#This Row],[income]],0)</f>
        <v>0</v>
      </c>
      <c r="DJ289" s="5">
        <f ca="1">IF(Table1[[#This Row],[Value of debts]]&gt;Table1[[#This Row],[income]],1,0)</f>
        <v>1</v>
      </c>
      <c r="DK289" s="6"/>
      <c r="DL289">
        <f ca="1">IF(Table1[[#This Row],[net worth of person($)]]&gt;$DM$6,Table1[[#This Row],[age]],0)</f>
        <v>28</v>
      </c>
    </row>
    <row r="290" spans="2:116" x14ac:dyDescent="0.3">
      <c r="B290">
        <f t="shared" ca="1" si="98"/>
        <v>2</v>
      </c>
      <c r="C290" s="1" t="str">
        <f t="shared" ca="1" si="99"/>
        <v>women</v>
      </c>
      <c r="D290">
        <f t="shared" ca="1" si="100"/>
        <v>43</v>
      </c>
      <c r="E290">
        <f t="shared" ca="1" si="101"/>
        <v>1</v>
      </c>
      <c r="F290" t="str">
        <f t="shared" ca="1" si="102"/>
        <v>health</v>
      </c>
      <c r="G290">
        <f t="shared" ca="1" si="103"/>
        <v>4</v>
      </c>
      <c r="H290" t="str">
        <f t="shared" ca="1" si="104"/>
        <v>technical;</v>
      </c>
      <c r="I290">
        <f t="shared" ca="1" si="105"/>
        <v>2</v>
      </c>
      <c r="J290">
        <f t="shared" ca="1" si="97"/>
        <v>2</v>
      </c>
      <c r="K290">
        <f t="shared" ca="1" si="106"/>
        <v>30283</v>
      </c>
      <c r="L290">
        <f t="shared" ca="1" si="107"/>
        <v>12</v>
      </c>
      <c r="M290" t="str">
        <f t="shared" ca="1" si="108"/>
        <v>prince edward island</v>
      </c>
      <c r="N290">
        <f t="shared" ca="1" si="112"/>
        <v>121132</v>
      </c>
      <c r="O290">
        <f t="shared" ca="1" si="109"/>
        <v>49447.63860033227</v>
      </c>
      <c r="P290">
        <f t="shared" ca="1" si="113"/>
        <v>42840.215725622227</v>
      </c>
      <c r="Q290">
        <f t="shared" ca="1" si="110"/>
        <v>1895</v>
      </c>
      <c r="R290">
        <f t="shared" ca="1" si="114"/>
        <v>13143.987710286874</v>
      </c>
      <c r="S290">
        <f t="shared" ca="1" si="115"/>
        <v>37743.537969764526</v>
      </c>
      <c r="T290">
        <f t="shared" ca="1" si="116"/>
        <v>201715.75369538675</v>
      </c>
      <c r="U290">
        <f t="shared" ca="1" si="117"/>
        <v>64486.626310619147</v>
      </c>
      <c r="V290">
        <f t="shared" ca="1" si="118"/>
        <v>137229.12738476761</v>
      </c>
      <c r="AF290" s="5">
        <f ca="1">IF(Table1[[#This Row],[Genders]]="men",1,0)</f>
        <v>0</v>
      </c>
      <c r="AG290">
        <f ca="1">IF(Table1[[#This Row],[Genders]]="women",1,0)</f>
        <v>1</v>
      </c>
      <c r="AJ290" s="6"/>
      <c r="AL290">
        <f ca="1">IF(Table1[[#This Row],[field of work]]="teaching",1,0)</f>
        <v>0</v>
      </c>
      <c r="AM290">
        <f ca="1">IF(Table1[[#This Row],[field of work]]="health",1,0)</f>
        <v>1</v>
      </c>
      <c r="AN290">
        <f ca="1">IF(Table1[[#This Row],[field of work]]="agriculture",1,0)</f>
        <v>0</v>
      </c>
      <c r="AO290">
        <f ca="1">IF(Table1[[#This Row],[field of work]]="IT",1,0)</f>
        <v>0</v>
      </c>
      <c r="AP290">
        <f ca="1">IF(Table1[[#This Row],[field of work]]="construction",1,0)</f>
        <v>0</v>
      </c>
      <c r="AQ290">
        <f ca="1">IF(Table1[[#This Row],[field of work]]="general work",1,0)</f>
        <v>0</v>
      </c>
      <c r="AY290" s="23">
        <f ca="1">IF(Table1[[#This Row],[area]]="ontario",1,0)</f>
        <v>0</v>
      </c>
      <c r="AZ290">
        <f ca="1">IF(Table1[[#This Row],[area]]="newfounland",1,0)</f>
        <v>0</v>
      </c>
      <c r="BA290">
        <f ca="1">IF(Table1[[#This Row],[area]]="alberta",1,0)</f>
        <v>0</v>
      </c>
      <c r="BB290">
        <f ca="1">IF(Table1[[#This Row],[area]]="BC",1,0)</f>
        <v>0</v>
      </c>
      <c r="BC290">
        <f ca="1">IF(Table1[[#This Row],[area]]="yukon",1,0)</f>
        <v>0</v>
      </c>
      <c r="BD290">
        <f ca="1">IF(Table1[[#This Row],[area]]="nunavet",1,0)</f>
        <v>0</v>
      </c>
      <c r="BE290">
        <f ca="1">IF(Table1[[#This Row],[area]]="sasketchwan",1,0)</f>
        <v>0</v>
      </c>
      <c r="BF290">
        <f ca="1">IF(Table1[[#This Row],[area]]="newbruncwick",1,0)</f>
        <v>0</v>
      </c>
      <c r="BG290">
        <f ca="1">IF(Table1[[#This Row],[area]]="manitoba",1,0)</f>
        <v>0</v>
      </c>
      <c r="BH290">
        <f ca="1">IF(Table1[[#This Row],[area]]="prince edward island",1,0)</f>
        <v>1</v>
      </c>
      <c r="BI290">
        <f ca="1">IF(Table1[[#This Row],[area]]="quebec",1,0)</f>
        <v>0</v>
      </c>
      <c r="BJ290">
        <f ca="1">IF(Table1[[#This Row],[area]]="northwest tersesa",1,0)</f>
        <v>0</v>
      </c>
      <c r="BZ290" s="41">
        <f ca="1">Table1[[#This Row],[Cars Value]]/Table1[[#This Row],[no of cars]]</f>
        <v>21420.107862811114</v>
      </c>
      <c r="CB290" s="5">
        <f ca="1">IF(Table1[[#This Row],[Value of debts]]&gt;$CC$6,1,0)</f>
        <v>0</v>
      </c>
      <c r="CF290" s="6"/>
      <c r="CG290" s="43">
        <f ca="1">Table1[[#This Row],[Mortage left]]/Table1[[#This Row],[value of house]]</f>
        <v>0.40821284714470385</v>
      </c>
      <c r="CH290">
        <f t="shared" ca="1" si="111"/>
        <v>0</v>
      </c>
      <c r="CO290" s="5">
        <f ca="1">IF(Table1[[#This Row],[area]]="yukon",Table1[[#This Row],[income]],0)</f>
        <v>0</v>
      </c>
      <c r="CP290">
        <f ca="1">IF(Table1[[#This Row],[area]]="ontario",Table1[[#This Row],[income]],0)</f>
        <v>0</v>
      </c>
      <c r="CQ290">
        <f ca="1">IF(Table1[[#This Row],[area]]="newfounland",Table1[[#This Row],[income]],0)</f>
        <v>0</v>
      </c>
      <c r="CR290">
        <f ca="1">IF(Table1[[#This Row],[area]]="alberta",Table1[[#This Row],[income]],0)</f>
        <v>0</v>
      </c>
      <c r="CS290">
        <f ca="1">IF(Table1[[#This Row],[area]]="nunavet",Table1[[#This Row],[income]],0)</f>
        <v>0</v>
      </c>
      <c r="CT290">
        <f ca="1">IF(Table1[[#This Row],[area]]="prince edward island",Table1[[#This Row],[income]],0)</f>
        <v>30283</v>
      </c>
      <c r="CU290">
        <f ca="1">IF(Table1[[#This Row],[area]]="northwest tersesa",Table1[[#This Row],[income]],0)</f>
        <v>0</v>
      </c>
      <c r="CV290">
        <f ca="1">IF(Table1[[#This Row],[area]]="quebec",Table1[[#This Row],[income]],0)</f>
        <v>0</v>
      </c>
      <c r="CW290">
        <f ca="1">IF(Table1[[#This Row],[area]]="manitoba",Table1[[#This Row],[income]],0)</f>
        <v>0</v>
      </c>
      <c r="CX290">
        <f ca="1">IF(Table1[[#This Row],[area]]="sasketchwan",Table1[[#This Row],[income]],0)</f>
        <v>0</v>
      </c>
      <c r="CY290">
        <f ca="1">IF(Table1[[#This Row],[area]]="BC",Table1[[#This Row],[income]],0)</f>
        <v>0</v>
      </c>
      <c r="CZ290" s="6">
        <f ca="1">IF(Table1[[#This Row],[area]]="newbruncwick",Table1[[#This Row],[income]],0)</f>
        <v>0</v>
      </c>
      <c r="DB290" s="5">
        <f ca="1">IF(Table1[[#This Row],[field of work]]="health",Table1[[#This Row],[income]],0)</f>
        <v>30283</v>
      </c>
      <c r="DC290">
        <f ca="1">IF(Table1[[#This Row],[field of work]]="teaching",Table1[[#This Row],[income]],0)</f>
        <v>0</v>
      </c>
      <c r="DD290">
        <f ca="1">IF(Table1[[#This Row],[field of work]]="agriculture",Table1[[#This Row],[income]],0)</f>
        <v>0</v>
      </c>
      <c r="DE290">
        <f ca="1">IF(Table1[[#This Row],[field of work]]="IT",Table1[[#This Row],[income]],0)</f>
        <v>0</v>
      </c>
      <c r="DF290">
        <f ca="1">IF(Table1[[#This Row],[field of work]]="construction",Table1[[#This Row],[income]],0)</f>
        <v>0</v>
      </c>
      <c r="DG290" s="6">
        <f ca="1">IF(Table1[[#This Row],[field of work]]="general work",Table1[[#This Row],[income]],0)</f>
        <v>0</v>
      </c>
      <c r="DJ290" s="5">
        <f ca="1">IF(Table1[[#This Row],[Value of debts]]&gt;Table1[[#This Row],[income]],1,0)</f>
        <v>1</v>
      </c>
      <c r="DK290" s="6"/>
      <c r="DL290">
        <f ca="1">IF(Table1[[#This Row],[net worth of person($)]]&gt;$DM$6,Table1[[#This Row],[age]],0)</f>
        <v>43</v>
      </c>
    </row>
    <row r="291" spans="2:116" x14ac:dyDescent="0.3">
      <c r="B291">
        <f t="shared" ca="1" si="98"/>
        <v>1</v>
      </c>
      <c r="C291" s="1" t="str">
        <f t="shared" ca="1" si="99"/>
        <v>men</v>
      </c>
      <c r="D291">
        <f t="shared" ca="1" si="100"/>
        <v>30</v>
      </c>
      <c r="E291">
        <f t="shared" ca="1" si="101"/>
        <v>3</v>
      </c>
      <c r="F291" t="str">
        <f t="shared" ca="1" si="102"/>
        <v>teaching</v>
      </c>
      <c r="G291">
        <f t="shared" ca="1" si="103"/>
        <v>2</v>
      </c>
      <c r="H291" t="str">
        <f t="shared" ca="1" si="104"/>
        <v>college</v>
      </c>
      <c r="I291">
        <f t="shared" ca="1" si="105"/>
        <v>3</v>
      </c>
      <c r="J291">
        <f t="shared" ca="1" si="97"/>
        <v>2</v>
      </c>
      <c r="K291">
        <f t="shared" ca="1" si="106"/>
        <v>79919</v>
      </c>
      <c r="L291">
        <f t="shared" ca="1" si="107"/>
        <v>11</v>
      </c>
      <c r="M291" t="str">
        <f t="shared" ca="1" si="108"/>
        <v>newbruncwick</v>
      </c>
      <c r="N291">
        <f t="shared" ca="1" si="112"/>
        <v>239757</v>
      </c>
      <c r="O291">
        <f t="shared" ca="1" si="109"/>
        <v>100559.58570996547</v>
      </c>
      <c r="P291">
        <f t="shared" ca="1" si="113"/>
        <v>91045.39229735687</v>
      </c>
      <c r="Q291">
        <f t="shared" ca="1" si="110"/>
        <v>88037</v>
      </c>
      <c r="R291">
        <f t="shared" ca="1" si="114"/>
        <v>114662.33799162963</v>
      </c>
      <c r="S291">
        <f t="shared" ca="1" si="115"/>
        <v>15724.309269778212</v>
      </c>
      <c r="T291">
        <f t="shared" ca="1" si="116"/>
        <v>346526.70156713505</v>
      </c>
      <c r="U291">
        <f t="shared" ca="1" si="117"/>
        <v>303258.92370159511</v>
      </c>
      <c r="V291">
        <f t="shared" ca="1" si="118"/>
        <v>43267.777865539945</v>
      </c>
      <c r="AF291" s="5">
        <f ca="1">IF(Table1[[#This Row],[Genders]]="men",1,0)</f>
        <v>1</v>
      </c>
      <c r="AG291">
        <f ca="1">IF(Table1[[#This Row],[Genders]]="women",1,0)</f>
        <v>0</v>
      </c>
      <c r="AJ291" s="6"/>
      <c r="AL291">
        <f ca="1">IF(Table1[[#This Row],[field of work]]="teaching",1,0)</f>
        <v>1</v>
      </c>
      <c r="AM291">
        <f ca="1">IF(Table1[[#This Row],[field of work]]="health",1,0)</f>
        <v>0</v>
      </c>
      <c r="AN291">
        <f ca="1">IF(Table1[[#This Row],[field of work]]="agriculture",1,0)</f>
        <v>0</v>
      </c>
      <c r="AO291">
        <f ca="1">IF(Table1[[#This Row],[field of work]]="IT",1,0)</f>
        <v>0</v>
      </c>
      <c r="AP291">
        <f ca="1">IF(Table1[[#This Row],[field of work]]="construction",1,0)</f>
        <v>0</v>
      </c>
      <c r="AQ291">
        <f ca="1">IF(Table1[[#This Row],[field of work]]="general work",1,0)</f>
        <v>0</v>
      </c>
      <c r="AY291" s="23">
        <f ca="1">IF(Table1[[#This Row],[area]]="ontario",1,0)</f>
        <v>0</v>
      </c>
      <c r="AZ291">
        <f ca="1">IF(Table1[[#This Row],[area]]="newfounland",1,0)</f>
        <v>0</v>
      </c>
      <c r="BA291">
        <f ca="1">IF(Table1[[#This Row],[area]]="alberta",1,0)</f>
        <v>0</v>
      </c>
      <c r="BB291">
        <f ca="1">IF(Table1[[#This Row],[area]]="BC",1,0)</f>
        <v>0</v>
      </c>
      <c r="BC291">
        <f ca="1">IF(Table1[[#This Row],[area]]="yukon",1,0)</f>
        <v>0</v>
      </c>
      <c r="BD291">
        <f ca="1">IF(Table1[[#This Row],[area]]="nunavet",1,0)</f>
        <v>0</v>
      </c>
      <c r="BE291">
        <f ca="1">IF(Table1[[#This Row],[area]]="sasketchwan",1,0)</f>
        <v>0</v>
      </c>
      <c r="BF291">
        <f ca="1">IF(Table1[[#This Row],[area]]="newbruncwick",1,0)</f>
        <v>1</v>
      </c>
      <c r="BG291">
        <f ca="1">IF(Table1[[#This Row],[area]]="manitoba",1,0)</f>
        <v>0</v>
      </c>
      <c r="BH291">
        <f ca="1">IF(Table1[[#This Row],[area]]="prince edward island",1,0)</f>
        <v>0</v>
      </c>
      <c r="BI291">
        <f ca="1">IF(Table1[[#This Row],[area]]="quebec",1,0)</f>
        <v>0</v>
      </c>
      <c r="BJ291">
        <f ca="1">IF(Table1[[#This Row],[area]]="northwest tersesa",1,0)</f>
        <v>0</v>
      </c>
      <c r="BZ291" s="41">
        <f ca="1">Table1[[#This Row],[Cars Value]]/Table1[[#This Row],[no of cars]]</f>
        <v>45522.696148678435</v>
      </c>
      <c r="CB291" s="5">
        <f ca="1">IF(Table1[[#This Row],[Value of debts]]&gt;$CC$6,1,0)</f>
        <v>1</v>
      </c>
      <c r="CF291" s="6"/>
      <c r="CG291" s="43">
        <f ca="1">Table1[[#This Row],[Mortage left]]/Table1[[#This Row],[value of house]]</f>
        <v>0.41942293951778453</v>
      </c>
      <c r="CH291">
        <f t="shared" ca="1" si="111"/>
        <v>0</v>
      </c>
      <c r="CO291" s="5">
        <f ca="1">IF(Table1[[#This Row],[area]]="yukon",Table1[[#This Row],[income]],0)</f>
        <v>0</v>
      </c>
      <c r="CP291">
        <f ca="1">IF(Table1[[#This Row],[area]]="ontario",Table1[[#This Row],[income]],0)</f>
        <v>0</v>
      </c>
      <c r="CQ291">
        <f ca="1">IF(Table1[[#This Row],[area]]="newfounland",Table1[[#This Row],[income]],0)</f>
        <v>0</v>
      </c>
      <c r="CR291">
        <f ca="1">IF(Table1[[#This Row],[area]]="alberta",Table1[[#This Row],[income]],0)</f>
        <v>0</v>
      </c>
      <c r="CS291">
        <f ca="1">IF(Table1[[#This Row],[area]]="nunavet",Table1[[#This Row],[income]],0)</f>
        <v>0</v>
      </c>
      <c r="CT291">
        <f ca="1">IF(Table1[[#This Row],[area]]="prince edward island",Table1[[#This Row],[income]],0)</f>
        <v>0</v>
      </c>
      <c r="CU291">
        <f ca="1">IF(Table1[[#This Row],[area]]="northwest tersesa",Table1[[#This Row],[income]],0)</f>
        <v>0</v>
      </c>
      <c r="CV291">
        <f ca="1">IF(Table1[[#This Row],[area]]="quebec",Table1[[#This Row],[income]],0)</f>
        <v>0</v>
      </c>
      <c r="CW291">
        <f ca="1">IF(Table1[[#This Row],[area]]="manitoba",Table1[[#This Row],[income]],0)</f>
        <v>0</v>
      </c>
      <c r="CX291">
        <f ca="1">IF(Table1[[#This Row],[area]]="sasketchwan",Table1[[#This Row],[income]],0)</f>
        <v>0</v>
      </c>
      <c r="CY291">
        <f ca="1">IF(Table1[[#This Row],[area]]="BC",Table1[[#This Row],[income]],0)</f>
        <v>0</v>
      </c>
      <c r="CZ291" s="6">
        <f ca="1">IF(Table1[[#This Row],[area]]="newbruncwick",Table1[[#This Row],[income]],0)</f>
        <v>79919</v>
      </c>
      <c r="DB291" s="5">
        <f ca="1">IF(Table1[[#This Row],[field of work]]="health",Table1[[#This Row],[income]],0)</f>
        <v>0</v>
      </c>
      <c r="DC291">
        <f ca="1">IF(Table1[[#This Row],[field of work]]="teaching",Table1[[#This Row],[income]],0)</f>
        <v>79919</v>
      </c>
      <c r="DD291">
        <f ca="1">IF(Table1[[#This Row],[field of work]]="agriculture",Table1[[#This Row],[income]],0)</f>
        <v>0</v>
      </c>
      <c r="DE291">
        <f ca="1">IF(Table1[[#This Row],[field of work]]="IT",Table1[[#This Row],[income]],0)</f>
        <v>0</v>
      </c>
      <c r="DF291">
        <f ca="1">IF(Table1[[#This Row],[field of work]]="construction",Table1[[#This Row],[income]],0)</f>
        <v>0</v>
      </c>
      <c r="DG291" s="6">
        <f ca="1">IF(Table1[[#This Row],[field of work]]="general work",Table1[[#This Row],[income]],0)</f>
        <v>0</v>
      </c>
      <c r="DJ291" s="5">
        <f ca="1">IF(Table1[[#This Row],[Value of debts]]&gt;Table1[[#This Row],[income]],1,0)</f>
        <v>1</v>
      </c>
      <c r="DK291" s="6"/>
      <c r="DL291">
        <f ca="1">IF(Table1[[#This Row],[net worth of person($)]]&gt;$DM$6,Table1[[#This Row],[age]],0)</f>
        <v>0</v>
      </c>
    </row>
    <row r="292" spans="2:116" x14ac:dyDescent="0.3">
      <c r="B292">
        <f t="shared" ca="1" si="98"/>
        <v>1</v>
      </c>
      <c r="C292" s="1" t="str">
        <f t="shared" ca="1" si="99"/>
        <v>men</v>
      </c>
      <c r="D292">
        <f t="shared" ca="1" si="100"/>
        <v>30</v>
      </c>
      <c r="E292">
        <f t="shared" ca="1" si="101"/>
        <v>2</v>
      </c>
      <c r="F292" t="str">
        <f t="shared" ca="1" si="102"/>
        <v>construction</v>
      </c>
      <c r="G292">
        <f t="shared" ca="1" si="103"/>
        <v>3</v>
      </c>
      <c r="H292" t="str">
        <f t="shared" ca="1" si="104"/>
        <v>university</v>
      </c>
      <c r="I292">
        <f t="shared" ca="1" si="105"/>
        <v>1</v>
      </c>
      <c r="J292">
        <f t="shared" ca="1" si="97"/>
        <v>2</v>
      </c>
      <c r="K292">
        <f t="shared" ca="1" si="106"/>
        <v>41750</v>
      </c>
      <c r="L292">
        <f t="shared" ca="1" si="107"/>
        <v>7</v>
      </c>
      <c r="M292" t="str">
        <f t="shared" ca="1" si="108"/>
        <v>manitoba</v>
      </c>
      <c r="N292">
        <f t="shared" ca="1" si="112"/>
        <v>250500</v>
      </c>
      <c r="O292">
        <f t="shared" ca="1" si="109"/>
        <v>242112.10828257338</v>
      </c>
      <c r="P292">
        <f t="shared" ca="1" si="113"/>
        <v>18039.173328972021</v>
      </c>
      <c r="Q292">
        <f t="shared" ca="1" si="110"/>
        <v>7821</v>
      </c>
      <c r="R292">
        <f t="shared" ca="1" si="114"/>
        <v>80617.385430496826</v>
      </c>
      <c r="S292">
        <f t="shared" ca="1" si="115"/>
        <v>58833.779126706955</v>
      </c>
      <c r="T292">
        <f t="shared" ca="1" si="116"/>
        <v>327372.95245567895</v>
      </c>
      <c r="U292">
        <f t="shared" ca="1" si="117"/>
        <v>330550.49371307017</v>
      </c>
      <c r="V292">
        <f t="shared" ca="1" si="118"/>
        <v>-3177.5412573912181</v>
      </c>
      <c r="AF292" s="5">
        <f ca="1">IF(Table1[[#This Row],[Genders]]="men",1,0)</f>
        <v>1</v>
      </c>
      <c r="AG292">
        <f ca="1">IF(Table1[[#This Row],[Genders]]="women",1,0)</f>
        <v>0</v>
      </c>
      <c r="AJ292" s="6"/>
      <c r="AL292">
        <f ca="1">IF(Table1[[#This Row],[field of work]]="teaching",1,0)</f>
        <v>0</v>
      </c>
      <c r="AM292">
        <f ca="1">IF(Table1[[#This Row],[field of work]]="health",1,0)</f>
        <v>0</v>
      </c>
      <c r="AN292">
        <f ca="1">IF(Table1[[#This Row],[field of work]]="agriculture",1,0)</f>
        <v>0</v>
      </c>
      <c r="AO292">
        <f ca="1">IF(Table1[[#This Row],[field of work]]="IT",1,0)</f>
        <v>0</v>
      </c>
      <c r="AP292">
        <f ca="1">IF(Table1[[#This Row],[field of work]]="construction",1,0)</f>
        <v>1</v>
      </c>
      <c r="AQ292">
        <f ca="1">IF(Table1[[#This Row],[field of work]]="general work",1,0)</f>
        <v>0</v>
      </c>
      <c r="AY292" s="23">
        <f ca="1">IF(Table1[[#This Row],[area]]="ontario",1,0)</f>
        <v>0</v>
      </c>
      <c r="AZ292">
        <f ca="1">IF(Table1[[#This Row],[area]]="newfounland",1,0)</f>
        <v>0</v>
      </c>
      <c r="BA292">
        <f ca="1">IF(Table1[[#This Row],[area]]="alberta",1,0)</f>
        <v>0</v>
      </c>
      <c r="BB292">
        <f ca="1">IF(Table1[[#This Row],[area]]="BC",1,0)</f>
        <v>0</v>
      </c>
      <c r="BC292">
        <f ca="1">IF(Table1[[#This Row],[area]]="yukon",1,0)</f>
        <v>0</v>
      </c>
      <c r="BD292">
        <f ca="1">IF(Table1[[#This Row],[area]]="nunavet",1,0)</f>
        <v>0</v>
      </c>
      <c r="BE292">
        <f ca="1">IF(Table1[[#This Row],[area]]="sasketchwan",1,0)</f>
        <v>0</v>
      </c>
      <c r="BF292">
        <f ca="1">IF(Table1[[#This Row],[area]]="newbruncwick",1,0)</f>
        <v>0</v>
      </c>
      <c r="BG292">
        <f ca="1">IF(Table1[[#This Row],[area]]="manitoba",1,0)</f>
        <v>1</v>
      </c>
      <c r="BH292">
        <f ca="1">IF(Table1[[#This Row],[area]]="prince edward island",1,0)</f>
        <v>0</v>
      </c>
      <c r="BI292">
        <f ca="1">IF(Table1[[#This Row],[area]]="quebec",1,0)</f>
        <v>0</v>
      </c>
      <c r="BJ292">
        <f ca="1">IF(Table1[[#This Row],[area]]="northwest tersesa",1,0)</f>
        <v>0</v>
      </c>
      <c r="BZ292" s="41">
        <f ca="1">Table1[[#This Row],[Cars Value]]/Table1[[#This Row],[no of cars]]</f>
        <v>9019.5866644860107</v>
      </c>
      <c r="CB292" s="5">
        <f ca="1">IF(Table1[[#This Row],[Value of debts]]&gt;$CC$6,1,0)</f>
        <v>1</v>
      </c>
      <c r="CF292" s="6"/>
      <c r="CG292" s="43">
        <f ca="1">Table1[[#This Row],[Mortage left]]/Table1[[#This Row],[value of house]]</f>
        <v>0.96651540232564226</v>
      </c>
      <c r="CH292">
        <f t="shared" ca="1" si="111"/>
        <v>0</v>
      </c>
      <c r="CO292" s="5">
        <f ca="1">IF(Table1[[#This Row],[area]]="yukon",Table1[[#This Row],[income]],0)</f>
        <v>0</v>
      </c>
      <c r="CP292">
        <f ca="1">IF(Table1[[#This Row],[area]]="ontario",Table1[[#This Row],[income]],0)</f>
        <v>0</v>
      </c>
      <c r="CQ292">
        <f ca="1">IF(Table1[[#This Row],[area]]="newfounland",Table1[[#This Row],[income]],0)</f>
        <v>0</v>
      </c>
      <c r="CR292">
        <f ca="1">IF(Table1[[#This Row],[area]]="alberta",Table1[[#This Row],[income]],0)</f>
        <v>0</v>
      </c>
      <c r="CS292">
        <f ca="1">IF(Table1[[#This Row],[area]]="nunavet",Table1[[#This Row],[income]],0)</f>
        <v>0</v>
      </c>
      <c r="CT292">
        <f ca="1">IF(Table1[[#This Row],[area]]="prince edward island",Table1[[#This Row],[income]],0)</f>
        <v>0</v>
      </c>
      <c r="CU292">
        <f ca="1">IF(Table1[[#This Row],[area]]="northwest tersesa",Table1[[#This Row],[income]],0)</f>
        <v>0</v>
      </c>
      <c r="CV292">
        <f ca="1">IF(Table1[[#This Row],[area]]="quebec",Table1[[#This Row],[income]],0)</f>
        <v>0</v>
      </c>
      <c r="CW292">
        <f ca="1">IF(Table1[[#This Row],[area]]="manitoba",Table1[[#This Row],[income]],0)</f>
        <v>41750</v>
      </c>
      <c r="CX292">
        <f ca="1">IF(Table1[[#This Row],[area]]="sasketchwan",Table1[[#This Row],[income]],0)</f>
        <v>0</v>
      </c>
      <c r="CY292">
        <f ca="1">IF(Table1[[#This Row],[area]]="BC",Table1[[#This Row],[income]],0)</f>
        <v>0</v>
      </c>
      <c r="CZ292" s="6">
        <f ca="1">IF(Table1[[#This Row],[area]]="newbruncwick",Table1[[#This Row],[income]],0)</f>
        <v>0</v>
      </c>
      <c r="DB292" s="5">
        <f ca="1">IF(Table1[[#This Row],[field of work]]="health",Table1[[#This Row],[income]],0)</f>
        <v>0</v>
      </c>
      <c r="DC292">
        <f ca="1">IF(Table1[[#This Row],[field of work]]="teaching",Table1[[#This Row],[income]],0)</f>
        <v>0</v>
      </c>
      <c r="DD292">
        <f ca="1">IF(Table1[[#This Row],[field of work]]="agriculture",Table1[[#This Row],[income]],0)</f>
        <v>0</v>
      </c>
      <c r="DE292">
        <f ca="1">IF(Table1[[#This Row],[field of work]]="IT",Table1[[#This Row],[income]],0)</f>
        <v>0</v>
      </c>
      <c r="DF292">
        <f ca="1">IF(Table1[[#This Row],[field of work]]="construction",Table1[[#This Row],[income]],0)</f>
        <v>41750</v>
      </c>
      <c r="DG292" s="6">
        <f ca="1">IF(Table1[[#This Row],[field of work]]="general work",Table1[[#This Row],[income]],0)</f>
        <v>0</v>
      </c>
      <c r="DJ292" s="5">
        <f ca="1">IF(Table1[[#This Row],[Value of debts]]&gt;Table1[[#This Row],[income]],1,0)</f>
        <v>1</v>
      </c>
      <c r="DK292" s="6"/>
      <c r="DL292">
        <f ca="1">IF(Table1[[#This Row],[net worth of person($)]]&gt;$DM$6,Table1[[#This Row],[age]],0)</f>
        <v>0</v>
      </c>
    </row>
    <row r="293" spans="2:116" x14ac:dyDescent="0.3">
      <c r="B293">
        <f t="shared" ca="1" si="98"/>
        <v>2</v>
      </c>
      <c r="C293" s="1" t="str">
        <f t="shared" ca="1" si="99"/>
        <v>women</v>
      </c>
      <c r="D293">
        <f t="shared" ca="1" si="100"/>
        <v>36</v>
      </c>
      <c r="E293">
        <f t="shared" ca="1" si="101"/>
        <v>1</v>
      </c>
      <c r="F293" t="str">
        <f t="shared" ca="1" si="102"/>
        <v>health</v>
      </c>
      <c r="G293">
        <f t="shared" ca="1" si="103"/>
        <v>5</v>
      </c>
      <c r="H293" t="str">
        <f t="shared" ca="1" si="104"/>
        <v>other</v>
      </c>
      <c r="I293">
        <f t="shared" ca="1" si="105"/>
        <v>4</v>
      </c>
      <c r="J293">
        <f t="shared" ca="1" si="97"/>
        <v>1</v>
      </c>
      <c r="K293">
        <f t="shared" ca="1" si="106"/>
        <v>87028</v>
      </c>
      <c r="L293">
        <f t="shared" ca="1" si="107"/>
        <v>4</v>
      </c>
      <c r="M293" t="str">
        <f t="shared" ca="1" si="108"/>
        <v>alberta</v>
      </c>
      <c r="N293">
        <f t="shared" ca="1" si="112"/>
        <v>261084</v>
      </c>
      <c r="O293">
        <f t="shared" ca="1" si="109"/>
        <v>195759.45861939393</v>
      </c>
      <c r="P293">
        <f t="shared" ca="1" si="113"/>
        <v>85965.573316958791</v>
      </c>
      <c r="Q293">
        <f t="shared" ca="1" si="110"/>
        <v>46314</v>
      </c>
      <c r="R293">
        <f t="shared" ca="1" si="114"/>
        <v>88719.748362261613</v>
      </c>
      <c r="S293">
        <f t="shared" ca="1" si="115"/>
        <v>3467.0816212469958</v>
      </c>
      <c r="T293">
        <f t="shared" ca="1" si="116"/>
        <v>350516.65493820579</v>
      </c>
      <c r="U293">
        <f t="shared" ca="1" si="117"/>
        <v>330793.20698165556</v>
      </c>
      <c r="V293">
        <f t="shared" ca="1" si="118"/>
        <v>19723.447956550226</v>
      </c>
      <c r="AF293" s="5">
        <f ca="1">IF(Table1[[#This Row],[Genders]]="men",1,0)</f>
        <v>0</v>
      </c>
      <c r="AG293">
        <f ca="1">IF(Table1[[#This Row],[Genders]]="women",1,0)</f>
        <v>1</v>
      </c>
      <c r="AJ293" s="6"/>
      <c r="AL293">
        <f ca="1">IF(Table1[[#This Row],[field of work]]="teaching",1,0)</f>
        <v>0</v>
      </c>
      <c r="AM293">
        <f ca="1">IF(Table1[[#This Row],[field of work]]="health",1,0)</f>
        <v>1</v>
      </c>
      <c r="AN293">
        <f ca="1">IF(Table1[[#This Row],[field of work]]="agriculture",1,0)</f>
        <v>0</v>
      </c>
      <c r="AO293">
        <f ca="1">IF(Table1[[#This Row],[field of work]]="IT",1,0)</f>
        <v>0</v>
      </c>
      <c r="AP293">
        <f ca="1">IF(Table1[[#This Row],[field of work]]="construction",1,0)</f>
        <v>0</v>
      </c>
      <c r="AQ293">
        <f ca="1">IF(Table1[[#This Row],[field of work]]="general work",1,0)</f>
        <v>0</v>
      </c>
      <c r="AY293" s="23">
        <f ca="1">IF(Table1[[#This Row],[area]]="ontario",1,0)</f>
        <v>0</v>
      </c>
      <c r="AZ293">
        <f ca="1">IF(Table1[[#This Row],[area]]="newfounland",1,0)</f>
        <v>0</v>
      </c>
      <c r="BA293">
        <f ca="1">IF(Table1[[#This Row],[area]]="alberta",1,0)</f>
        <v>1</v>
      </c>
      <c r="BB293">
        <f ca="1">IF(Table1[[#This Row],[area]]="BC",1,0)</f>
        <v>0</v>
      </c>
      <c r="BC293">
        <f ca="1">IF(Table1[[#This Row],[area]]="yukon",1,0)</f>
        <v>0</v>
      </c>
      <c r="BD293">
        <f ca="1">IF(Table1[[#This Row],[area]]="nunavet",1,0)</f>
        <v>0</v>
      </c>
      <c r="BE293">
        <f ca="1">IF(Table1[[#This Row],[area]]="sasketchwan",1,0)</f>
        <v>0</v>
      </c>
      <c r="BF293">
        <f ca="1">IF(Table1[[#This Row],[area]]="newbruncwick",1,0)</f>
        <v>0</v>
      </c>
      <c r="BG293">
        <f ca="1">IF(Table1[[#This Row],[area]]="manitoba",1,0)</f>
        <v>0</v>
      </c>
      <c r="BH293">
        <f ca="1">IF(Table1[[#This Row],[area]]="prince edward island",1,0)</f>
        <v>0</v>
      </c>
      <c r="BI293">
        <f ca="1">IF(Table1[[#This Row],[area]]="quebec",1,0)</f>
        <v>0</v>
      </c>
      <c r="BJ293">
        <f ca="1">IF(Table1[[#This Row],[area]]="northwest tersesa",1,0)</f>
        <v>0</v>
      </c>
      <c r="BZ293" s="41">
        <f ca="1">Table1[[#This Row],[Cars Value]]/Table1[[#This Row],[no of cars]]</f>
        <v>85965.573316958791</v>
      </c>
      <c r="CB293" s="5">
        <f ca="1">IF(Table1[[#This Row],[Value of debts]]&gt;$CC$6,1,0)</f>
        <v>1</v>
      </c>
      <c r="CF293" s="6"/>
      <c r="CG293" s="43">
        <f ca="1">Table1[[#This Row],[Mortage left]]/Table1[[#This Row],[value of house]]</f>
        <v>0.74979492661133551</v>
      </c>
      <c r="CH293">
        <f t="shared" ca="1" si="111"/>
        <v>0</v>
      </c>
      <c r="CO293" s="5">
        <f ca="1">IF(Table1[[#This Row],[area]]="yukon",Table1[[#This Row],[income]],0)</f>
        <v>0</v>
      </c>
      <c r="CP293">
        <f ca="1">IF(Table1[[#This Row],[area]]="ontario",Table1[[#This Row],[income]],0)</f>
        <v>0</v>
      </c>
      <c r="CQ293">
        <f ca="1">IF(Table1[[#This Row],[area]]="newfounland",Table1[[#This Row],[income]],0)</f>
        <v>0</v>
      </c>
      <c r="CR293">
        <f ca="1">IF(Table1[[#This Row],[area]]="alberta",Table1[[#This Row],[income]],0)</f>
        <v>87028</v>
      </c>
      <c r="CS293">
        <f ca="1">IF(Table1[[#This Row],[area]]="nunavet",Table1[[#This Row],[income]],0)</f>
        <v>0</v>
      </c>
      <c r="CT293">
        <f ca="1">IF(Table1[[#This Row],[area]]="prince edward island",Table1[[#This Row],[income]],0)</f>
        <v>0</v>
      </c>
      <c r="CU293">
        <f ca="1">IF(Table1[[#This Row],[area]]="northwest tersesa",Table1[[#This Row],[income]],0)</f>
        <v>0</v>
      </c>
      <c r="CV293">
        <f ca="1">IF(Table1[[#This Row],[area]]="quebec",Table1[[#This Row],[income]],0)</f>
        <v>0</v>
      </c>
      <c r="CW293">
        <f ca="1">IF(Table1[[#This Row],[area]]="manitoba",Table1[[#This Row],[income]],0)</f>
        <v>0</v>
      </c>
      <c r="CX293">
        <f ca="1">IF(Table1[[#This Row],[area]]="sasketchwan",Table1[[#This Row],[income]],0)</f>
        <v>0</v>
      </c>
      <c r="CY293">
        <f ca="1">IF(Table1[[#This Row],[area]]="BC",Table1[[#This Row],[income]],0)</f>
        <v>0</v>
      </c>
      <c r="CZ293" s="6">
        <f ca="1">IF(Table1[[#This Row],[area]]="newbruncwick",Table1[[#This Row],[income]],0)</f>
        <v>0</v>
      </c>
      <c r="DB293" s="5">
        <f ca="1">IF(Table1[[#This Row],[field of work]]="health",Table1[[#This Row],[income]],0)</f>
        <v>87028</v>
      </c>
      <c r="DC293">
        <f ca="1">IF(Table1[[#This Row],[field of work]]="teaching",Table1[[#This Row],[income]],0)</f>
        <v>0</v>
      </c>
      <c r="DD293">
        <f ca="1">IF(Table1[[#This Row],[field of work]]="agriculture",Table1[[#This Row],[income]],0)</f>
        <v>0</v>
      </c>
      <c r="DE293">
        <f ca="1">IF(Table1[[#This Row],[field of work]]="IT",Table1[[#This Row],[income]],0)</f>
        <v>0</v>
      </c>
      <c r="DF293">
        <f ca="1">IF(Table1[[#This Row],[field of work]]="construction",Table1[[#This Row],[income]],0)</f>
        <v>0</v>
      </c>
      <c r="DG293" s="6">
        <f ca="1">IF(Table1[[#This Row],[field of work]]="general work",Table1[[#This Row],[income]],0)</f>
        <v>0</v>
      </c>
      <c r="DJ293" s="5">
        <f ca="1">IF(Table1[[#This Row],[Value of debts]]&gt;Table1[[#This Row],[income]],1,0)</f>
        <v>1</v>
      </c>
      <c r="DK293" s="6"/>
      <c r="DL293">
        <f ca="1">IF(Table1[[#This Row],[net worth of person($)]]&gt;$DM$6,Table1[[#This Row],[age]],0)</f>
        <v>0</v>
      </c>
    </row>
    <row r="294" spans="2:116" x14ac:dyDescent="0.3">
      <c r="B294">
        <f t="shared" ca="1" si="98"/>
        <v>1</v>
      </c>
      <c r="C294" s="1" t="str">
        <f t="shared" ca="1" si="99"/>
        <v>men</v>
      </c>
      <c r="D294">
        <f t="shared" ca="1" si="100"/>
        <v>38</v>
      </c>
      <c r="E294">
        <f t="shared" ca="1" si="101"/>
        <v>4</v>
      </c>
      <c r="F294" t="str">
        <f t="shared" ca="1" si="102"/>
        <v>IT</v>
      </c>
      <c r="G294">
        <f t="shared" ca="1" si="103"/>
        <v>2</v>
      </c>
      <c r="H294" t="str">
        <f t="shared" ca="1" si="104"/>
        <v>college</v>
      </c>
      <c r="I294">
        <f t="shared" ca="1" si="105"/>
        <v>2</v>
      </c>
      <c r="J294">
        <f t="shared" ca="1" si="97"/>
        <v>3</v>
      </c>
      <c r="K294">
        <f t="shared" ca="1" si="106"/>
        <v>89585</v>
      </c>
      <c r="L294">
        <f t="shared" ca="1" si="107"/>
        <v>4</v>
      </c>
      <c r="M294" t="str">
        <f t="shared" ca="1" si="108"/>
        <v>alberta</v>
      </c>
      <c r="N294">
        <f t="shared" ca="1" si="112"/>
        <v>358340</v>
      </c>
      <c r="O294">
        <f t="shared" ca="1" si="109"/>
        <v>35023.743518787152</v>
      </c>
      <c r="P294">
        <f t="shared" ca="1" si="113"/>
        <v>265522.47117608093</v>
      </c>
      <c r="Q294">
        <f t="shared" ca="1" si="110"/>
        <v>200634</v>
      </c>
      <c r="R294">
        <f t="shared" ca="1" si="114"/>
        <v>11518.171612257756</v>
      </c>
      <c r="S294">
        <f t="shared" ca="1" si="115"/>
        <v>70405.548550138381</v>
      </c>
      <c r="T294">
        <f t="shared" ca="1" si="116"/>
        <v>694268.01972621924</v>
      </c>
      <c r="U294">
        <f t="shared" ca="1" si="117"/>
        <v>247175.91513104492</v>
      </c>
      <c r="V294">
        <f t="shared" ca="1" si="118"/>
        <v>447092.10459517431</v>
      </c>
      <c r="AF294" s="5">
        <f ca="1">IF(Table1[[#This Row],[Genders]]="men",1,0)</f>
        <v>1</v>
      </c>
      <c r="AG294">
        <f ca="1">IF(Table1[[#This Row],[Genders]]="women",1,0)</f>
        <v>0</v>
      </c>
      <c r="AJ294" s="6"/>
      <c r="AL294">
        <f ca="1">IF(Table1[[#This Row],[field of work]]="teaching",1,0)</f>
        <v>0</v>
      </c>
      <c r="AM294">
        <f ca="1">IF(Table1[[#This Row],[field of work]]="health",1,0)</f>
        <v>0</v>
      </c>
      <c r="AN294">
        <f ca="1">IF(Table1[[#This Row],[field of work]]="agriculture",1,0)</f>
        <v>0</v>
      </c>
      <c r="AO294">
        <f ca="1">IF(Table1[[#This Row],[field of work]]="IT",1,0)</f>
        <v>1</v>
      </c>
      <c r="AP294">
        <f ca="1">IF(Table1[[#This Row],[field of work]]="construction",1,0)</f>
        <v>0</v>
      </c>
      <c r="AQ294">
        <f ca="1">IF(Table1[[#This Row],[field of work]]="general work",1,0)</f>
        <v>0</v>
      </c>
      <c r="AY294" s="23">
        <f ca="1">IF(Table1[[#This Row],[area]]="ontario",1,0)</f>
        <v>0</v>
      </c>
      <c r="AZ294">
        <f ca="1">IF(Table1[[#This Row],[area]]="newfounland",1,0)</f>
        <v>0</v>
      </c>
      <c r="BA294">
        <f ca="1">IF(Table1[[#This Row],[area]]="alberta",1,0)</f>
        <v>1</v>
      </c>
      <c r="BB294">
        <f ca="1">IF(Table1[[#This Row],[area]]="BC",1,0)</f>
        <v>0</v>
      </c>
      <c r="BC294">
        <f ca="1">IF(Table1[[#This Row],[area]]="yukon",1,0)</f>
        <v>0</v>
      </c>
      <c r="BD294">
        <f ca="1">IF(Table1[[#This Row],[area]]="nunavet",1,0)</f>
        <v>0</v>
      </c>
      <c r="BE294">
        <f ca="1">IF(Table1[[#This Row],[area]]="sasketchwan",1,0)</f>
        <v>0</v>
      </c>
      <c r="BF294">
        <f ca="1">IF(Table1[[#This Row],[area]]="newbruncwick",1,0)</f>
        <v>0</v>
      </c>
      <c r="BG294">
        <f ca="1">IF(Table1[[#This Row],[area]]="manitoba",1,0)</f>
        <v>0</v>
      </c>
      <c r="BH294">
        <f ca="1">IF(Table1[[#This Row],[area]]="prince edward island",1,0)</f>
        <v>0</v>
      </c>
      <c r="BI294">
        <f ca="1">IF(Table1[[#This Row],[area]]="quebec",1,0)</f>
        <v>0</v>
      </c>
      <c r="BJ294">
        <f ca="1">IF(Table1[[#This Row],[area]]="northwest tersesa",1,0)</f>
        <v>0</v>
      </c>
      <c r="BZ294" s="41">
        <f ca="1">Table1[[#This Row],[Cars Value]]/Table1[[#This Row],[no of cars]]</f>
        <v>88507.490392026972</v>
      </c>
      <c r="CB294" s="5">
        <f ca="1">IF(Table1[[#This Row],[Value of debts]]&gt;$CC$6,1,0)</f>
        <v>1</v>
      </c>
      <c r="CF294" s="6"/>
      <c r="CG294" s="43">
        <f ca="1">Table1[[#This Row],[Mortage left]]/Table1[[#This Row],[value of house]]</f>
        <v>9.7738861189895498E-2</v>
      </c>
      <c r="CH294">
        <f t="shared" ca="1" si="111"/>
        <v>1</v>
      </c>
      <c r="CO294" s="5">
        <f ca="1">IF(Table1[[#This Row],[area]]="yukon",Table1[[#This Row],[income]],0)</f>
        <v>0</v>
      </c>
      <c r="CP294">
        <f ca="1">IF(Table1[[#This Row],[area]]="ontario",Table1[[#This Row],[income]],0)</f>
        <v>0</v>
      </c>
      <c r="CQ294">
        <f ca="1">IF(Table1[[#This Row],[area]]="newfounland",Table1[[#This Row],[income]],0)</f>
        <v>0</v>
      </c>
      <c r="CR294">
        <f ca="1">IF(Table1[[#This Row],[area]]="alberta",Table1[[#This Row],[income]],0)</f>
        <v>89585</v>
      </c>
      <c r="CS294">
        <f ca="1">IF(Table1[[#This Row],[area]]="nunavet",Table1[[#This Row],[income]],0)</f>
        <v>0</v>
      </c>
      <c r="CT294">
        <f ca="1">IF(Table1[[#This Row],[area]]="prince edward island",Table1[[#This Row],[income]],0)</f>
        <v>0</v>
      </c>
      <c r="CU294">
        <f ca="1">IF(Table1[[#This Row],[area]]="northwest tersesa",Table1[[#This Row],[income]],0)</f>
        <v>0</v>
      </c>
      <c r="CV294">
        <f ca="1">IF(Table1[[#This Row],[area]]="quebec",Table1[[#This Row],[income]],0)</f>
        <v>0</v>
      </c>
      <c r="CW294">
        <f ca="1">IF(Table1[[#This Row],[area]]="manitoba",Table1[[#This Row],[income]],0)</f>
        <v>0</v>
      </c>
      <c r="CX294">
        <f ca="1">IF(Table1[[#This Row],[area]]="sasketchwan",Table1[[#This Row],[income]],0)</f>
        <v>0</v>
      </c>
      <c r="CY294">
        <f ca="1">IF(Table1[[#This Row],[area]]="BC",Table1[[#This Row],[income]],0)</f>
        <v>0</v>
      </c>
      <c r="CZ294" s="6">
        <f ca="1">IF(Table1[[#This Row],[area]]="newbruncwick",Table1[[#This Row],[income]],0)</f>
        <v>0</v>
      </c>
      <c r="DB294" s="5">
        <f ca="1">IF(Table1[[#This Row],[field of work]]="health",Table1[[#This Row],[income]],0)</f>
        <v>0</v>
      </c>
      <c r="DC294">
        <f ca="1">IF(Table1[[#This Row],[field of work]]="teaching",Table1[[#This Row],[income]],0)</f>
        <v>0</v>
      </c>
      <c r="DD294">
        <f ca="1">IF(Table1[[#This Row],[field of work]]="agriculture",Table1[[#This Row],[income]],0)</f>
        <v>0</v>
      </c>
      <c r="DE294">
        <f ca="1">IF(Table1[[#This Row],[field of work]]="IT",Table1[[#This Row],[income]],0)</f>
        <v>89585</v>
      </c>
      <c r="DF294">
        <f ca="1">IF(Table1[[#This Row],[field of work]]="construction",Table1[[#This Row],[income]],0)</f>
        <v>0</v>
      </c>
      <c r="DG294" s="6">
        <f ca="1">IF(Table1[[#This Row],[field of work]]="general work",Table1[[#This Row],[income]],0)</f>
        <v>0</v>
      </c>
      <c r="DJ294" s="5">
        <f ca="1">IF(Table1[[#This Row],[Value of debts]]&gt;Table1[[#This Row],[income]],1,0)</f>
        <v>1</v>
      </c>
      <c r="DK294" s="6"/>
      <c r="DL294">
        <f ca="1">IF(Table1[[#This Row],[net worth of person($)]]&gt;$DM$6,Table1[[#This Row],[age]],0)</f>
        <v>38</v>
      </c>
    </row>
    <row r="295" spans="2:116" x14ac:dyDescent="0.3">
      <c r="B295">
        <f t="shared" ca="1" si="98"/>
        <v>2</v>
      </c>
      <c r="C295" s="1" t="str">
        <f t="shared" ca="1" si="99"/>
        <v>women</v>
      </c>
      <c r="D295">
        <f t="shared" ca="1" si="100"/>
        <v>29</v>
      </c>
      <c r="E295">
        <f t="shared" ca="1" si="101"/>
        <v>6</v>
      </c>
      <c r="F295" t="str">
        <f t="shared" ca="1" si="102"/>
        <v>agriculture</v>
      </c>
      <c r="G295">
        <f t="shared" ca="1" si="103"/>
        <v>1</v>
      </c>
      <c r="H295" t="str">
        <f t="shared" ca="1" si="104"/>
        <v>high school</v>
      </c>
      <c r="I295">
        <f t="shared" ca="1" si="105"/>
        <v>4</v>
      </c>
      <c r="J295">
        <f t="shared" ca="1" si="97"/>
        <v>3</v>
      </c>
      <c r="K295">
        <f t="shared" ca="1" si="106"/>
        <v>49619</v>
      </c>
      <c r="L295">
        <f t="shared" ca="1" si="107"/>
        <v>3</v>
      </c>
      <c r="M295" t="str">
        <f t="shared" ca="1" si="108"/>
        <v>northwest tersesa</v>
      </c>
      <c r="N295">
        <f t="shared" ca="1" si="112"/>
        <v>198476</v>
      </c>
      <c r="O295">
        <f t="shared" ca="1" si="109"/>
        <v>178535.62521567199</v>
      </c>
      <c r="P295">
        <f t="shared" ca="1" si="113"/>
        <v>7237.378274388413</v>
      </c>
      <c r="Q295">
        <f t="shared" ca="1" si="110"/>
        <v>5190</v>
      </c>
      <c r="R295">
        <f t="shared" ca="1" si="114"/>
        <v>76684.802484055821</v>
      </c>
      <c r="S295">
        <f t="shared" ca="1" si="115"/>
        <v>25021.91427039339</v>
      </c>
      <c r="T295">
        <f t="shared" ca="1" si="116"/>
        <v>230735.29254478181</v>
      </c>
      <c r="U295">
        <f t="shared" ca="1" si="117"/>
        <v>260410.42769972782</v>
      </c>
      <c r="V295">
        <f t="shared" ca="1" si="118"/>
        <v>-29675.135154946009</v>
      </c>
      <c r="AF295" s="5">
        <f ca="1">IF(Table1[[#This Row],[Genders]]="men",1,0)</f>
        <v>0</v>
      </c>
      <c r="AG295">
        <f ca="1">IF(Table1[[#This Row],[Genders]]="women",1,0)</f>
        <v>1</v>
      </c>
      <c r="AJ295" s="6"/>
      <c r="AL295">
        <f ca="1">IF(Table1[[#This Row],[field of work]]="teaching",1,0)</f>
        <v>0</v>
      </c>
      <c r="AM295">
        <f ca="1">IF(Table1[[#This Row],[field of work]]="health",1,0)</f>
        <v>0</v>
      </c>
      <c r="AN295">
        <f ca="1">IF(Table1[[#This Row],[field of work]]="agriculture",1,0)</f>
        <v>1</v>
      </c>
      <c r="AO295">
        <f ca="1">IF(Table1[[#This Row],[field of work]]="IT",1,0)</f>
        <v>0</v>
      </c>
      <c r="AP295">
        <f ca="1">IF(Table1[[#This Row],[field of work]]="construction",1,0)</f>
        <v>0</v>
      </c>
      <c r="AQ295">
        <f ca="1">IF(Table1[[#This Row],[field of work]]="general work",1,0)</f>
        <v>0</v>
      </c>
      <c r="AY295" s="23">
        <f ca="1">IF(Table1[[#This Row],[area]]="ontario",1,0)</f>
        <v>0</v>
      </c>
      <c r="AZ295">
        <f ca="1">IF(Table1[[#This Row],[area]]="newfounland",1,0)</f>
        <v>0</v>
      </c>
      <c r="BA295">
        <f ca="1">IF(Table1[[#This Row],[area]]="alberta",1,0)</f>
        <v>0</v>
      </c>
      <c r="BB295">
        <f ca="1">IF(Table1[[#This Row],[area]]="BC",1,0)</f>
        <v>0</v>
      </c>
      <c r="BC295">
        <f ca="1">IF(Table1[[#This Row],[area]]="yukon",1,0)</f>
        <v>0</v>
      </c>
      <c r="BD295">
        <f ca="1">IF(Table1[[#This Row],[area]]="nunavet",1,0)</f>
        <v>0</v>
      </c>
      <c r="BE295">
        <f ca="1">IF(Table1[[#This Row],[area]]="sasketchwan",1,0)</f>
        <v>0</v>
      </c>
      <c r="BF295">
        <f ca="1">IF(Table1[[#This Row],[area]]="newbruncwick",1,0)</f>
        <v>0</v>
      </c>
      <c r="BG295">
        <f ca="1">IF(Table1[[#This Row],[area]]="manitoba",1,0)</f>
        <v>0</v>
      </c>
      <c r="BH295">
        <f ca="1">IF(Table1[[#This Row],[area]]="prince edward island",1,0)</f>
        <v>0</v>
      </c>
      <c r="BI295">
        <f ca="1">IF(Table1[[#This Row],[area]]="quebec",1,0)</f>
        <v>0</v>
      </c>
      <c r="BJ295">
        <f ca="1">IF(Table1[[#This Row],[area]]="northwest tersesa",1,0)</f>
        <v>1</v>
      </c>
      <c r="BZ295" s="41">
        <f ca="1">Table1[[#This Row],[Cars Value]]/Table1[[#This Row],[no of cars]]</f>
        <v>2412.4594247961377</v>
      </c>
      <c r="CB295" s="5">
        <f ca="1">IF(Table1[[#This Row],[Value of debts]]&gt;$CC$6,1,0)</f>
        <v>1</v>
      </c>
      <c r="CF295" s="6"/>
      <c r="CG295" s="43">
        <f ca="1">Table1[[#This Row],[Mortage left]]/Table1[[#This Row],[value of house]]</f>
        <v>0.89953256421769878</v>
      </c>
      <c r="CH295">
        <f t="shared" ca="1" si="111"/>
        <v>0</v>
      </c>
      <c r="CO295" s="5">
        <f ca="1">IF(Table1[[#This Row],[area]]="yukon",Table1[[#This Row],[income]],0)</f>
        <v>0</v>
      </c>
      <c r="CP295">
        <f ca="1">IF(Table1[[#This Row],[area]]="ontario",Table1[[#This Row],[income]],0)</f>
        <v>0</v>
      </c>
      <c r="CQ295">
        <f ca="1">IF(Table1[[#This Row],[area]]="newfounland",Table1[[#This Row],[income]],0)</f>
        <v>0</v>
      </c>
      <c r="CR295">
        <f ca="1">IF(Table1[[#This Row],[area]]="alberta",Table1[[#This Row],[income]],0)</f>
        <v>0</v>
      </c>
      <c r="CS295">
        <f ca="1">IF(Table1[[#This Row],[area]]="nunavet",Table1[[#This Row],[income]],0)</f>
        <v>0</v>
      </c>
      <c r="CT295">
        <f ca="1">IF(Table1[[#This Row],[area]]="prince edward island",Table1[[#This Row],[income]],0)</f>
        <v>0</v>
      </c>
      <c r="CU295">
        <f ca="1">IF(Table1[[#This Row],[area]]="northwest tersesa",Table1[[#This Row],[income]],0)</f>
        <v>49619</v>
      </c>
      <c r="CV295">
        <f ca="1">IF(Table1[[#This Row],[area]]="quebec",Table1[[#This Row],[income]],0)</f>
        <v>0</v>
      </c>
      <c r="CW295">
        <f ca="1">IF(Table1[[#This Row],[area]]="manitoba",Table1[[#This Row],[income]],0)</f>
        <v>0</v>
      </c>
      <c r="CX295">
        <f ca="1">IF(Table1[[#This Row],[area]]="sasketchwan",Table1[[#This Row],[income]],0)</f>
        <v>0</v>
      </c>
      <c r="CY295">
        <f ca="1">IF(Table1[[#This Row],[area]]="BC",Table1[[#This Row],[income]],0)</f>
        <v>0</v>
      </c>
      <c r="CZ295" s="6">
        <f ca="1">IF(Table1[[#This Row],[area]]="newbruncwick",Table1[[#This Row],[income]],0)</f>
        <v>0</v>
      </c>
      <c r="DB295" s="5">
        <f ca="1">IF(Table1[[#This Row],[field of work]]="health",Table1[[#This Row],[income]],0)</f>
        <v>0</v>
      </c>
      <c r="DC295">
        <f ca="1">IF(Table1[[#This Row],[field of work]]="teaching",Table1[[#This Row],[income]],0)</f>
        <v>0</v>
      </c>
      <c r="DD295">
        <f ca="1">IF(Table1[[#This Row],[field of work]]="agriculture",Table1[[#This Row],[income]],0)</f>
        <v>49619</v>
      </c>
      <c r="DE295">
        <f ca="1">IF(Table1[[#This Row],[field of work]]="IT",Table1[[#This Row],[income]],0)</f>
        <v>0</v>
      </c>
      <c r="DF295">
        <f ca="1">IF(Table1[[#This Row],[field of work]]="construction",Table1[[#This Row],[income]],0)</f>
        <v>0</v>
      </c>
      <c r="DG295" s="6">
        <f ca="1">IF(Table1[[#This Row],[field of work]]="general work",Table1[[#This Row],[income]],0)</f>
        <v>0</v>
      </c>
      <c r="DJ295" s="5">
        <f ca="1">IF(Table1[[#This Row],[Value of debts]]&gt;Table1[[#This Row],[income]],1,0)</f>
        <v>1</v>
      </c>
      <c r="DK295" s="6"/>
      <c r="DL295">
        <f ca="1">IF(Table1[[#This Row],[net worth of person($)]]&gt;$DM$6,Table1[[#This Row],[age]],0)</f>
        <v>0</v>
      </c>
    </row>
    <row r="296" spans="2:116" x14ac:dyDescent="0.3">
      <c r="B296">
        <f t="shared" ca="1" si="98"/>
        <v>1</v>
      </c>
      <c r="C296" s="1" t="str">
        <f t="shared" ca="1" si="99"/>
        <v>men</v>
      </c>
      <c r="D296">
        <f t="shared" ca="1" si="100"/>
        <v>32</v>
      </c>
      <c r="E296">
        <f t="shared" ca="1" si="101"/>
        <v>4</v>
      </c>
      <c r="F296" t="str">
        <f t="shared" ca="1" si="102"/>
        <v>IT</v>
      </c>
      <c r="G296">
        <f t="shared" ca="1" si="103"/>
        <v>3</v>
      </c>
      <c r="H296" t="str">
        <f t="shared" ca="1" si="104"/>
        <v>university</v>
      </c>
      <c r="I296">
        <f t="shared" ca="1" si="105"/>
        <v>1</v>
      </c>
      <c r="J296">
        <f t="shared" ca="1" si="97"/>
        <v>2</v>
      </c>
      <c r="K296">
        <f t="shared" ca="1" si="106"/>
        <v>78378</v>
      </c>
      <c r="L296">
        <f t="shared" ca="1" si="107"/>
        <v>2</v>
      </c>
      <c r="M296" t="str">
        <f t="shared" ca="1" si="108"/>
        <v>BC</v>
      </c>
      <c r="N296">
        <f t="shared" ca="1" si="112"/>
        <v>391890</v>
      </c>
      <c r="O296">
        <f t="shared" ca="1" si="109"/>
        <v>283830.29763990507</v>
      </c>
      <c r="P296">
        <f t="shared" ca="1" si="113"/>
        <v>3236.9423747272717</v>
      </c>
      <c r="Q296">
        <f t="shared" ca="1" si="110"/>
        <v>1770</v>
      </c>
      <c r="R296">
        <f t="shared" ca="1" si="114"/>
        <v>94629.275557279514</v>
      </c>
      <c r="S296">
        <f t="shared" ca="1" si="115"/>
        <v>85035.840635385233</v>
      </c>
      <c r="T296">
        <f t="shared" ca="1" si="116"/>
        <v>480162.78301011253</v>
      </c>
      <c r="U296">
        <f t="shared" ca="1" si="117"/>
        <v>380229.5731971846</v>
      </c>
      <c r="V296">
        <f t="shared" ca="1" si="118"/>
        <v>99933.209812927933</v>
      </c>
      <c r="AF296" s="5">
        <f ca="1">IF(Table1[[#This Row],[Genders]]="men",1,0)</f>
        <v>1</v>
      </c>
      <c r="AG296">
        <f ca="1">IF(Table1[[#This Row],[Genders]]="women",1,0)</f>
        <v>0</v>
      </c>
      <c r="AJ296" s="6"/>
      <c r="AL296">
        <f ca="1">IF(Table1[[#This Row],[field of work]]="teaching",1,0)</f>
        <v>0</v>
      </c>
      <c r="AM296">
        <f ca="1">IF(Table1[[#This Row],[field of work]]="health",1,0)</f>
        <v>0</v>
      </c>
      <c r="AN296">
        <f ca="1">IF(Table1[[#This Row],[field of work]]="agriculture",1,0)</f>
        <v>0</v>
      </c>
      <c r="AO296">
        <f ca="1">IF(Table1[[#This Row],[field of work]]="IT",1,0)</f>
        <v>1</v>
      </c>
      <c r="AP296">
        <f ca="1">IF(Table1[[#This Row],[field of work]]="construction",1,0)</f>
        <v>0</v>
      </c>
      <c r="AQ296">
        <f ca="1">IF(Table1[[#This Row],[field of work]]="general work",1,0)</f>
        <v>0</v>
      </c>
      <c r="AY296" s="23">
        <f ca="1">IF(Table1[[#This Row],[area]]="ontario",1,0)</f>
        <v>0</v>
      </c>
      <c r="AZ296">
        <f ca="1">IF(Table1[[#This Row],[area]]="newfounland",1,0)</f>
        <v>0</v>
      </c>
      <c r="BA296">
        <f ca="1">IF(Table1[[#This Row],[area]]="alberta",1,0)</f>
        <v>0</v>
      </c>
      <c r="BB296">
        <f ca="1">IF(Table1[[#This Row],[area]]="BC",1,0)</f>
        <v>1</v>
      </c>
      <c r="BC296">
        <f ca="1">IF(Table1[[#This Row],[area]]="yukon",1,0)</f>
        <v>0</v>
      </c>
      <c r="BD296">
        <f ca="1">IF(Table1[[#This Row],[area]]="nunavet",1,0)</f>
        <v>0</v>
      </c>
      <c r="BE296">
        <f ca="1">IF(Table1[[#This Row],[area]]="sasketchwan",1,0)</f>
        <v>0</v>
      </c>
      <c r="BF296">
        <f ca="1">IF(Table1[[#This Row],[area]]="newbruncwick",1,0)</f>
        <v>0</v>
      </c>
      <c r="BG296">
        <f ca="1">IF(Table1[[#This Row],[area]]="manitoba",1,0)</f>
        <v>0</v>
      </c>
      <c r="BH296">
        <f ca="1">IF(Table1[[#This Row],[area]]="prince edward island",1,0)</f>
        <v>0</v>
      </c>
      <c r="BI296">
        <f ca="1">IF(Table1[[#This Row],[area]]="quebec",1,0)</f>
        <v>0</v>
      </c>
      <c r="BJ296">
        <f ca="1">IF(Table1[[#This Row],[area]]="northwest tersesa",1,0)</f>
        <v>0</v>
      </c>
      <c r="BZ296" s="41">
        <f ca="1">Table1[[#This Row],[Cars Value]]/Table1[[#This Row],[no of cars]]</f>
        <v>1618.4711873636359</v>
      </c>
      <c r="CB296" s="5">
        <f ca="1">IF(Table1[[#This Row],[Value of debts]]&gt;$CC$6,1,0)</f>
        <v>1</v>
      </c>
      <c r="CF296" s="6"/>
      <c r="CG296" s="43">
        <f ca="1">Table1[[#This Row],[Mortage left]]/Table1[[#This Row],[value of house]]</f>
        <v>0.72426011799205148</v>
      </c>
      <c r="CH296">
        <f t="shared" ca="1" si="111"/>
        <v>0</v>
      </c>
      <c r="CO296" s="5">
        <f ca="1">IF(Table1[[#This Row],[area]]="yukon",Table1[[#This Row],[income]],0)</f>
        <v>0</v>
      </c>
      <c r="CP296">
        <f ca="1">IF(Table1[[#This Row],[area]]="ontario",Table1[[#This Row],[income]],0)</f>
        <v>0</v>
      </c>
      <c r="CQ296">
        <f ca="1">IF(Table1[[#This Row],[area]]="newfounland",Table1[[#This Row],[income]],0)</f>
        <v>0</v>
      </c>
      <c r="CR296">
        <f ca="1">IF(Table1[[#This Row],[area]]="alberta",Table1[[#This Row],[income]],0)</f>
        <v>0</v>
      </c>
      <c r="CS296">
        <f ca="1">IF(Table1[[#This Row],[area]]="nunavet",Table1[[#This Row],[income]],0)</f>
        <v>0</v>
      </c>
      <c r="CT296">
        <f ca="1">IF(Table1[[#This Row],[area]]="prince edward island",Table1[[#This Row],[income]],0)</f>
        <v>0</v>
      </c>
      <c r="CU296">
        <f ca="1">IF(Table1[[#This Row],[area]]="northwest tersesa",Table1[[#This Row],[income]],0)</f>
        <v>0</v>
      </c>
      <c r="CV296">
        <f ca="1">IF(Table1[[#This Row],[area]]="quebec",Table1[[#This Row],[income]],0)</f>
        <v>0</v>
      </c>
      <c r="CW296">
        <f ca="1">IF(Table1[[#This Row],[area]]="manitoba",Table1[[#This Row],[income]],0)</f>
        <v>0</v>
      </c>
      <c r="CX296">
        <f ca="1">IF(Table1[[#This Row],[area]]="sasketchwan",Table1[[#This Row],[income]],0)</f>
        <v>0</v>
      </c>
      <c r="CY296">
        <f ca="1">IF(Table1[[#This Row],[area]]="BC",Table1[[#This Row],[income]],0)</f>
        <v>78378</v>
      </c>
      <c r="CZ296" s="6">
        <f ca="1">IF(Table1[[#This Row],[area]]="newbruncwick",Table1[[#This Row],[income]],0)</f>
        <v>0</v>
      </c>
      <c r="DB296" s="5">
        <f ca="1">IF(Table1[[#This Row],[field of work]]="health",Table1[[#This Row],[income]],0)</f>
        <v>0</v>
      </c>
      <c r="DC296">
        <f ca="1">IF(Table1[[#This Row],[field of work]]="teaching",Table1[[#This Row],[income]],0)</f>
        <v>0</v>
      </c>
      <c r="DD296">
        <f ca="1">IF(Table1[[#This Row],[field of work]]="agriculture",Table1[[#This Row],[income]],0)</f>
        <v>0</v>
      </c>
      <c r="DE296">
        <f ca="1">IF(Table1[[#This Row],[field of work]]="IT",Table1[[#This Row],[income]],0)</f>
        <v>78378</v>
      </c>
      <c r="DF296">
        <f ca="1">IF(Table1[[#This Row],[field of work]]="construction",Table1[[#This Row],[income]],0)</f>
        <v>0</v>
      </c>
      <c r="DG296" s="6">
        <f ca="1">IF(Table1[[#This Row],[field of work]]="general work",Table1[[#This Row],[income]],0)</f>
        <v>0</v>
      </c>
      <c r="DJ296" s="5">
        <f ca="1">IF(Table1[[#This Row],[Value of debts]]&gt;Table1[[#This Row],[income]],1,0)</f>
        <v>1</v>
      </c>
      <c r="DK296" s="6"/>
      <c r="DL296">
        <f ca="1">IF(Table1[[#This Row],[net worth of person($)]]&gt;$DM$6,Table1[[#This Row],[age]],0)</f>
        <v>32</v>
      </c>
    </row>
    <row r="297" spans="2:116" x14ac:dyDescent="0.3">
      <c r="B297">
        <f t="shared" ca="1" si="98"/>
        <v>2</v>
      </c>
      <c r="C297" s="1" t="str">
        <f t="shared" ca="1" si="99"/>
        <v>women</v>
      </c>
      <c r="D297">
        <f t="shared" ca="1" si="100"/>
        <v>26</v>
      </c>
      <c r="E297">
        <f t="shared" ca="1" si="101"/>
        <v>3</v>
      </c>
      <c r="F297" t="str">
        <f t="shared" ca="1" si="102"/>
        <v>teaching</v>
      </c>
      <c r="G297">
        <f t="shared" ca="1" si="103"/>
        <v>3</v>
      </c>
      <c r="H297" t="str">
        <f t="shared" ca="1" si="104"/>
        <v>university</v>
      </c>
      <c r="I297">
        <f t="shared" ca="1" si="105"/>
        <v>2</v>
      </c>
      <c r="J297">
        <f t="shared" ca="1" si="97"/>
        <v>1</v>
      </c>
      <c r="K297">
        <f t="shared" ca="1" si="106"/>
        <v>75786</v>
      </c>
      <c r="L297">
        <f t="shared" ca="1" si="107"/>
        <v>9</v>
      </c>
      <c r="M297" t="str">
        <f t="shared" ca="1" si="108"/>
        <v>quebec</v>
      </c>
      <c r="N297">
        <f t="shared" ca="1" si="112"/>
        <v>378930</v>
      </c>
      <c r="O297">
        <f t="shared" ca="1" si="109"/>
        <v>330430.76148473</v>
      </c>
      <c r="P297">
        <f t="shared" ca="1" si="113"/>
        <v>70920.073695892221</v>
      </c>
      <c r="Q297">
        <f t="shared" ca="1" si="110"/>
        <v>65904</v>
      </c>
      <c r="R297">
        <f t="shared" ca="1" si="114"/>
        <v>51985.142335579709</v>
      </c>
      <c r="S297">
        <f t="shared" ca="1" si="115"/>
        <v>44807.969061195268</v>
      </c>
      <c r="T297">
        <f t="shared" ca="1" si="116"/>
        <v>494658.0427570875</v>
      </c>
      <c r="U297">
        <f t="shared" ca="1" si="117"/>
        <v>448319.90382030973</v>
      </c>
      <c r="V297">
        <f t="shared" ca="1" si="118"/>
        <v>46338.138936777774</v>
      </c>
      <c r="AF297" s="5">
        <f ca="1">IF(Table1[[#This Row],[Genders]]="men",1,0)</f>
        <v>0</v>
      </c>
      <c r="AG297">
        <f ca="1">IF(Table1[[#This Row],[Genders]]="women",1,0)</f>
        <v>1</v>
      </c>
      <c r="AJ297" s="6"/>
      <c r="AL297">
        <f ca="1">IF(Table1[[#This Row],[field of work]]="teaching",1,0)</f>
        <v>1</v>
      </c>
      <c r="AM297">
        <f ca="1">IF(Table1[[#This Row],[field of work]]="health",1,0)</f>
        <v>0</v>
      </c>
      <c r="AN297">
        <f ca="1">IF(Table1[[#This Row],[field of work]]="agriculture",1,0)</f>
        <v>0</v>
      </c>
      <c r="AO297">
        <f ca="1">IF(Table1[[#This Row],[field of work]]="IT",1,0)</f>
        <v>0</v>
      </c>
      <c r="AP297">
        <f ca="1">IF(Table1[[#This Row],[field of work]]="construction",1,0)</f>
        <v>0</v>
      </c>
      <c r="AQ297">
        <f ca="1">IF(Table1[[#This Row],[field of work]]="general work",1,0)</f>
        <v>0</v>
      </c>
      <c r="AY297" s="23">
        <f ca="1">IF(Table1[[#This Row],[area]]="ontario",1,0)</f>
        <v>0</v>
      </c>
      <c r="AZ297">
        <f ca="1">IF(Table1[[#This Row],[area]]="newfounland",1,0)</f>
        <v>0</v>
      </c>
      <c r="BA297">
        <f ca="1">IF(Table1[[#This Row],[area]]="alberta",1,0)</f>
        <v>0</v>
      </c>
      <c r="BB297">
        <f ca="1">IF(Table1[[#This Row],[area]]="BC",1,0)</f>
        <v>0</v>
      </c>
      <c r="BC297">
        <f ca="1">IF(Table1[[#This Row],[area]]="yukon",1,0)</f>
        <v>0</v>
      </c>
      <c r="BD297">
        <f ca="1">IF(Table1[[#This Row],[area]]="nunavet",1,0)</f>
        <v>0</v>
      </c>
      <c r="BE297">
        <f ca="1">IF(Table1[[#This Row],[area]]="sasketchwan",1,0)</f>
        <v>0</v>
      </c>
      <c r="BF297">
        <f ca="1">IF(Table1[[#This Row],[area]]="newbruncwick",1,0)</f>
        <v>0</v>
      </c>
      <c r="BG297">
        <f ca="1">IF(Table1[[#This Row],[area]]="manitoba",1,0)</f>
        <v>0</v>
      </c>
      <c r="BH297">
        <f ca="1">IF(Table1[[#This Row],[area]]="prince edward island",1,0)</f>
        <v>0</v>
      </c>
      <c r="BI297">
        <f ca="1">IF(Table1[[#This Row],[area]]="quebec",1,0)</f>
        <v>1</v>
      </c>
      <c r="BJ297">
        <f ca="1">IF(Table1[[#This Row],[area]]="northwest tersesa",1,0)</f>
        <v>0</v>
      </c>
      <c r="BZ297" s="41">
        <f ca="1">Table1[[#This Row],[Cars Value]]/Table1[[#This Row],[no of cars]]</f>
        <v>70920.073695892221</v>
      </c>
      <c r="CB297" s="5">
        <f ca="1">IF(Table1[[#This Row],[Value of debts]]&gt;$CC$6,1,0)</f>
        <v>1</v>
      </c>
      <c r="CF297" s="6"/>
      <c r="CG297" s="43">
        <f ca="1">Table1[[#This Row],[Mortage left]]/Table1[[#This Row],[value of house]]</f>
        <v>0.87201003215562245</v>
      </c>
      <c r="CH297">
        <f t="shared" ca="1" si="111"/>
        <v>0</v>
      </c>
      <c r="CO297" s="5">
        <f ca="1">IF(Table1[[#This Row],[area]]="yukon",Table1[[#This Row],[income]],0)</f>
        <v>0</v>
      </c>
      <c r="CP297">
        <f ca="1">IF(Table1[[#This Row],[area]]="ontario",Table1[[#This Row],[income]],0)</f>
        <v>0</v>
      </c>
      <c r="CQ297">
        <f ca="1">IF(Table1[[#This Row],[area]]="newfounland",Table1[[#This Row],[income]],0)</f>
        <v>0</v>
      </c>
      <c r="CR297">
        <f ca="1">IF(Table1[[#This Row],[area]]="alberta",Table1[[#This Row],[income]],0)</f>
        <v>0</v>
      </c>
      <c r="CS297">
        <f ca="1">IF(Table1[[#This Row],[area]]="nunavet",Table1[[#This Row],[income]],0)</f>
        <v>0</v>
      </c>
      <c r="CT297">
        <f ca="1">IF(Table1[[#This Row],[area]]="prince edward island",Table1[[#This Row],[income]],0)</f>
        <v>0</v>
      </c>
      <c r="CU297">
        <f ca="1">IF(Table1[[#This Row],[area]]="northwest tersesa",Table1[[#This Row],[income]],0)</f>
        <v>0</v>
      </c>
      <c r="CV297">
        <f ca="1">IF(Table1[[#This Row],[area]]="quebec",Table1[[#This Row],[income]],0)</f>
        <v>75786</v>
      </c>
      <c r="CW297">
        <f ca="1">IF(Table1[[#This Row],[area]]="manitoba",Table1[[#This Row],[income]],0)</f>
        <v>0</v>
      </c>
      <c r="CX297">
        <f ca="1">IF(Table1[[#This Row],[area]]="sasketchwan",Table1[[#This Row],[income]],0)</f>
        <v>0</v>
      </c>
      <c r="CY297">
        <f ca="1">IF(Table1[[#This Row],[area]]="BC",Table1[[#This Row],[income]],0)</f>
        <v>0</v>
      </c>
      <c r="CZ297" s="6">
        <f ca="1">IF(Table1[[#This Row],[area]]="newbruncwick",Table1[[#This Row],[income]],0)</f>
        <v>0</v>
      </c>
      <c r="DB297" s="5">
        <f ca="1">IF(Table1[[#This Row],[field of work]]="health",Table1[[#This Row],[income]],0)</f>
        <v>0</v>
      </c>
      <c r="DC297">
        <f ca="1">IF(Table1[[#This Row],[field of work]]="teaching",Table1[[#This Row],[income]],0)</f>
        <v>75786</v>
      </c>
      <c r="DD297">
        <f ca="1">IF(Table1[[#This Row],[field of work]]="agriculture",Table1[[#This Row],[income]],0)</f>
        <v>0</v>
      </c>
      <c r="DE297">
        <f ca="1">IF(Table1[[#This Row],[field of work]]="IT",Table1[[#This Row],[income]],0)</f>
        <v>0</v>
      </c>
      <c r="DF297">
        <f ca="1">IF(Table1[[#This Row],[field of work]]="construction",Table1[[#This Row],[income]],0)</f>
        <v>0</v>
      </c>
      <c r="DG297" s="6">
        <f ca="1">IF(Table1[[#This Row],[field of work]]="general work",Table1[[#This Row],[income]],0)</f>
        <v>0</v>
      </c>
      <c r="DJ297" s="5">
        <f ca="1">IF(Table1[[#This Row],[Value of debts]]&gt;Table1[[#This Row],[income]],1,0)</f>
        <v>1</v>
      </c>
      <c r="DK297" s="6"/>
      <c r="DL297">
        <f ca="1">IF(Table1[[#This Row],[net worth of person($)]]&gt;$DM$6,Table1[[#This Row],[age]],0)</f>
        <v>0</v>
      </c>
    </row>
    <row r="298" spans="2:116" x14ac:dyDescent="0.3">
      <c r="B298">
        <f t="shared" ca="1" si="98"/>
        <v>1</v>
      </c>
      <c r="C298" s="1" t="str">
        <f t="shared" ca="1" si="99"/>
        <v>men</v>
      </c>
      <c r="D298">
        <f t="shared" ca="1" si="100"/>
        <v>28</v>
      </c>
      <c r="E298">
        <f t="shared" ca="1" si="101"/>
        <v>4</v>
      </c>
      <c r="F298" t="str">
        <f t="shared" ca="1" si="102"/>
        <v>IT</v>
      </c>
      <c r="G298">
        <f t="shared" ca="1" si="103"/>
        <v>5</v>
      </c>
      <c r="H298" t="str">
        <f t="shared" ca="1" si="104"/>
        <v>other</v>
      </c>
      <c r="I298">
        <f t="shared" ca="1" si="105"/>
        <v>3</v>
      </c>
      <c r="J298">
        <f t="shared" ca="1" si="97"/>
        <v>1</v>
      </c>
      <c r="K298">
        <f t="shared" ca="1" si="106"/>
        <v>43789</v>
      </c>
      <c r="L298">
        <f t="shared" ca="1" si="107"/>
        <v>1</v>
      </c>
      <c r="M298" t="str">
        <f t="shared" ca="1" si="108"/>
        <v>yukon</v>
      </c>
      <c r="N298">
        <f t="shared" ca="1" si="112"/>
        <v>218945</v>
      </c>
      <c r="O298">
        <f t="shared" ca="1" si="109"/>
        <v>1251.1154826021382</v>
      </c>
      <c r="P298">
        <f t="shared" ca="1" si="113"/>
        <v>2668.1389366770686</v>
      </c>
      <c r="Q298">
        <f t="shared" ca="1" si="110"/>
        <v>2134</v>
      </c>
      <c r="R298">
        <f t="shared" ca="1" si="114"/>
        <v>75885.402024053183</v>
      </c>
      <c r="S298">
        <f t="shared" ca="1" si="115"/>
        <v>26497.667885620518</v>
      </c>
      <c r="T298">
        <f t="shared" ca="1" si="116"/>
        <v>248110.8068222976</v>
      </c>
      <c r="U298">
        <f t="shared" ca="1" si="117"/>
        <v>79270.51750665532</v>
      </c>
      <c r="V298">
        <f t="shared" ca="1" si="118"/>
        <v>168840.28931564227</v>
      </c>
      <c r="AF298" s="5">
        <f ca="1">IF(Table1[[#This Row],[Genders]]="men",1,0)</f>
        <v>1</v>
      </c>
      <c r="AG298">
        <f ca="1">IF(Table1[[#This Row],[Genders]]="women",1,0)</f>
        <v>0</v>
      </c>
      <c r="AJ298" s="6"/>
      <c r="AL298">
        <f ca="1">IF(Table1[[#This Row],[field of work]]="teaching",1,0)</f>
        <v>0</v>
      </c>
      <c r="AM298">
        <f ca="1">IF(Table1[[#This Row],[field of work]]="health",1,0)</f>
        <v>0</v>
      </c>
      <c r="AN298">
        <f ca="1">IF(Table1[[#This Row],[field of work]]="agriculture",1,0)</f>
        <v>0</v>
      </c>
      <c r="AO298">
        <f ca="1">IF(Table1[[#This Row],[field of work]]="IT",1,0)</f>
        <v>1</v>
      </c>
      <c r="AP298">
        <f ca="1">IF(Table1[[#This Row],[field of work]]="construction",1,0)</f>
        <v>0</v>
      </c>
      <c r="AQ298">
        <f ca="1">IF(Table1[[#This Row],[field of work]]="general work",1,0)</f>
        <v>0</v>
      </c>
      <c r="AY298" s="23">
        <f ca="1">IF(Table1[[#This Row],[area]]="ontario",1,0)</f>
        <v>0</v>
      </c>
      <c r="AZ298">
        <f ca="1">IF(Table1[[#This Row],[area]]="newfounland",1,0)</f>
        <v>0</v>
      </c>
      <c r="BA298">
        <f ca="1">IF(Table1[[#This Row],[area]]="alberta",1,0)</f>
        <v>0</v>
      </c>
      <c r="BB298">
        <f ca="1">IF(Table1[[#This Row],[area]]="BC",1,0)</f>
        <v>0</v>
      </c>
      <c r="BC298">
        <f ca="1">IF(Table1[[#This Row],[area]]="yukon",1,0)</f>
        <v>1</v>
      </c>
      <c r="BD298">
        <f ca="1">IF(Table1[[#This Row],[area]]="nunavet",1,0)</f>
        <v>0</v>
      </c>
      <c r="BE298">
        <f ca="1">IF(Table1[[#This Row],[area]]="sasketchwan",1,0)</f>
        <v>0</v>
      </c>
      <c r="BF298">
        <f ca="1">IF(Table1[[#This Row],[area]]="newbruncwick",1,0)</f>
        <v>0</v>
      </c>
      <c r="BG298">
        <f ca="1">IF(Table1[[#This Row],[area]]="manitoba",1,0)</f>
        <v>0</v>
      </c>
      <c r="BH298">
        <f ca="1">IF(Table1[[#This Row],[area]]="prince edward island",1,0)</f>
        <v>0</v>
      </c>
      <c r="BI298">
        <f ca="1">IF(Table1[[#This Row],[area]]="quebec",1,0)</f>
        <v>0</v>
      </c>
      <c r="BJ298">
        <f ca="1">IF(Table1[[#This Row],[area]]="northwest tersesa",1,0)</f>
        <v>0</v>
      </c>
      <c r="BZ298" s="41">
        <f ca="1">Table1[[#This Row],[Cars Value]]/Table1[[#This Row],[no of cars]]</f>
        <v>2668.1389366770686</v>
      </c>
      <c r="CB298" s="5">
        <f ca="1">IF(Table1[[#This Row],[Value of debts]]&gt;$CC$6,1,0)</f>
        <v>0</v>
      </c>
      <c r="CF298" s="6"/>
      <c r="CG298" s="43">
        <f ca="1">Table1[[#This Row],[Mortage left]]/Table1[[#This Row],[value of house]]</f>
        <v>5.7142911808999433E-3</v>
      </c>
      <c r="CH298">
        <f t="shared" ca="1" si="111"/>
        <v>1</v>
      </c>
      <c r="CO298" s="5">
        <f ca="1">IF(Table1[[#This Row],[area]]="yukon",Table1[[#This Row],[income]],0)</f>
        <v>43789</v>
      </c>
      <c r="CP298">
        <f ca="1">IF(Table1[[#This Row],[area]]="ontario",Table1[[#This Row],[income]],0)</f>
        <v>0</v>
      </c>
      <c r="CQ298">
        <f ca="1">IF(Table1[[#This Row],[area]]="newfounland",Table1[[#This Row],[income]],0)</f>
        <v>0</v>
      </c>
      <c r="CR298">
        <f ca="1">IF(Table1[[#This Row],[area]]="alberta",Table1[[#This Row],[income]],0)</f>
        <v>0</v>
      </c>
      <c r="CS298">
        <f ca="1">IF(Table1[[#This Row],[area]]="nunavet",Table1[[#This Row],[income]],0)</f>
        <v>0</v>
      </c>
      <c r="CT298">
        <f ca="1">IF(Table1[[#This Row],[area]]="prince edward island",Table1[[#This Row],[income]],0)</f>
        <v>0</v>
      </c>
      <c r="CU298">
        <f ca="1">IF(Table1[[#This Row],[area]]="northwest tersesa",Table1[[#This Row],[income]],0)</f>
        <v>0</v>
      </c>
      <c r="CV298">
        <f ca="1">IF(Table1[[#This Row],[area]]="quebec",Table1[[#This Row],[income]],0)</f>
        <v>0</v>
      </c>
      <c r="CW298">
        <f ca="1">IF(Table1[[#This Row],[area]]="manitoba",Table1[[#This Row],[income]],0)</f>
        <v>0</v>
      </c>
      <c r="CX298">
        <f ca="1">IF(Table1[[#This Row],[area]]="sasketchwan",Table1[[#This Row],[income]],0)</f>
        <v>0</v>
      </c>
      <c r="CY298">
        <f ca="1">IF(Table1[[#This Row],[area]]="BC",Table1[[#This Row],[income]],0)</f>
        <v>0</v>
      </c>
      <c r="CZ298" s="6">
        <f ca="1">IF(Table1[[#This Row],[area]]="newbruncwick",Table1[[#This Row],[income]],0)</f>
        <v>0</v>
      </c>
      <c r="DB298" s="5">
        <f ca="1">IF(Table1[[#This Row],[field of work]]="health",Table1[[#This Row],[income]],0)</f>
        <v>0</v>
      </c>
      <c r="DC298">
        <f ca="1">IF(Table1[[#This Row],[field of work]]="teaching",Table1[[#This Row],[income]],0)</f>
        <v>0</v>
      </c>
      <c r="DD298">
        <f ca="1">IF(Table1[[#This Row],[field of work]]="agriculture",Table1[[#This Row],[income]],0)</f>
        <v>0</v>
      </c>
      <c r="DE298">
        <f ca="1">IF(Table1[[#This Row],[field of work]]="IT",Table1[[#This Row],[income]],0)</f>
        <v>43789</v>
      </c>
      <c r="DF298">
        <f ca="1">IF(Table1[[#This Row],[field of work]]="construction",Table1[[#This Row],[income]],0)</f>
        <v>0</v>
      </c>
      <c r="DG298" s="6">
        <f ca="1">IF(Table1[[#This Row],[field of work]]="general work",Table1[[#This Row],[income]],0)</f>
        <v>0</v>
      </c>
      <c r="DJ298" s="5">
        <f ca="1">IF(Table1[[#This Row],[Value of debts]]&gt;Table1[[#This Row],[income]],1,0)</f>
        <v>1</v>
      </c>
      <c r="DK298" s="6"/>
      <c r="DL298">
        <f ca="1">IF(Table1[[#This Row],[net worth of person($)]]&gt;$DM$6,Table1[[#This Row],[age]],0)</f>
        <v>28</v>
      </c>
    </row>
    <row r="299" spans="2:116" x14ac:dyDescent="0.3">
      <c r="B299">
        <f t="shared" ca="1" si="98"/>
        <v>1</v>
      </c>
      <c r="C299" s="1" t="str">
        <f t="shared" ca="1" si="99"/>
        <v>men</v>
      </c>
      <c r="D299">
        <f t="shared" ca="1" si="100"/>
        <v>30</v>
      </c>
      <c r="E299">
        <f t="shared" ca="1" si="101"/>
        <v>3</v>
      </c>
      <c r="F299" t="str">
        <f t="shared" ca="1" si="102"/>
        <v>teaching</v>
      </c>
      <c r="G299">
        <f t="shared" ca="1" si="103"/>
        <v>5</v>
      </c>
      <c r="H299" t="str">
        <f t="shared" ca="1" si="104"/>
        <v>other</v>
      </c>
      <c r="I299">
        <f t="shared" ca="1" si="105"/>
        <v>2</v>
      </c>
      <c r="J299">
        <f t="shared" ca="1" si="97"/>
        <v>1</v>
      </c>
      <c r="K299">
        <f t="shared" ca="1" si="106"/>
        <v>67466</v>
      </c>
      <c r="L299">
        <f t="shared" ca="1" si="107"/>
        <v>2</v>
      </c>
      <c r="M299" t="str">
        <f t="shared" ca="1" si="108"/>
        <v>BC</v>
      </c>
      <c r="N299">
        <f t="shared" ca="1" si="112"/>
        <v>202398</v>
      </c>
      <c r="O299">
        <f t="shared" ca="1" si="109"/>
        <v>68473.220664101536</v>
      </c>
      <c r="P299">
        <f t="shared" ca="1" si="113"/>
        <v>55353.605368370634</v>
      </c>
      <c r="Q299">
        <f t="shared" ca="1" si="110"/>
        <v>12017</v>
      </c>
      <c r="R299">
        <f t="shared" ca="1" si="114"/>
        <v>117028.46504072974</v>
      </c>
      <c r="S299">
        <f t="shared" ca="1" si="115"/>
        <v>48731.350556713878</v>
      </c>
      <c r="T299">
        <f t="shared" ca="1" si="116"/>
        <v>306482.95592508453</v>
      </c>
      <c r="U299">
        <f t="shared" ca="1" si="117"/>
        <v>197518.68570483127</v>
      </c>
      <c r="V299">
        <f t="shared" ca="1" si="118"/>
        <v>108964.27022025327</v>
      </c>
      <c r="AF299" s="5">
        <f ca="1">IF(Table1[[#This Row],[Genders]]="men",1,0)</f>
        <v>1</v>
      </c>
      <c r="AG299">
        <f ca="1">IF(Table1[[#This Row],[Genders]]="women",1,0)</f>
        <v>0</v>
      </c>
      <c r="AJ299" s="6"/>
      <c r="AL299">
        <f ca="1">IF(Table1[[#This Row],[field of work]]="teaching",1,0)</f>
        <v>1</v>
      </c>
      <c r="AM299">
        <f ca="1">IF(Table1[[#This Row],[field of work]]="health",1,0)</f>
        <v>0</v>
      </c>
      <c r="AN299">
        <f ca="1">IF(Table1[[#This Row],[field of work]]="agriculture",1,0)</f>
        <v>0</v>
      </c>
      <c r="AO299">
        <f ca="1">IF(Table1[[#This Row],[field of work]]="IT",1,0)</f>
        <v>0</v>
      </c>
      <c r="AP299">
        <f ca="1">IF(Table1[[#This Row],[field of work]]="construction",1,0)</f>
        <v>0</v>
      </c>
      <c r="AQ299">
        <f ca="1">IF(Table1[[#This Row],[field of work]]="general work",1,0)</f>
        <v>0</v>
      </c>
      <c r="AY299" s="23">
        <f ca="1">IF(Table1[[#This Row],[area]]="ontario",1,0)</f>
        <v>0</v>
      </c>
      <c r="AZ299">
        <f ca="1">IF(Table1[[#This Row],[area]]="newfounland",1,0)</f>
        <v>0</v>
      </c>
      <c r="BA299">
        <f ca="1">IF(Table1[[#This Row],[area]]="alberta",1,0)</f>
        <v>0</v>
      </c>
      <c r="BB299">
        <f ca="1">IF(Table1[[#This Row],[area]]="BC",1,0)</f>
        <v>1</v>
      </c>
      <c r="BC299">
        <f ca="1">IF(Table1[[#This Row],[area]]="yukon",1,0)</f>
        <v>0</v>
      </c>
      <c r="BD299">
        <f ca="1">IF(Table1[[#This Row],[area]]="nunavet",1,0)</f>
        <v>0</v>
      </c>
      <c r="BE299">
        <f ca="1">IF(Table1[[#This Row],[area]]="sasketchwan",1,0)</f>
        <v>0</v>
      </c>
      <c r="BF299">
        <f ca="1">IF(Table1[[#This Row],[area]]="newbruncwick",1,0)</f>
        <v>0</v>
      </c>
      <c r="BG299">
        <f ca="1">IF(Table1[[#This Row],[area]]="manitoba",1,0)</f>
        <v>0</v>
      </c>
      <c r="BH299">
        <f ca="1">IF(Table1[[#This Row],[area]]="prince edward island",1,0)</f>
        <v>0</v>
      </c>
      <c r="BI299">
        <f ca="1">IF(Table1[[#This Row],[area]]="quebec",1,0)</f>
        <v>0</v>
      </c>
      <c r="BJ299">
        <f ca="1">IF(Table1[[#This Row],[area]]="northwest tersesa",1,0)</f>
        <v>0</v>
      </c>
      <c r="BZ299" s="41">
        <f ca="1">Table1[[#This Row],[Cars Value]]/Table1[[#This Row],[no of cars]]</f>
        <v>55353.605368370634</v>
      </c>
      <c r="CB299" s="5">
        <f ca="1">IF(Table1[[#This Row],[Value of debts]]&gt;$CC$6,1,0)</f>
        <v>1</v>
      </c>
      <c r="CF299" s="6"/>
      <c r="CG299" s="43">
        <f ca="1">Table1[[#This Row],[Mortage left]]/Table1[[#This Row],[value of house]]</f>
        <v>0.33830976918794425</v>
      </c>
      <c r="CH299">
        <f t="shared" ca="1" si="111"/>
        <v>0</v>
      </c>
      <c r="CO299" s="5">
        <f ca="1">IF(Table1[[#This Row],[area]]="yukon",Table1[[#This Row],[income]],0)</f>
        <v>0</v>
      </c>
      <c r="CP299">
        <f ca="1">IF(Table1[[#This Row],[area]]="ontario",Table1[[#This Row],[income]],0)</f>
        <v>0</v>
      </c>
      <c r="CQ299">
        <f ca="1">IF(Table1[[#This Row],[area]]="newfounland",Table1[[#This Row],[income]],0)</f>
        <v>0</v>
      </c>
      <c r="CR299">
        <f ca="1">IF(Table1[[#This Row],[area]]="alberta",Table1[[#This Row],[income]],0)</f>
        <v>0</v>
      </c>
      <c r="CS299">
        <f ca="1">IF(Table1[[#This Row],[area]]="nunavet",Table1[[#This Row],[income]],0)</f>
        <v>0</v>
      </c>
      <c r="CT299">
        <f ca="1">IF(Table1[[#This Row],[area]]="prince edward island",Table1[[#This Row],[income]],0)</f>
        <v>0</v>
      </c>
      <c r="CU299">
        <f ca="1">IF(Table1[[#This Row],[area]]="northwest tersesa",Table1[[#This Row],[income]],0)</f>
        <v>0</v>
      </c>
      <c r="CV299">
        <f ca="1">IF(Table1[[#This Row],[area]]="quebec",Table1[[#This Row],[income]],0)</f>
        <v>0</v>
      </c>
      <c r="CW299">
        <f ca="1">IF(Table1[[#This Row],[area]]="manitoba",Table1[[#This Row],[income]],0)</f>
        <v>0</v>
      </c>
      <c r="CX299">
        <f ca="1">IF(Table1[[#This Row],[area]]="sasketchwan",Table1[[#This Row],[income]],0)</f>
        <v>0</v>
      </c>
      <c r="CY299">
        <f ca="1">IF(Table1[[#This Row],[area]]="BC",Table1[[#This Row],[income]],0)</f>
        <v>67466</v>
      </c>
      <c r="CZ299" s="6">
        <f ca="1">IF(Table1[[#This Row],[area]]="newbruncwick",Table1[[#This Row],[income]],0)</f>
        <v>0</v>
      </c>
      <c r="DB299" s="5">
        <f ca="1">IF(Table1[[#This Row],[field of work]]="health",Table1[[#This Row],[income]],0)</f>
        <v>0</v>
      </c>
      <c r="DC299">
        <f ca="1">IF(Table1[[#This Row],[field of work]]="teaching",Table1[[#This Row],[income]],0)</f>
        <v>67466</v>
      </c>
      <c r="DD299">
        <f ca="1">IF(Table1[[#This Row],[field of work]]="agriculture",Table1[[#This Row],[income]],0)</f>
        <v>0</v>
      </c>
      <c r="DE299">
        <f ca="1">IF(Table1[[#This Row],[field of work]]="IT",Table1[[#This Row],[income]],0)</f>
        <v>0</v>
      </c>
      <c r="DF299">
        <f ca="1">IF(Table1[[#This Row],[field of work]]="construction",Table1[[#This Row],[income]],0)</f>
        <v>0</v>
      </c>
      <c r="DG299" s="6">
        <f ca="1">IF(Table1[[#This Row],[field of work]]="general work",Table1[[#This Row],[income]],0)</f>
        <v>0</v>
      </c>
      <c r="DJ299" s="5">
        <f ca="1">IF(Table1[[#This Row],[Value of debts]]&gt;Table1[[#This Row],[income]],1,0)</f>
        <v>1</v>
      </c>
      <c r="DK299" s="6"/>
      <c r="DL299">
        <f ca="1">IF(Table1[[#This Row],[net worth of person($)]]&gt;$DM$6,Table1[[#This Row],[age]],0)</f>
        <v>30</v>
      </c>
    </row>
    <row r="300" spans="2:116" x14ac:dyDescent="0.3">
      <c r="B300">
        <f t="shared" ca="1" si="98"/>
        <v>2</v>
      </c>
      <c r="C300" s="1" t="str">
        <f t="shared" ca="1" si="99"/>
        <v>women</v>
      </c>
      <c r="D300">
        <f t="shared" ca="1" si="100"/>
        <v>30</v>
      </c>
      <c r="E300">
        <f t="shared" ca="1" si="101"/>
        <v>4</v>
      </c>
      <c r="F300" t="str">
        <f t="shared" ca="1" si="102"/>
        <v>IT</v>
      </c>
      <c r="G300">
        <f t="shared" ca="1" si="103"/>
        <v>1</v>
      </c>
      <c r="H300" t="str">
        <f t="shared" ca="1" si="104"/>
        <v>high school</v>
      </c>
      <c r="I300">
        <f t="shared" ca="1" si="105"/>
        <v>2</v>
      </c>
      <c r="J300">
        <f t="shared" ca="1" si="97"/>
        <v>2</v>
      </c>
      <c r="K300">
        <f t="shared" ca="1" si="106"/>
        <v>30601</v>
      </c>
      <c r="L300">
        <f t="shared" ca="1" si="107"/>
        <v>12</v>
      </c>
      <c r="M300" t="str">
        <f t="shared" ca="1" si="108"/>
        <v>prince edward island</v>
      </c>
      <c r="N300">
        <f t="shared" ca="1" si="112"/>
        <v>183606</v>
      </c>
      <c r="O300">
        <f t="shared" ca="1" si="109"/>
        <v>117310.790299667</v>
      </c>
      <c r="P300">
        <f t="shared" ca="1" si="113"/>
        <v>34155.419392443109</v>
      </c>
      <c r="Q300">
        <f t="shared" ca="1" si="110"/>
        <v>10515</v>
      </c>
      <c r="R300">
        <f t="shared" ca="1" si="114"/>
        <v>18379.066853954726</v>
      </c>
      <c r="S300">
        <f t="shared" ca="1" si="115"/>
        <v>35874.467224535168</v>
      </c>
      <c r="T300">
        <f t="shared" ca="1" si="116"/>
        <v>253635.88661697827</v>
      </c>
      <c r="U300">
        <f t="shared" ca="1" si="117"/>
        <v>146204.85715362174</v>
      </c>
      <c r="V300">
        <f t="shared" ca="1" si="118"/>
        <v>107431.02946335654</v>
      </c>
      <c r="AF300" s="5">
        <f ca="1">IF(Table1[[#This Row],[Genders]]="men",1,0)</f>
        <v>0</v>
      </c>
      <c r="AG300">
        <f ca="1">IF(Table1[[#This Row],[Genders]]="women",1,0)</f>
        <v>1</v>
      </c>
      <c r="AJ300" s="6"/>
      <c r="AL300">
        <f ca="1">IF(Table1[[#This Row],[field of work]]="teaching",1,0)</f>
        <v>0</v>
      </c>
      <c r="AM300">
        <f ca="1">IF(Table1[[#This Row],[field of work]]="health",1,0)</f>
        <v>0</v>
      </c>
      <c r="AN300">
        <f ca="1">IF(Table1[[#This Row],[field of work]]="agriculture",1,0)</f>
        <v>0</v>
      </c>
      <c r="AO300">
        <f ca="1">IF(Table1[[#This Row],[field of work]]="IT",1,0)</f>
        <v>1</v>
      </c>
      <c r="AP300">
        <f ca="1">IF(Table1[[#This Row],[field of work]]="construction",1,0)</f>
        <v>0</v>
      </c>
      <c r="AQ300">
        <f ca="1">IF(Table1[[#This Row],[field of work]]="general work",1,0)</f>
        <v>0</v>
      </c>
      <c r="AY300" s="23">
        <f ca="1">IF(Table1[[#This Row],[area]]="ontario",1,0)</f>
        <v>0</v>
      </c>
      <c r="AZ300">
        <f ca="1">IF(Table1[[#This Row],[area]]="newfounland",1,0)</f>
        <v>0</v>
      </c>
      <c r="BA300">
        <f ca="1">IF(Table1[[#This Row],[area]]="alberta",1,0)</f>
        <v>0</v>
      </c>
      <c r="BB300">
        <f ca="1">IF(Table1[[#This Row],[area]]="BC",1,0)</f>
        <v>0</v>
      </c>
      <c r="BC300">
        <f ca="1">IF(Table1[[#This Row],[area]]="yukon",1,0)</f>
        <v>0</v>
      </c>
      <c r="BD300">
        <f ca="1">IF(Table1[[#This Row],[area]]="nunavet",1,0)</f>
        <v>0</v>
      </c>
      <c r="BE300">
        <f ca="1">IF(Table1[[#This Row],[area]]="sasketchwan",1,0)</f>
        <v>0</v>
      </c>
      <c r="BF300">
        <f ca="1">IF(Table1[[#This Row],[area]]="newbruncwick",1,0)</f>
        <v>0</v>
      </c>
      <c r="BG300">
        <f ca="1">IF(Table1[[#This Row],[area]]="manitoba",1,0)</f>
        <v>0</v>
      </c>
      <c r="BH300">
        <f ca="1">IF(Table1[[#This Row],[area]]="prince edward island",1,0)</f>
        <v>1</v>
      </c>
      <c r="BI300">
        <f ca="1">IF(Table1[[#This Row],[area]]="quebec",1,0)</f>
        <v>0</v>
      </c>
      <c r="BJ300">
        <f ca="1">IF(Table1[[#This Row],[area]]="northwest tersesa",1,0)</f>
        <v>0</v>
      </c>
      <c r="BZ300" s="41">
        <f ca="1">Table1[[#This Row],[Cars Value]]/Table1[[#This Row],[no of cars]]</f>
        <v>17077.709696221555</v>
      </c>
      <c r="CB300" s="5">
        <f ca="1">IF(Table1[[#This Row],[Value of debts]]&gt;$CC$6,1,0)</f>
        <v>1</v>
      </c>
      <c r="CF300" s="6"/>
      <c r="CG300" s="43">
        <f ca="1">Table1[[#This Row],[Mortage left]]/Table1[[#This Row],[value of house]]</f>
        <v>0.63892677962412447</v>
      </c>
      <c r="CH300">
        <f t="shared" ca="1" si="111"/>
        <v>0</v>
      </c>
      <c r="CO300" s="5">
        <f ca="1">IF(Table1[[#This Row],[area]]="yukon",Table1[[#This Row],[income]],0)</f>
        <v>0</v>
      </c>
      <c r="CP300">
        <f ca="1">IF(Table1[[#This Row],[area]]="ontario",Table1[[#This Row],[income]],0)</f>
        <v>0</v>
      </c>
      <c r="CQ300">
        <f ca="1">IF(Table1[[#This Row],[area]]="newfounland",Table1[[#This Row],[income]],0)</f>
        <v>0</v>
      </c>
      <c r="CR300">
        <f ca="1">IF(Table1[[#This Row],[area]]="alberta",Table1[[#This Row],[income]],0)</f>
        <v>0</v>
      </c>
      <c r="CS300">
        <f ca="1">IF(Table1[[#This Row],[area]]="nunavet",Table1[[#This Row],[income]],0)</f>
        <v>0</v>
      </c>
      <c r="CT300">
        <f ca="1">IF(Table1[[#This Row],[area]]="prince edward island",Table1[[#This Row],[income]],0)</f>
        <v>30601</v>
      </c>
      <c r="CU300">
        <f ca="1">IF(Table1[[#This Row],[area]]="northwest tersesa",Table1[[#This Row],[income]],0)</f>
        <v>0</v>
      </c>
      <c r="CV300">
        <f ca="1">IF(Table1[[#This Row],[area]]="quebec",Table1[[#This Row],[income]],0)</f>
        <v>0</v>
      </c>
      <c r="CW300">
        <f ca="1">IF(Table1[[#This Row],[area]]="manitoba",Table1[[#This Row],[income]],0)</f>
        <v>0</v>
      </c>
      <c r="CX300">
        <f ca="1">IF(Table1[[#This Row],[area]]="sasketchwan",Table1[[#This Row],[income]],0)</f>
        <v>0</v>
      </c>
      <c r="CY300">
        <f ca="1">IF(Table1[[#This Row],[area]]="BC",Table1[[#This Row],[income]],0)</f>
        <v>0</v>
      </c>
      <c r="CZ300" s="6">
        <f ca="1">IF(Table1[[#This Row],[area]]="newbruncwick",Table1[[#This Row],[income]],0)</f>
        <v>0</v>
      </c>
      <c r="DB300" s="5">
        <f ca="1">IF(Table1[[#This Row],[field of work]]="health",Table1[[#This Row],[income]],0)</f>
        <v>0</v>
      </c>
      <c r="DC300">
        <f ca="1">IF(Table1[[#This Row],[field of work]]="teaching",Table1[[#This Row],[income]],0)</f>
        <v>0</v>
      </c>
      <c r="DD300">
        <f ca="1">IF(Table1[[#This Row],[field of work]]="agriculture",Table1[[#This Row],[income]],0)</f>
        <v>0</v>
      </c>
      <c r="DE300">
        <f ca="1">IF(Table1[[#This Row],[field of work]]="IT",Table1[[#This Row],[income]],0)</f>
        <v>30601</v>
      </c>
      <c r="DF300">
        <f ca="1">IF(Table1[[#This Row],[field of work]]="construction",Table1[[#This Row],[income]],0)</f>
        <v>0</v>
      </c>
      <c r="DG300" s="6">
        <f ca="1">IF(Table1[[#This Row],[field of work]]="general work",Table1[[#This Row],[income]],0)</f>
        <v>0</v>
      </c>
      <c r="DJ300" s="5">
        <f ca="1">IF(Table1[[#This Row],[Value of debts]]&gt;Table1[[#This Row],[income]],1,0)</f>
        <v>1</v>
      </c>
      <c r="DK300" s="6"/>
      <c r="DL300">
        <f ca="1">IF(Table1[[#This Row],[net worth of person($)]]&gt;$DM$6,Table1[[#This Row],[age]],0)</f>
        <v>30</v>
      </c>
    </row>
    <row r="301" spans="2:116" x14ac:dyDescent="0.3">
      <c r="B301">
        <f t="shared" ca="1" si="98"/>
        <v>2</v>
      </c>
      <c r="C301" s="1" t="str">
        <f t="shared" ca="1" si="99"/>
        <v>women</v>
      </c>
      <c r="D301">
        <f t="shared" ca="1" si="100"/>
        <v>32</v>
      </c>
      <c r="E301">
        <f t="shared" ca="1" si="101"/>
        <v>3</v>
      </c>
      <c r="F301" t="str">
        <f t="shared" ca="1" si="102"/>
        <v>teaching</v>
      </c>
      <c r="G301">
        <f t="shared" ca="1" si="103"/>
        <v>4</v>
      </c>
      <c r="H301" t="str">
        <f t="shared" ca="1" si="104"/>
        <v>technical;</v>
      </c>
      <c r="I301">
        <f t="shared" ca="1" si="105"/>
        <v>2</v>
      </c>
      <c r="J301">
        <f t="shared" ca="1" si="97"/>
        <v>3</v>
      </c>
      <c r="K301">
        <f t="shared" ca="1" si="106"/>
        <v>49035</v>
      </c>
      <c r="L301">
        <f t="shared" ca="1" si="107"/>
        <v>9</v>
      </c>
      <c r="M301" t="str">
        <f t="shared" ca="1" si="108"/>
        <v>quebec</v>
      </c>
      <c r="N301">
        <f t="shared" ca="1" si="112"/>
        <v>294210</v>
      </c>
      <c r="O301">
        <f t="shared" ca="1" si="109"/>
        <v>120472.95397884774</v>
      </c>
      <c r="P301">
        <f t="shared" ca="1" si="113"/>
        <v>86246.505250242233</v>
      </c>
      <c r="Q301">
        <f t="shared" ca="1" si="110"/>
        <v>71800</v>
      </c>
      <c r="R301">
        <f t="shared" ca="1" si="114"/>
        <v>14328.631749913144</v>
      </c>
      <c r="S301">
        <f t="shared" ca="1" si="115"/>
        <v>62754.392603460656</v>
      </c>
      <c r="T301">
        <f t="shared" ca="1" si="116"/>
        <v>443210.89785370289</v>
      </c>
      <c r="U301">
        <f t="shared" ca="1" si="117"/>
        <v>206601.5857287609</v>
      </c>
      <c r="V301">
        <f t="shared" ca="1" si="118"/>
        <v>236609.31212494199</v>
      </c>
      <c r="AF301" s="5">
        <f ca="1">IF(Table1[[#This Row],[Genders]]="men",1,0)</f>
        <v>0</v>
      </c>
      <c r="AG301">
        <f ca="1">IF(Table1[[#This Row],[Genders]]="women",1,0)</f>
        <v>1</v>
      </c>
      <c r="AJ301" s="6"/>
      <c r="AL301">
        <f ca="1">IF(Table1[[#This Row],[field of work]]="teaching",1,0)</f>
        <v>1</v>
      </c>
      <c r="AM301">
        <f ca="1">IF(Table1[[#This Row],[field of work]]="health",1,0)</f>
        <v>0</v>
      </c>
      <c r="AN301">
        <f ca="1">IF(Table1[[#This Row],[field of work]]="agriculture",1,0)</f>
        <v>0</v>
      </c>
      <c r="AO301">
        <f ca="1">IF(Table1[[#This Row],[field of work]]="IT",1,0)</f>
        <v>0</v>
      </c>
      <c r="AP301">
        <f ca="1">IF(Table1[[#This Row],[field of work]]="construction",1,0)</f>
        <v>0</v>
      </c>
      <c r="AQ301">
        <f ca="1">IF(Table1[[#This Row],[field of work]]="general work",1,0)</f>
        <v>0</v>
      </c>
      <c r="AY301" s="23">
        <f ca="1">IF(Table1[[#This Row],[area]]="ontario",1,0)</f>
        <v>0</v>
      </c>
      <c r="AZ301">
        <f ca="1">IF(Table1[[#This Row],[area]]="newfounland",1,0)</f>
        <v>0</v>
      </c>
      <c r="BA301">
        <f ca="1">IF(Table1[[#This Row],[area]]="alberta",1,0)</f>
        <v>0</v>
      </c>
      <c r="BB301">
        <f ca="1">IF(Table1[[#This Row],[area]]="BC",1,0)</f>
        <v>0</v>
      </c>
      <c r="BC301">
        <f ca="1">IF(Table1[[#This Row],[area]]="yukon",1,0)</f>
        <v>0</v>
      </c>
      <c r="BD301">
        <f ca="1">IF(Table1[[#This Row],[area]]="nunavet",1,0)</f>
        <v>0</v>
      </c>
      <c r="BE301">
        <f ca="1">IF(Table1[[#This Row],[area]]="sasketchwan",1,0)</f>
        <v>0</v>
      </c>
      <c r="BF301">
        <f ca="1">IF(Table1[[#This Row],[area]]="newbruncwick",1,0)</f>
        <v>0</v>
      </c>
      <c r="BG301">
        <f ca="1">IF(Table1[[#This Row],[area]]="manitoba",1,0)</f>
        <v>0</v>
      </c>
      <c r="BH301">
        <f ca="1">IF(Table1[[#This Row],[area]]="prince edward island",1,0)</f>
        <v>0</v>
      </c>
      <c r="BI301">
        <f ca="1">IF(Table1[[#This Row],[area]]="quebec",1,0)</f>
        <v>1</v>
      </c>
      <c r="BJ301">
        <f ca="1">IF(Table1[[#This Row],[area]]="northwest tersesa",1,0)</f>
        <v>0</v>
      </c>
      <c r="BZ301" s="41">
        <f ca="1">Table1[[#This Row],[Cars Value]]/Table1[[#This Row],[no of cars]]</f>
        <v>28748.835083414077</v>
      </c>
      <c r="CB301" s="5">
        <f ca="1">IF(Table1[[#This Row],[Value of debts]]&gt;$CC$6,1,0)</f>
        <v>1</v>
      </c>
      <c r="CF301" s="6"/>
      <c r="CG301" s="43">
        <f ca="1">Table1[[#This Row],[Mortage left]]/Table1[[#This Row],[value of house]]</f>
        <v>0.40947946697545201</v>
      </c>
      <c r="CH301">
        <f t="shared" ca="1" si="111"/>
        <v>0</v>
      </c>
      <c r="CO301" s="5">
        <f ca="1">IF(Table1[[#This Row],[area]]="yukon",Table1[[#This Row],[income]],0)</f>
        <v>0</v>
      </c>
      <c r="CP301">
        <f ca="1">IF(Table1[[#This Row],[area]]="ontario",Table1[[#This Row],[income]],0)</f>
        <v>0</v>
      </c>
      <c r="CQ301">
        <f ca="1">IF(Table1[[#This Row],[area]]="newfounland",Table1[[#This Row],[income]],0)</f>
        <v>0</v>
      </c>
      <c r="CR301">
        <f ca="1">IF(Table1[[#This Row],[area]]="alberta",Table1[[#This Row],[income]],0)</f>
        <v>0</v>
      </c>
      <c r="CS301">
        <f ca="1">IF(Table1[[#This Row],[area]]="nunavet",Table1[[#This Row],[income]],0)</f>
        <v>0</v>
      </c>
      <c r="CT301">
        <f ca="1">IF(Table1[[#This Row],[area]]="prince edward island",Table1[[#This Row],[income]],0)</f>
        <v>0</v>
      </c>
      <c r="CU301">
        <f ca="1">IF(Table1[[#This Row],[area]]="northwest tersesa",Table1[[#This Row],[income]],0)</f>
        <v>0</v>
      </c>
      <c r="CV301">
        <f ca="1">IF(Table1[[#This Row],[area]]="quebec",Table1[[#This Row],[income]],0)</f>
        <v>49035</v>
      </c>
      <c r="CW301">
        <f ca="1">IF(Table1[[#This Row],[area]]="manitoba",Table1[[#This Row],[income]],0)</f>
        <v>0</v>
      </c>
      <c r="CX301">
        <f ca="1">IF(Table1[[#This Row],[area]]="sasketchwan",Table1[[#This Row],[income]],0)</f>
        <v>0</v>
      </c>
      <c r="CY301">
        <f ca="1">IF(Table1[[#This Row],[area]]="BC",Table1[[#This Row],[income]],0)</f>
        <v>0</v>
      </c>
      <c r="CZ301" s="6">
        <f ca="1">IF(Table1[[#This Row],[area]]="newbruncwick",Table1[[#This Row],[income]],0)</f>
        <v>0</v>
      </c>
      <c r="DB301" s="5">
        <f ca="1">IF(Table1[[#This Row],[field of work]]="health",Table1[[#This Row],[income]],0)</f>
        <v>0</v>
      </c>
      <c r="DC301">
        <f ca="1">IF(Table1[[#This Row],[field of work]]="teaching",Table1[[#This Row],[income]],0)</f>
        <v>49035</v>
      </c>
      <c r="DD301">
        <f ca="1">IF(Table1[[#This Row],[field of work]]="agriculture",Table1[[#This Row],[income]],0)</f>
        <v>0</v>
      </c>
      <c r="DE301">
        <f ca="1">IF(Table1[[#This Row],[field of work]]="IT",Table1[[#This Row],[income]],0)</f>
        <v>0</v>
      </c>
      <c r="DF301">
        <f ca="1">IF(Table1[[#This Row],[field of work]]="construction",Table1[[#This Row],[income]],0)</f>
        <v>0</v>
      </c>
      <c r="DG301" s="6">
        <f ca="1">IF(Table1[[#This Row],[field of work]]="general work",Table1[[#This Row],[income]],0)</f>
        <v>0</v>
      </c>
      <c r="DJ301" s="5">
        <f ca="1">IF(Table1[[#This Row],[Value of debts]]&gt;Table1[[#This Row],[income]],1,0)</f>
        <v>1</v>
      </c>
      <c r="DK301" s="6"/>
      <c r="DL301">
        <f ca="1">IF(Table1[[#This Row],[net worth of person($)]]&gt;$DM$6,Table1[[#This Row],[age]],0)</f>
        <v>32</v>
      </c>
    </row>
    <row r="302" spans="2:116" x14ac:dyDescent="0.3">
      <c r="B302">
        <f t="shared" ca="1" si="98"/>
        <v>2</v>
      </c>
      <c r="C302" s="1" t="str">
        <f t="shared" ca="1" si="99"/>
        <v>women</v>
      </c>
      <c r="D302">
        <f t="shared" ca="1" si="100"/>
        <v>29</v>
      </c>
      <c r="E302">
        <f t="shared" ca="1" si="101"/>
        <v>5</v>
      </c>
      <c r="F302" t="str">
        <f t="shared" ca="1" si="102"/>
        <v>general work</v>
      </c>
      <c r="G302">
        <f t="shared" ca="1" si="103"/>
        <v>4</v>
      </c>
      <c r="H302" t="str">
        <f t="shared" ca="1" si="104"/>
        <v>technical;</v>
      </c>
      <c r="I302">
        <f t="shared" ca="1" si="105"/>
        <v>3</v>
      </c>
      <c r="J302">
        <f t="shared" ca="1" si="97"/>
        <v>3</v>
      </c>
      <c r="K302">
        <f t="shared" ca="1" si="106"/>
        <v>48632</v>
      </c>
      <c r="L302">
        <f t="shared" ca="1" si="107"/>
        <v>8</v>
      </c>
      <c r="M302" t="str">
        <f t="shared" ca="1" si="108"/>
        <v>ontario</v>
      </c>
      <c r="N302">
        <f t="shared" ca="1" si="112"/>
        <v>194528</v>
      </c>
      <c r="O302">
        <f t="shared" ca="1" si="109"/>
        <v>87196.470241971692</v>
      </c>
      <c r="P302">
        <f t="shared" ca="1" si="113"/>
        <v>107222.61877454186</v>
      </c>
      <c r="Q302">
        <f t="shared" ca="1" si="110"/>
        <v>54433</v>
      </c>
      <c r="R302">
        <f t="shared" ca="1" si="114"/>
        <v>19951.169494883521</v>
      </c>
      <c r="S302">
        <f t="shared" ca="1" si="115"/>
        <v>5402.7820871052336</v>
      </c>
      <c r="T302">
        <f t="shared" ca="1" si="116"/>
        <v>307153.4008616471</v>
      </c>
      <c r="U302">
        <f t="shared" ca="1" si="117"/>
        <v>161580.63973685523</v>
      </c>
      <c r="V302">
        <f t="shared" ca="1" si="118"/>
        <v>145572.76112479187</v>
      </c>
      <c r="AF302" s="5">
        <f ca="1">IF(Table1[[#This Row],[Genders]]="men",1,0)</f>
        <v>0</v>
      </c>
      <c r="AG302">
        <f ca="1">IF(Table1[[#This Row],[Genders]]="women",1,0)</f>
        <v>1</v>
      </c>
      <c r="AJ302" s="6"/>
      <c r="AL302">
        <f ca="1">IF(Table1[[#This Row],[field of work]]="teaching",1,0)</f>
        <v>0</v>
      </c>
      <c r="AM302">
        <f ca="1">IF(Table1[[#This Row],[field of work]]="health",1,0)</f>
        <v>0</v>
      </c>
      <c r="AN302">
        <f ca="1">IF(Table1[[#This Row],[field of work]]="agriculture",1,0)</f>
        <v>0</v>
      </c>
      <c r="AO302">
        <f ca="1">IF(Table1[[#This Row],[field of work]]="IT",1,0)</f>
        <v>0</v>
      </c>
      <c r="AP302">
        <f ca="1">IF(Table1[[#This Row],[field of work]]="construction",1,0)</f>
        <v>0</v>
      </c>
      <c r="AQ302">
        <f ca="1">IF(Table1[[#This Row],[field of work]]="general work",1,0)</f>
        <v>1</v>
      </c>
      <c r="AY302" s="23">
        <f ca="1">IF(Table1[[#This Row],[area]]="ontario",1,0)</f>
        <v>1</v>
      </c>
      <c r="AZ302">
        <f ca="1">IF(Table1[[#This Row],[area]]="newfounland",1,0)</f>
        <v>0</v>
      </c>
      <c r="BA302">
        <f ca="1">IF(Table1[[#This Row],[area]]="alberta",1,0)</f>
        <v>0</v>
      </c>
      <c r="BB302">
        <f ca="1">IF(Table1[[#This Row],[area]]="BC",1,0)</f>
        <v>0</v>
      </c>
      <c r="BC302">
        <f ca="1">IF(Table1[[#This Row],[area]]="yukon",1,0)</f>
        <v>0</v>
      </c>
      <c r="BD302">
        <f ca="1">IF(Table1[[#This Row],[area]]="nunavet",1,0)</f>
        <v>0</v>
      </c>
      <c r="BE302">
        <f ca="1">IF(Table1[[#This Row],[area]]="sasketchwan",1,0)</f>
        <v>0</v>
      </c>
      <c r="BF302">
        <f ca="1">IF(Table1[[#This Row],[area]]="newbruncwick",1,0)</f>
        <v>0</v>
      </c>
      <c r="BG302">
        <f ca="1">IF(Table1[[#This Row],[area]]="manitoba",1,0)</f>
        <v>0</v>
      </c>
      <c r="BH302">
        <f ca="1">IF(Table1[[#This Row],[area]]="prince edward island",1,0)</f>
        <v>0</v>
      </c>
      <c r="BI302">
        <f ca="1">IF(Table1[[#This Row],[area]]="quebec",1,0)</f>
        <v>0</v>
      </c>
      <c r="BJ302">
        <f ca="1">IF(Table1[[#This Row],[area]]="northwest tersesa",1,0)</f>
        <v>0</v>
      </c>
      <c r="BZ302" s="41">
        <f ca="1">Table1[[#This Row],[Cars Value]]/Table1[[#This Row],[no of cars]]</f>
        <v>35740.872924847288</v>
      </c>
      <c r="CB302" s="5">
        <f ca="1">IF(Table1[[#This Row],[Value of debts]]&gt;$CC$6,1,0)</f>
        <v>1</v>
      </c>
      <c r="CF302" s="6"/>
      <c r="CG302" s="43">
        <f ca="1">Table1[[#This Row],[Mortage left]]/Table1[[#This Row],[value of house]]</f>
        <v>0.44824637194630951</v>
      </c>
      <c r="CH302">
        <f t="shared" ca="1" si="111"/>
        <v>0</v>
      </c>
      <c r="CO302" s="5">
        <f ca="1">IF(Table1[[#This Row],[area]]="yukon",Table1[[#This Row],[income]],0)</f>
        <v>0</v>
      </c>
      <c r="CP302">
        <f ca="1">IF(Table1[[#This Row],[area]]="ontario",Table1[[#This Row],[income]],0)</f>
        <v>48632</v>
      </c>
      <c r="CQ302">
        <f ca="1">IF(Table1[[#This Row],[area]]="newfounland",Table1[[#This Row],[income]],0)</f>
        <v>0</v>
      </c>
      <c r="CR302">
        <f ca="1">IF(Table1[[#This Row],[area]]="alberta",Table1[[#This Row],[income]],0)</f>
        <v>0</v>
      </c>
      <c r="CS302">
        <f ca="1">IF(Table1[[#This Row],[area]]="nunavet",Table1[[#This Row],[income]],0)</f>
        <v>0</v>
      </c>
      <c r="CT302">
        <f ca="1">IF(Table1[[#This Row],[area]]="prince edward island",Table1[[#This Row],[income]],0)</f>
        <v>0</v>
      </c>
      <c r="CU302">
        <f ca="1">IF(Table1[[#This Row],[area]]="northwest tersesa",Table1[[#This Row],[income]],0)</f>
        <v>0</v>
      </c>
      <c r="CV302">
        <f ca="1">IF(Table1[[#This Row],[area]]="quebec",Table1[[#This Row],[income]],0)</f>
        <v>0</v>
      </c>
      <c r="CW302">
        <f ca="1">IF(Table1[[#This Row],[area]]="manitoba",Table1[[#This Row],[income]],0)</f>
        <v>0</v>
      </c>
      <c r="CX302">
        <f ca="1">IF(Table1[[#This Row],[area]]="sasketchwan",Table1[[#This Row],[income]],0)</f>
        <v>0</v>
      </c>
      <c r="CY302">
        <f ca="1">IF(Table1[[#This Row],[area]]="BC",Table1[[#This Row],[income]],0)</f>
        <v>0</v>
      </c>
      <c r="CZ302" s="6">
        <f ca="1">IF(Table1[[#This Row],[area]]="newbruncwick",Table1[[#This Row],[income]],0)</f>
        <v>0</v>
      </c>
      <c r="DB302" s="5">
        <f ca="1">IF(Table1[[#This Row],[field of work]]="health",Table1[[#This Row],[income]],0)</f>
        <v>0</v>
      </c>
      <c r="DC302">
        <f ca="1">IF(Table1[[#This Row],[field of work]]="teaching",Table1[[#This Row],[income]],0)</f>
        <v>0</v>
      </c>
      <c r="DD302">
        <f ca="1">IF(Table1[[#This Row],[field of work]]="agriculture",Table1[[#This Row],[income]],0)</f>
        <v>0</v>
      </c>
      <c r="DE302">
        <f ca="1">IF(Table1[[#This Row],[field of work]]="IT",Table1[[#This Row],[income]],0)</f>
        <v>0</v>
      </c>
      <c r="DF302">
        <f ca="1">IF(Table1[[#This Row],[field of work]]="construction",Table1[[#This Row],[income]],0)</f>
        <v>0</v>
      </c>
      <c r="DG302" s="6">
        <f ca="1">IF(Table1[[#This Row],[field of work]]="general work",Table1[[#This Row],[income]],0)</f>
        <v>48632</v>
      </c>
      <c r="DJ302" s="5">
        <f ca="1">IF(Table1[[#This Row],[Value of debts]]&gt;Table1[[#This Row],[income]],1,0)</f>
        <v>1</v>
      </c>
      <c r="DK302" s="6"/>
      <c r="DL302">
        <f ca="1">IF(Table1[[#This Row],[net worth of person($)]]&gt;$DM$6,Table1[[#This Row],[age]],0)</f>
        <v>29</v>
      </c>
    </row>
    <row r="303" spans="2:116" x14ac:dyDescent="0.3">
      <c r="B303">
        <f t="shared" ca="1" si="98"/>
        <v>2</v>
      </c>
      <c r="C303" s="1" t="str">
        <f t="shared" ca="1" si="99"/>
        <v>women</v>
      </c>
      <c r="D303">
        <f t="shared" ca="1" si="100"/>
        <v>32</v>
      </c>
      <c r="E303">
        <f t="shared" ca="1" si="101"/>
        <v>6</v>
      </c>
      <c r="F303" t="str">
        <f t="shared" ca="1" si="102"/>
        <v>agriculture</v>
      </c>
      <c r="G303">
        <f t="shared" ca="1" si="103"/>
        <v>2</v>
      </c>
      <c r="H303" t="str">
        <f t="shared" ca="1" si="104"/>
        <v>college</v>
      </c>
      <c r="I303">
        <f t="shared" ca="1" si="105"/>
        <v>0</v>
      </c>
      <c r="J303">
        <f t="shared" ca="1" si="97"/>
        <v>3</v>
      </c>
      <c r="K303">
        <f t="shared" ca="1" si="106"/>
        <v>26321</v>
      </c>
      <c r="L303">
        <f t="shared" ca="1" si="107"/>
        <v>6</v>
      </c>
      <c r="M303" t="str">
        <f t="shared" ca="1" si="108"/>
        <v>sasketchwan</v>
      </c>
      <c r="N303">
        <f t="shared" ca="1" si="112"/>
        <v>131605</v>
      </c>
      <c r="O303">
        <f t="shared" ca="1" si="109"/>
        <v>115590.43728517018</v>
      </c>
      <c r="P303">
        <f t="shared" ca="1" si="113"/>
        <v>43956.348022449696</v>
      </c>
      <c r="Q303">
        <f t="shared" ca="1" si="110"/>
        <v>24592</v>
      </c>
      <c r="R303">
        <f t="shared" ca="1" si="114"/>
        <v>19113.897744887781</v>
      </c>
      <c r="S303">
        <f t="shared" ca="1" si="115"/>
        <v>23516.085440403578</v>
      </c>
      <c r="T303">
        <f t="shared" ca="1" si="116"/>
        <v>199077.43346285328</v>
      </c>
      <c r="U303">
        <f t="shared" ca="1" si="117"/>
        <v>159296.33503005796</v>
      </c>
      <c r="V303">
        <f t="shared" ca="1" si="118"/>
        <v>39781.098432795319</v>
      </c>
      <c r="AF303" s="5">
        <f ca="1">IF(Table1[[#This Row],[Genders]]="men",1,0)</f>
        <v>0</v>
      </c>
      <c r="AG303">
        <f ca="1">IF(Table1[[#This Row],[Genders]]="women",1,0)</f>
        <v>1</v>
      </c>
      <c r="AJ303" s="6"/>
      <c r="AL303">
        <f ca="1">IF(Table1[[#This Row],[field of work]]="teaching",1,0)</f>
        <v>0</v>
      </c>
      <c r="AM303">
        <f ca="1">IF(Table1[[#This Row],[field of work]]="health",1,0)</f>
        <v>0</v>
      </c>
      <c r="AN303">
        <f ca="1">IF(Table1[[#This Row],[field of work]]="agriculture",1,0)</f>
        <v>1</v>
      </c>
      <c r="AO303">
        <f ca="1">IF(Table1[[#This Row],[field of work]]="IT",1,0)</f>
        <v>0</v>
      </c>
      <c r="AP303">
        <f ca="1">IF(Table1[[#This Row],[field of work]]="construction",1,0)</f>
        <v>0</v>
      </c>
      <c r="AQ303">
        <f ca="1">IF(Table1[[#This Row],[field of work]]="general work",1,0)</f>
        <v>0</v>
      </c>
      <c r="AY303" s="23">
        <f ca="1">IF(Table1[[#This Row],[area]]="ontario",1,0)</f>
        <v>0</v>
      </c>
      <c r="AZ303">
        <f ca="1">IF(Table1[[#This Row],[area]]="newfounland",1,0)</f>
        <v>0</v>
      </c>
      <c r="BA303">
        <f ca="1">IF(Table1[[#This Row],[area]]="alberta",1,0)</f>
        <v>0</v>
      </c>
      <c r="BB303">
        <f ca="1">IF(Table1[[#This Row],[area]]="BC",1,0)</f>
        <v>0</v>
      </c>
      <c r="BC303">
        <f ca="1">IF(Table1[[#This Row],[area]]="yukon",1,0)</f>
        <v>0</v>
      </c>
      <c r="BD303">
        <f ca="1">IF(Table1[[#This Row],[area]]="nunavet",1,0)</f>
        <v>0</v>
      </c>
      <c r="BE303">
        <f ca="1">IF(Table1[[#This Row],[area]]="sasketchwan",1,0)</f>
        <v>1</v>
      </c>
      <c r="BF303">
        <f ca="1">IF(Table1[[#This Row],[area]]="newbruncwick",1,0)</f>
        <v>0</v>
      </c>
      <c r="BG303">
        <f ca="1">IF(Table1[[#This Row],[area]]="manitoba",1,0)</f>
        <v>0</v>
      </c>
      <c r="BH303">
        <f ca="1">IF(Table1[[#This Row],[area]]="prince edward island",1,0)</f>
        <v>0</v>
      </c>
      <c r="BI303">
        <f ca="1">IF(Table1[[#This Row],[area]]="quebec",1,0)</f>
        <v>0</v>
      </c>
      <c r="BJ303">
        <f ca="1">IF(Table1[[#This Row],[area]]="northwest tersesa",1,0)</f>
        <v>0</v>
      </c>
      <c r="BZ303" s="41">
        <f ca="1">Table1[[#This Row],[Cars Value]]/Table1[[#This Row],[no of cars]]</f>
        <v>14652.116007483231</v>
      </c>
      <c r="CB303" s="5">
        <f ca="1">IF(Table1[[#This Row],[Value of debts]]&gt;$CC$6,1,0)</f>
        <v>1</v>
      </c>
      <c r="CF303" s="6"/>
      <c r="CG303" s="43">
        <f ca="1">Table1[[#This Row],[Mortage left]]/Table1[[#This Row],[value of house]]</f>
        <v>0.87831341731066581</v>
      </c>
      <c r="CH303">
        <f t="shared" ca="1" si="111"/>
        <v>0</v>
      </c>
      <c r="CO303" s="5">
        <f ca="1">IF(Table1[[#This Row],[area]]="yukon",Table1[[#This Row],[income]],0)</f>
        <v>0</v>
      </c>
      <c r="CP303">
        <f ca="1">IF(Table1[[#This Row],[area]]="ontario",Table1[[#This Row],[income]],0)</f>
        <v>0</v>
      </c>
      <c r="CQ303">
        <f ca="1">IF(Table1[[#This Row],[area]]="newfounland",Table1[[#This Row],[income]],0)</f>
        <v>0</v>
      </c>
      <c r="CR303">
        <f ca="1">IF(Table1[[#This Row],[area]]="alberta",Table1[[#This Row],[income]],0)</f>
        <v>0</v>
      </c>
      <c r="CS303">
        <f ca="1">IF(Table1[[#This Row],[area]]="nunavet",Table1[[#This Row],[income]],0)</f>
        <v>0</v>
      </c>
      <c r="CT303">
        <f ca="1">IF(Table1[[#This Row],[area]]="prince edward island",Table1[[#This Row],[income]],0)</f>
        <v>0</v>
      </c>
      <c r="CU303">
        <f ca="1">IF(Table1[[#This Row],[area]]="northwest tersesa",Table1[[#This Row],[income]],0)</f>
        <v>0</v>
      </c>
      <c r="CV303">
        <f ca="1">IF(Table1[[#This Row],[area]]="quebec",Table1[[#This Row],[income]],0)</f>
        <v>0</v>
      </c>
      <c r="CW303">
        <f ca="1">IF(Table1[[#This Row],[area]]="manitoba",Table1[[#This Row],[income]],0)</f>
        <v>0</v>
      </c>
      <c r="CX303">
        <f ca="1">IF(Table1[[#This Row],[area]]="sasketchwan",Table1[[#This Row],[income]],0)</f>
        <v>26321</v>
      </c>
      <c r="CY303">
        <f ca="1">IF(Table1[[#This Row],[area]]="BC",Table1[[#This Row],[income]],0)</f>
        <v>0</v>
      </c>
      <c r="CZ303" s="6">
        <f ca="1">IF(Table1[[#This Row],[area]]="newbruncwick",Table1[[#This Row],[income]],0)</f>
        <v>0</v>
      </c>
      <c r="DB303" s="5">
        <f ca="1">IF(Table1[[#This Row],[field of work]]="health",Table1[[#This Row],[income]],0)</f>
        <v>0</v>
      </c>
      <c r="DC303">
        <f ca="1">IF(Table1[[#This Row],[field of work]]="teaching",Table1[[#This Row],[income]],0)</f>
        <v>0</v>
      </c>
      <c r="DD303">
        <f ca="1">IF(Table1[[#This Row],[field of work]]="agriculture",Table1[[#This Row],[income]],0)</f>
        <v>26321</v>
      </c>
      <c r="DE303">
        <f ca="1">IF(Table1[[#This Row],[field of work]]="IT",Table1[[#This Row],[income]],0)</f>
        <v>0</v>
      </c>
      <c r="DF303">
        <f ca="1">IF(Table1[[#This Row],[field of work]]="construction",Table1[[#This Row],[income]],0)</f>
        <v>0</v>
      </c>
      <c r="DG303" s="6">
        <f ca="1">IF(Table1[[#This Row],[field of work]]="general work",Table1[[#This Row],[income]],0)</f>
        <v>0</v>
      </c>
      <c r="DJ303" s="5">
        <f ca="1">IF(Table1[[#This Row],[Value of debts]]&gt;Table1[[#This Row],[income]],1,0)</f>
        <v>1</v>
      </c>
      <c r="DK303" s="6"/>
      <c r="DL303">
        <f ca="1">IF(Table1[[#This Row],[net worth of person($)]]&gt;$DM$6,Table1[[#This Row],[age]],0)</f>
        <v>0</v>
      </c>
    </row>
    <row r="304" spans="2:116" x14ac:dyDescent="0.3">
      <c r="B304">
        <f t="shared" ca="1" si="98"/>
        <v>2</v>
      </c>
      <c r="C304" s="1" t="str">
        <f t="shared" ca="1" si="99"/>
        <v>women</v>
      </c>
      <c r="D304">
        <f t="shared" ca="1" si="100"/>
        <v>44</v>
      </c>
      <c r="E304">
        <f t="shared" ca="1" si="101"/>
        <v>1</v>
      </c>
      <c r="F304" t="str">
        <f t="shared" ca="1" si="102"/>
        <v>health</v>
      </c>
      <c r="G304">
        <f t="shared" ca="1" si="103"/>
        <v>1</v>
      </c>
      <c r="H304" t="str">
        <f t="shared" ca="1" si="104"/>
        <v>high school</v>
      </c>
      <c r="I304">
        <f t="shared" ca="1" si="105"/>
        <v>0</v>
      </c>
      <c r="J304">
        <f t="shared" ca="1" si="97"/>
        <v>2</v>
      </c>
      <c r="K304">
        <f t="shared" ca="1" si="106"/>
        <v>43182</v>
      </c>
      <c r="L304">
        <f t="shared" ca="1" si="107"/>
        <v>10</v>
      </c>
      <c r="M304" t="str">
        <f t="shared" ca="1" si="108"/>
        <v>newfounland</v>
      </c>
      <c r="N304">
        <f t="shared" ca="1" si="112"/>
        <v>259092</v>
      </c>
      <c r="O304">
        <f t="shared" ca="1" si="109"/>
        <v>135040.01269587813</v>
      </c>
      <c r="P304">
        <f t="shared" ca="1" si="113"/>
        <v>56293.066152173502</v>
      </c>
      <c r="Q304">
        <f t="shared" ca="1" si="110"/>
        <v>5251</v>
      </c>
      <c r="R304">
        <f t="shared" ca="1" si="114"/>
        <v>36994.633496413313</v>
      </c>
      <c r="S304">
        <f t="shared" ca="1" si="115"/>
        <v>19604.652178252152</v>
      </c>
      <c r="T304">
        <f t="shared" ca="1" si="116"/>
        <v>334989.71833042568</v>
      </c>
      <c r="U304">
        <f t="shared" ca="1" si="117"/>
        <v>177285.64619229146</v>
      </c>
      <c r="V304">
        <f t="shared" ca="1" si="118"/>
        <v>157704.07213813422</v>
      </c>
      <c r="AF304" s="5">
        <f ca="1">IF(Table1[[#This Row],[Genders]]="men",1,0)</f>
        <v>0</v>
      </c>
      <c r="AG304">
        <f ca="1">IF(Table1[[#This Row],[Genders]]="women",1,0)</f>
        <v>1</v>
      </c>
      <c r="AJ304" s="6"/>
      <c r="AL304">
        <f ca="1">IF(Table1[[#This Row],[field of work]]="teaching",1,0)</f>
        <v>0</v>
      </c>
      <c r="AM304">
        <f ca="1">IF(Table1[[#This Row],[field of work]]="health",1,0)</f>
        <v>1</v>
      </c>
      <c r="AN304">
        <f ca="1">IF(Table1[[#This Row],[field of work]]="agriculture",1,0)</f>
        <v>0</v>
      </c>
      <c r="AO304">
        <f ca="1">IF(Table1[[#This Row],[field of work]]="IT",1,0)</f>
        <v>0</v>
      </c>
      <c r="AP304">
        <f ca="1">IF(Table1[[#This Row],[field of work]]="construction",1,0)</f>
        <v>0</v>
      </c>
      <c r="AQ304">
        <f ca="1">IF(Table1[[#This Row],[field of work]]="general work",1,0)</f>
        <v>0</v>
      </c>
      <c r="AY304" s="23">
        <f ca="1">IF(Table1[[#This Row],[area]]="ontario",1,0)</f>
        <v>0</v>
      </c>
      <c r="AZ304">
        <f ca="1">IF(Table1[[#This Row],[area]]="newfounland",1,0)</f>
        <v>1</v>
      </c>
      <c r="BA304">
        <f ca="1">IF(Table1[[#This Row],[area]]="alberta",1,0)</f>
        <v>0</v>
      </c>
      <c r="BB304">
        <f ca="1">IF(Table1[[#This Row],[area]]="BC",1,0)</f>
        <v>0</v>
      </c>
      <c r="BC304">
        <f ca="1">IF(Table1[[#This Row],[area]]="yukon",1,0)</f>
        <v>0</v>
      </c>
      <c r="BD304">
        <f ca="1">IF(Table1[[#This Row],[area]]="nunavet",1,0)</f>
        <v>0</v>
      </c>
      <c r="BE304">
        <f ca="1">IF(Table1[[#This Row],[area]]="sasketchwan",1,0)</f>
        <v>0</v>
      </c>
      <c r="BF304">
        <f ca="1">IF(Table1[[#This Row],[area]]="newbruncwick",1,0)</f>
        <v>0</v>
      </c>
      <c r="BG304">
        <f ca="1">IF(Table1[[#This Row],[area]]="manitoba",1,0)</f>
        <v>0</v>
      </c>
      <c r="BH304">
        <f ca="1">IF(Table1[[#This Row],[area]]="prince edward island",1,0)</f>
        <v>0</v>
      </c>
      <c r="BI304">
        <f ca="1">IF(Table1[[#This Row],[area]]="quebec",1,0)</f>
        <v>0</v>
      </c>
      <c r="BJ304">
        <f ca="1">IF(Table1[[#This Row],[area]]="northwest tersesa",1,0)</f>
        <v>0</v>
      </c>
      <c r="BZ304" s="41">
        <f ca="1">Table1[[#This Row],[Cars Value]]/Table1[[#This Row],[no of cars]]</f>
        <v>28146.533076086751</v>
      </c>
      <c r="CB304" s="5">
        <f ca="1">IF(Table1[[#This Row],[Value of debts]]&gt;$CC$6,1,0)</f>
        <v>1</v>
      </c>
      <c r="CF304" s="6"/>
      <c r="CG304" s="43">
        <f ca="1">Table1[[#This Row],[Mortage left]]/Table1[[#This Row],[value of house]]</f>
        <v>0.52120487199866505</v>
      </c>
      <c r="CH304">
        <f t="shared" ca="1" si="111"/>
        <v>0</v>
      </c>
      <c r="CO304" s="5">
        <f ca="1">IF(Table1[[#This Row],[area]]="yukon",Table1[[#This Row],[income]],0)</f>
        <v>0</v>
      </c>
      <c r="CP304">
        <f ca="1">IF(Table1[[#This Row],[area]]="ontario",Table1[[#This Row],[income]],0)</f>
        <v>0</v>
      </c>
      <c r="CQ304">
        <f ca="1">IF(Table1[[#This Row],[area]]="newfounland",Table1[[#This Row],[income]],0)</f>
        <v>43182</v>
      </c>
      <c r="CR304">
        <f ca="1">IF(Table1[[#This Row],[area]]="alberta",Table1[[#This Row],[income]],0)</f>
        <v>0</v>
      </c>
      <c r="CS304">
        <f ca="1">IF(Table1[[#This Row],[area]]="nunavet",Table1[[#This Row],[income]],0)</f>
        <v>0</v>
      </c>
      <c r="CT304">
        <f ca="1">IF(Table1[[#This Row],[area]]="prince edward island",Table1[[#This Row],[income]],0)</f>
        <v>0</v>
      </c>
      <c r="CU304">
        <f ca="1">IF(Table1[[#This Row],[area]]="northwest tersesa",Table1[[#This Row],[income]],0)</f>
        <v>0</v>
      </c>
      <c r="CV304">
        <f ca="1">IF(Table1[[#This Row],[area]]="quebec",Table1[[#This Row],[income]],0)</f>
        <v>0</v>
      </c>
      <c r="CW304">
        <f ca="1">IF(Table1[[#This Row],[area]]="manitoba",Table1[[#This Row],[income]],0)</f>
        <v>0</v>
      </c>
      <c r="CX304">
        <f ca="1">IF(Table1[[#This Row],[area]]="sasketchwan",Table1[[#This Row],[income]],0)</f>
        <v>0</v>
      </c>
      <c r="CY304">
        <f ca="1">IF(Table1[[#This Row],[area]]="BC",Table1[[#This Row],[income]],0)</f>
        <v>0</v>
      </c>
      <c r="CZ304" s="6">
        <f ca="1">IF(Table1[[#This Row],[area]]="newbruncwick",Table1[[#This Row],[income]],0)</f>
        <v>0</v>
      </c>
      <c r="DB304" s="5">
        <f ca="1">IF(Table1[[#This Row],[field of work]]="health",Table1[[#This Row],[income]],0)</f>
        <v>43182</v>
      </c>
      <c r="DC304">
        <f ca="1">IF(Table1[[#This Row],[field of work]]="teaching",Table1[[#This Row],[income]],0)</f>
        <v>0</v>
      </c>
      <c r="DD304">
        <f ca="1">IF(Table1[[#This Row],[field of work]]="agriculture",Table1[[#This Row],[income]],0)</f>
        <v>0</v>
      </c>
      <c r="DE304">
        <f ca="1">IF(Table1[[#This Row],[field of work]]="IT",Table1[[#This Row],[income]],0)</f>
        <v>0</v>
      </c>
      <c r="DF304">
        <f ca="1">IF(Table1[[#This Row],[field of work]]="construction",Table1[[#This Row],[income]],0)</f>
        <v>0</v>
      </c>
      <c r="DG304" s="6">
        <f ca="1">IF(Table1[[#This Row],[field of work]]="general work",Table1[[#This Row],[income]],0)</f>
        <v>0</v>
      </c>
      <c r="DJ304" s="5">
        <f ca="1">IF(Table1[[#This Row],[Value of debts]]&gt;Table1[[#This Row],[income]],1,0)</f>
        <v>1</v>
      </c>
      <c r="DK304" s="6"/>
      <c r="DL304">
        <f ca="1">IF(Table1[[#This Row],[net worth of person($)]]&gt;$DM$6,Table1[[#This Row],[age]],0)</f>
        <v>44</v>
      </c>
    </row>
    <row r="305" spans="2:116" x14ac:dyDescent="0.3">
      <c r="B305">
        <f t="shared" ca="1" si="98"/>
        <v>1</v>
      </c>
      <c r="C305" s="1" t="str">
        <f t="shared" ca="1" si="99"/>
        <v>men</v>
      </c>
      <c r="D305">
        <f t="shared" ca="1" si="100"/>
        <v>35</v>
      </c>
      <c r="E305">
        <f t="shared" ca="1" si="101"/>
        <v>5</v>
      </c>
      <c r="F305" t="str">
        <f t="shared" ca="1" si="102"/>
        <v>general work</v>
      </c>
      <c r="G305">
        <f t="shared" ca="1" si="103"/>
        <v>3</v>
      </c>
      <c r="H305" t="str">
        <f t="shared" ca="1" si="104"/>
        <v>university</v>
      </c>
      <c r="I305">
        <f t="shared" ca="1" si="105"/>
        <v>3</v>
      </c>
      <c r="J305">
        <f t="shared" ca="1" si="97"/>
        <v>2</v>
      </c>
      <c r="K305">
        <f t="shared" ca="1" si="106"/>
        <v>33707</v>
      </c>
      <c r="L305">
        <f t="shared" ca="1" si="107"/>
        <v>4</v>
      </c>
      <c r="M305" t="str">
        <f t="shared" ca="1" si="108"/>
        <v>alberta</v>
      </c>
      <c r="N305">
        <f t="shared" ca="1" si="112"/>
        <v>202242</v>
      </c>
      <c r="O305">
        <f t="shared" ca="1" si="109"/>
        <v>45520.165602770074</v>
      </c>
      <c r="P305">
        <f t="shared" ca="1" si="113"/>
        <v>1360.5186695062018</v>
      </c>
      <c r="Q305">
        <f t="shared" ca="1" si="110"/>
        <v>606</v>
      </c>
      <c r="R305">
        <f t="shared" ca="1" si="114"/>
        <v>36945.3368829955</v>
      </c>
      <c r="S305">
        <f t="shared" ca="1" si="115"/>
        <v>49693.45443966423</v>
      </c>
      <c r="T305">
        <f t="shared" ca="1" si="116"/>
        <v>253295.97310917045</v>
      </c>
      <c r="U305">
        <f t="shared" ca="1" si="117"/>
        <v>83071.502485765581</v>
      </c>
      <c r="V305">
        <f t="shared" ca="1" si="118"/>
        <v>170224.47062340486</v>
      </c>
      <c r="AF305" s="5">
        <f ca="1">IF(Table1[[#This Row],[Genders]]="men",1,0)</f>
        <v>1</v>
      </c>
      <c r="AG305">
        <f ca="1">IF(Table1[[#This Row],[Genders]]="women",1,0)</f>
        <v>0</v>
      </c>
      <c r="AJ305" s="6"/>
      <c r="AL305">
        <f ca="1">IF(Table1[[#This Row],[field of work]]="teaching",1,0)</f>
        <v>0</v>
      </c>
      <c r="AM305">
        <f ca="1">IF(Table1[[#This Row],[field of work]]="health",1,0)</f>
        <v>0</v>
      </c>
      <c r="AN305">
        <f ca="1">IF(Table1[[#This Row],[field of work]]="agriculture",1,0)</f>
        <v>0</v>
      </c>
      <c r="AO305">
        <f ca="1">IF(Table1[[#This Row],[field of work]]="IT",1,0)</f>
        <v>0</v>
      </c>
      <c r="AP305">
        <f ca="1">IF(Table1[[#This Row],[field of work]]="construction",1,0)</f>
        <v>0</v>
      </c>
      <c r="AQ305">
        <f ca="1">IF(Table1[[#This Row],[field of work]]="general work",1,0)</f>
        <v>1</v>
      </c>
      <c r="AY305" s="23">
        <f ca="1">IF(Table1[[#This Row],[area]]="ontario",1,0)</f>
        <v>0</v>
      </c>
      <c r="AZ305">
        <f ca="1">IF(Table1[[#This Row],[area]]="newfounland",1,0)</f>
        <v>0</v>
      </c>
      <c r="BA305">
        <f ca="1">IF(Table1[[#This Row],[area]]="alberta",1,0)</f>
        <v>1</v>
      </c>
      <c r="BB305">
        <f ca="1">IF(Table1[[#This Row],[area]]="BC",1,0)</f>
        <v>0</v>
      </c>
      <c r="BC305">
        <f ca="1">IF(Table1[[#This Row],[area]]="yukon",1,0)</f>
        <v>0</v>
      </c>
      <c r="BD305">
        <f ca="1">IF(Table1[[#This Row],[area]]="nunavet",1,0)</f>
        <v>0</v>
      </c>
      <c r="BE305">
        <f ca="1">IF(Table1[[#This Row],[area]]="sasketchwan",1,0)</f>
        <v>0</v>
      </c>
      <c r="BF305">
        <f ca="1">IF(Table1[[#This Row],[area]]="newbruncwick",1,0)</f>
        <v>0</v>
      </c>
      <c r="BG305">
        <f ca="1">IF(Table1[[#This Row],[area]]="manitoba",1,0)</f>
        <v>0</v>
      </c>
      <c r="BH305">
        <f ca="1">IF(Table1[[#This Row],[area]]="prince edward island",1,0)</f>
        <v>0</v>
      </c>
      <c r="BI305">
        <f ca="1">IF(Table1[[#This Row],[area]]="quebec",1,0)</f>
        <v>0</v>
      </c>
      <c r="BJ305">
        <f ca="1">IF(Table1[[#This Row],[area]]="northwest tersesa",1,0)</f>
        <v>0</v>
      </c>
      <c r="BZ305" s="41">
        <f ca="1">Table1[[#This Row],[Cars Value]]/Table1[[#This Row],[no of cars]]</f>
        <v>680.25933475310092</v>
      </c>
      <c r="CB305" s="5">
        <f ca="1">IF(Table1[[#This Row],[Value of debts]]&gt;$CC$6,1,0)</f>
        <v>0</v>
      </c>
      <c r="CF305" s="6"/>
      <c r="CG305" s="43">
        <f ca="1">Table1[[#This Row],[Mortage left]]/Table1[[#This Row],[value of house]]</f>
        <v>0.22507770691928519</v>
      </c>
      <c r="CH305">
        <f t="shared" ca="1" si="111"/>
        <v>0</v>
      </c>
      <c r="CO305" s="5">
        <f ca="1">IF(Table1[[#This Row],[area]]="yukon",Table1[[#This Row],[income]],0)</f>
        <v>0</v>
      </c>
      <c r="CP305">
        <f ca="1">IF(Table1[[#This Row],[area]]="ontario",Table1[[#This Row],[income]],0)</f>
        <v>0</v>
      </c>
      <c r="CQ305">
        <f ca="1">IF(Table1[[#This Row],[area]]="newfounland",Table1[[#This Row],[income]],0)</f>
        <v>0</v>
      </c>
      <c r="CR305">
        <f ca="1">IF(Table1[[#This Row],[area]]="alberta",Table1[[#This Row],[income]],0)</f>
        <v>33707</v>
      </c>
      <c r="CS305">
        <f ca="1">IF(Table1[[#This Row],[area]]="nunavet",Table1[[#This Row],[income]],0)</f>
        <v>0</v>
      </c>
      <c r="CT305">
        <f ca="1">IF(Table1[[#This Row],[area]]="prince edward island",Table1[[#This Row],[income]],0)</f>
        <v>0</v>
      </c>
      <c r="CU305">
        <f ca="1">IF(Table1[[#This Row],[area]]="northwest tersesa",Table1[[#This Row],[income]],0)</f>
        <v>0</v>
      </c>
      <c r="CV305">
        <f ca="1">IF(Table1[[#This Row],[area]]="quebec",Table1[[#This Row],[income]],0)</f>
        <v>0</v>
      </c>
      <c r="CW305">
        <f ca="1">IF(Table1[[#This Row],[area]]="manitoba",Table1[[#This Row],[income]],0)</f>
        <v>0</v>
      </c>
      <c r="CX305">
        <f ca="1">IF(Table1[[#This Row],[area]]="sasketchwan",Table1[[#This Row],[income]],0)</f>
        <v>0</v>
      </c>
      <c r="CY305">
        <f ca="1">IF(Table1[[#This Row],[area]]="BC",Table1[[#This Row],[income]],0)</f>
        <v>0</v>
      </c>
      <c r="CZ305" s="6">
        <f ca="1">IF(Table1[[#This Row],[area]]="newbruncwick",Table1[[#This Row],[income]],0)</f>
        <v>0</v>
      </c>
      <c r="DB305" s="5">
        <f ca="1">IF(Table1[[#This Row],[field of work]]="health",Table1[[#This Row],[income]],0)</f>
        <v>0</v>
      </c>
      <c r="DC305">
        <f ca="1">IF(Table1[[#This Row],[field of work]]="teaching",Table1[[#This Row],[income]],0)</f>
        <v>0</v>
      </c>
      <c r="DD305">
        <f ca="1">IF(Table1[[#This Row],[field of work]]="agriculture",Table1[[#This Row],[income]],0)</f>
        <v>0</v>
      </c>
      <c r="DE305">
        <f ca="1">IF(Table1[[#This Row],[field of work]]="IT",Table1[[#This Row],[income]],0)</f>
        <v>0</v>
      </c>
      <c r="DF305">
        <f ca="1">IF(Table1[[#This Row],[field of work]]="construction",Table1[[#This Row],[income]],0)</f>
        <v>0</v>
      </c>
      <c r="DG305" s="6">
        <f ca="1">IF(Table1[[#This Row],[field of work]]="general work",Table1[[#This Row],[income]],0)</f>
        <v>33707</v>
      </c>
      <c r="DJ305" s="5">
        <f ca="1">IF(Table1[[#This Row],[Value of debts]]&gt;Table1[[#This Row],[income]],1,0)</f>
        <v>1</v>
      </c>
      <c r="DK305" s="6"/>
      <c r="DL305">
        <f ca="1">IF(Table1[[#This Row],[net worth of person($)]]&gt;$DM$6,Table1[[#This Row],[age]],0)</f>
        <v>35</v>
      </c>
    </row>
    <row r="306" spans="2:116" x14ac:dyDescent="0.3">
      <c r="B306">
        <f t="shared" ca="1" si="98"/>
        <v>1</v>
      </c>
      <c r="C306" s="1" t="str">
        <f t="shared" ca="1" si="99"/>
        <v>men</v>
      </c>
      <c r="D306">
        <f t="shared" ca="1" si="100"/>
        <v>32</v>
      </c>
      <c r="E306">
        <f t="shared" ca="1" si="101"/>
        <v>6</v>
      </c>
      <c r="F306" t="str">
        <f t="shared" ca="1" si="102"/>
        <v>agriculture</v>
      </c>
      <c r="G306">
        <f t="shared" ca="1" si="103"/>
        <v>5</v>
      </c>
      <c r="H306" t="str">
        <f t="shared" ca="1" si="104"/>
        <v>other</v>
      </c>
      <c r="I306">
        <f t="shared" ca="1" si="105"/>
        <v>1</v>
      </c>
      <c r="J306">
        <f t="shared" ca="1" si="97"/>
        <v>2</v>
      </c>
      <c r="K306">
        <f t="shared" ca="1" si="106"/>
        <v>69679</v>
      </c>
      <c r="L306">
        <f t="shared" ca="1" si="107"/>
        <v>12</v>
      </c>
      <c r="M306" t="str">
        <f t="shared" ca="1" si="108"/>
        <v>prince edward island</v>
      </c>
      <c r="N306">
        <f t="shared" ca="1" si="112"/>
        <v>348395</v>
      </c>
      <c r="O306">
        <f t="shared" ca="1" si="109"/>
        <v>46209.689333883536</v>
      </c>
      <c r="P306">
        <f t="shared" ca="1" si="113"/>
        <v>54596.143246984881</v>
      </c>
      <c r="Q306">
        <f t="shared" ca="1" si="110"/>
        <v>44911</v>
      </c>
      <c r="R306">
        <f t="shared" ca="1" si="114"/>
        <v>21321.983785687644</v>
      </c>
      <c r="S306">
        <f t="shared" ca="1" si="115"/>
        <v>25512.777811058571</v>
      </c>
      <c r="T306">
        <f t="shared" ca="1" si="116"/>
        <v>428503.92105804343</v>
      </c>
      <c r="U306">
        <f t="shared" ca="1" si="117"/>
        <v>112442.67311957118</v>
      </c>
      <c r="V306">
        <f t="shared" ca="1" si="118"/>
        <v>316061.24793847225</v>
      </c>
      <c r="AF306" s="5">
        <f ca="1">IF(Table1[[#This Row],[Genders]]="men",1,0)</f>
        <v>1</v>
      </c>
      <c r="AG306">
        <f ca="1">IF(Table1[[#This Row],[Genders]]="women",1,0)</f>
        <v>0</v>
      </c>
      <c r="AJ306" s="6"/>
      <c r="AL306">
        <f ca="1">IF(Table1[[#This Row],[field of work]]="teaching",1,0)</f>
        <v>0</v>
      </c>
      <c r="AM306">
        <f ca="1">IF(Table1[[#This Row],[field of work]]="health",1,0)</f>
        <v>0</v>
      </c>
      <c r="AN306">
        <f ca="1">IF(Table1[[#This Row],[field of work]]="agriculture",1,0)</f>
        <v>1</v>
      </c>
      <c r="AO306">
        <f ca="1">IF(Table1[[#This Row],[field of work]]="IT",1,0)</f>
        <v>0</v>
      </c>
      <c r="AP306">
        <f ca="1">IF(Table1[[#This Row],[field of work]]="construction",1,0)</f>
        <v>0</v>
      </c>
      <c r="AQ306">
        <f ca="1">IF(Table1[[#This Row],[field of work]]="general work",1,0)</f>
        <v>0</v>
      </c>
      <c r="AY306" s="23">
        <f ca="1">IF(Table1[[#This Row],[area]]="ontario",1,0)</f>
        <v>0</v>
      </c>
      <c r="AZ306">
        <f ca="1">IF(Table1[[#This Row],[area]]="newfounland",1,0)</f>
        <v>0</v>
      </c>
      <c r="BA306">
        <f ca="1">IF(Table1[[#This Row],[area]]="alberta",1,0)</f>
        <v>0</v>
      </c>
      <c r="BB306">
        <f ca="1">IF(Table1[[#This Row],[area]]="BC",1,0)</f>
        <v>0</v>
      </c>
      <c r="BC306">
        <f ca="1">IF(Table1[[#This Row],[area]]="yukon",1,0)</f>
        <v>0</v>
      </c>
      <c r="BD306">
        <f ca="1">IF(Table1[[#This Row],[area]]="nunavet",1,0)</f>
        <v>0</v>
      </c>
      <c r="BE306">
        <f ca="1">IF(Table1[[#This Row],[area]]="sasketchwan",1,0)</f>
        <v>0</v>
      </c>
      <c r="BF306">
        <f ca="1">IF(Table1[[#This Row],[area]]="newbruncwick",1,0)</f>
        <v>0</v>
      </c>
      <c r="BG306">
        <f ca="1">IF(Table1[[#This Row],[area]]="manitoba",1,0)</f>
        <v>0</v>
      </c>
      <c r="BH306">
        <f ca="1">IF(Table1[[#This Row],[area]]="prince edward island",1,0)</f>
        <v>1</v>
      </c>
      <c r="BI306">
        <f ca="1">IF(Table1[[#This Row],[area]]="quebec",1,0)</f>
        <v>0</v>
      </c>
      <c r="BJ306">
        <f ca="1">IF(Table1[[#This Row],[area]]="northwest tersesa",1,0)</f>
        <v>0</v>
      </c>
      <c r="BZ306" s="41">
        <f ca="1">Table1[[#This Row],[Cars Value]]/Table1[[#This Row],[no of cars]]</f>
        <v>27298.07162349244</v>
      </c>
      <c r="CB306" s="5">
        <f ca="1">IF(Table1[[#This Row],[Value of debts]]&gt;$CC$6,1,0)</f>
        <v>1</v>
      </c>
      <c r="CF306" s="6"/>
      <c r="CG306" s="43">
        <f ca="1">Table1[[#This Row],[Mortage left]]/Table1[[#This Row],[value of house]]</f>
        <v>0.13263591421772281</v>
      </c>
      <c r="CH306">
        <f t="shared" ca="1" si="111"/>
        <v>1</v>
      </c>
      <c r="CO306" s="5">
        <f ca="1">IF(Table1[[#This Row],[area]]="yukon",Table1[[#This Row],[income]],0)</f>
        <v>0</v>
      </c>
      <c r="CP306">
        <f ca="1">IF(Table1[[#This Row],[area]]="ontario",Table1[[#This Row],[income]],0)</f>
        <v>0</v>
      </c>
      <c r="CQ306">
        <f ca="1">IF(Table1[[#This Row],[area]]="newfounland",Table1[[#This Row],[income]],0)</f>
        <v>0</v>
      </c>
      <c r="CR306">
        <f ca="1">IF(Table1[[#This Row],[area]]="alberta",Table1[[#This Row],[income]],0)</f>
        <v>0</v>
      </c>
      <c r="CS306">
        <f ca="1">IF(Table1[[#This Row],[area]]="nunavet",Table1[[#This Row],[income]],0)</f>
        <v>0</v>
      </c>
      <c r="CT306">
        <f ca="1">IF(Table1[[#This Row],[area]]="prince edward island",Table1[[#This Row],[income]],0)</f>
        <v>69679</v>
      </c>
      <c r="CU306">
        <f ca="1">IF(Table1[[#This Row],[area]]="northwest tersesa",Table1[[#This Row],[income]],0)</f>
        <v>0</v>
      </c>
      <c r="CV306">
        <f ca="1">IF(Table1[[#This Row],[area]]="quebec",Table1[[#This Row],[income]],0)</f>
        <v>0</v>
      </c>
      <c r="CW306">
        <f ca="1">IF(Table1[[#This Row],[area]]="manitoba",Table1[[#This Row],[income]],0)</f>
        <v>0</v>
      </c>
      <c r="CX306">
        <f ca="1">IF(Table1[[#This Row],[area]]="sasketchwan",Table1[[#This Row],[income]],0)</f>
        <v>0</v>
      </c>
      <c r="CY306">
        <f ca="1">IF(Table1[[#This Row],[area]]="BC",Table1[[#This Row],[income]],0)</f>
        <v>0</v>
      </c>
      <c r="CZ306" s="6">
        <f ca="1">IF(Table1[[#This Row],[area]]="newbruncwick",Table1[[#This Row],[income]],0)</f>
        <v>0</v>
      </c>
      <c r="DB306" s="5">
        <f ca="1">IF(Table1[[#This Row],[field of work]]="health",Table1[[#This Row],[income]],0)</f>
        <v>0</v>
      </c>
      <c r="DC306">
        <f ca="1">IF(Table1[[#This Row],[field of work]]="teaching",Table1[[#This Row],[income]],0)</f>
        <v>0</v>
      </c>
      <c r="DD306">
        <f ca="1">IF(Table1[[#This Row],[field of work]]="agriculture",Table1[[#This Row],[income]],0)</f>
        <v>69679</v>
      </c>
      <c r="DE306">
        <f ca="1">IF(Table1[[#This Row],[field of work]]="IT",Table1[[#This Row],[income]],0)</f>
        <v>0</v>
      </c>
      <c r="DF306">
        <f ca="1">IF(Table1[[#This Row],[field of work]]="construction",Table1[[#This Row],[income]],0)</f>
        <v>0</v>
      </c>
      <c r="DG306" s="6">
        <f ca="1">IF(Table1[[#This Row],[field of work]]="general work",Table1[[#This Row],[income]],0)</f>
        <v>0</v>
      </c>
      <c r="DJ306" s="5">
        <f ca="1">IF(Table1[[#This Row],[Value of debts]]&gt;Table1[[#This Row],[income]],1,0)</f>
        <v>1</v>
      </c>
      <c r="DK306" s="6"/>
      <c r="DL306">
        <f ca="1">IF(Table1[[#This Row],[net worth of person($)]]&gt;$DM$6,Table1[[#This Row],[age]],0)</f>
        <v>32</v>
      </c>
    </row>
    <row r="307" spans="2:116" x14ac:dyDescent="0.3">
      <c r="B307">
        <f t="shared" ca="1" si="98"/>
        <v>1</v>
      </c>
      <c r="C307" s="1" t="str">
        <f t="shared" ca="1" si="99"/>
        <v>men</v>
      </c>
      <c r="D307">
        <f t="shared" ca="1" si="100"/>
        <v>25</v>
      </c>
      <c r="E307">
        <f t="shared" ca="1" si="101"/>
        <v>5</v>
      </c>
      <c r="F307" t="str">
        <f t="shared" ca="1" si="102"/>
        <v>general work</v>
      </c>
      <c r="G307">
        <f t="shared" ca="1" si="103"/>
        <v>5</v>
      </c>
      <c r="H307" t="str">
        <f t="shared" ca="1" si="104"/>
        <v>other</v>
      </c>
      <c r="I307">
        <f t="shared" ca="1" si="105"/>
        <v>2</v>
      </c>
      <c r="J307">
        <f t="shared" ca="1" si="97"/>
        <v>3</v>
      </c>
      <c r="K307">
        <f t="shared" ca="1" si="106"/>
        <v>86273</v>
      </c>
      <c r="L307">
        <f t="shared" ca="1" si="107"/>
        <v>9</v>
      </c>
      <c r="M307" t="str">
        <f t="shared" ca="1" si="108"/>
        <v>quebec</v>
      </c>
      <c r="N307">
        <f t="shared" ca="1" si="112"/>
        <v>431365</v>
      </c>
      <c r="O307">
        <f t="shared" ca="1" si="109"/>
        <v>14362.832872921783</v>
      </c>
      <c r="P307">
        <f t="shared" ca="1" si="113"/>
        <v>147309.01739936229</v>
      </c>
      <c r="Q307">
        <f t="shared" ca="1" si="110"/>
        <v>145899</v>
      </c>
      <c r="R307">
        <f t="shared" ca="1" si="114"/>
        <v>164525.40081725072</v>
      </c>
      <c r="S307">
        <f t="shared" ca="1" si="115"/>
        <v>27577.068459799186</v>
      </c>
      <c r="T307">
        <f t="shared" ca="1" si="116"/>
        <v>606251.08585916145</v>
      </c>
      <c r="U307">
        <f t="shared" ca="1" si="117"/>
        <v>324787.23369017249</v>
      </c>
      <c r="V307">
        <f t="shared" ca="1" si="118"/>
        <v>281463.85216898896</v>
      </c>
      <c r="AF307" s="5">
        <f ca="1">IF(Table1[[#This Row],[Genders]]="men",1,0)</f>
        <v>1</v>
      </c>
      <c r="AG307">
        <f ca="1">IF(Table1[[#This Row],[Genders]]="women",1,0)</f>
        <v>0</v>
      </c>
      <c r="AJ307" s="6"/>
      <c r="AL307">
        <f ca="1">IF(Table1[[#This Row],[field of work]]="teaching",1,0)</f>
        <v>0</v>
      </c>
      <c r="AM307">
        <f ca="1">IF(Table1[[#This Row],[field of work]]="health",1,0)</f>
        <v>0</v>
      </c>
      <c r="AN307">
        <f ca="1">IF(Table1[[#This Row],[field of work]]="agriculture",1,0)</f>
        <v>0</v>
      </c>
      <c r="AO307">
        <f ca="1">IF(Table1[[#This Row],[field of work]]="IT",1,0)</f>
        <v>0</v>
      </c>
      <c r="AP307">
        <f ca="1">IF(Table1[[#This Row],[field of work]]="construction",1,0)</f>
        <v>0</v>
      </c>
      <c r="AQ307">
        <f ca="1">IF(Table1[[#This Row],[field of work]]="general work",1,0)</f>
        <v>1</v>
      </c>
      <c r="AY307" s="23">
        <f ca="1">IF(Table1[[#This Row],[area]]="ontario",1,0)</f>
        <v>0</v>
      </c>
      <c r="AZ307">
        <f ca="1">IF(Table1[[#This Row],[area]]="newfounland",1,0)</f>
        <v>0</v>
      </c>
      <c r="BA307">
        <f ca="1">IF(Table1[[#This Row],[area]]="alberta",1,0)</f>
        <v>0</v>
      </c>
      <c r="BB307">
        <f ca="1">IF(Table1[[#This Row],[area]]="BC",1,0)</f>
        <v>0</v>
      </c>
      <c r="BC307">
        <f ca="1">IF(Table1[[#This Row],[area]]="yukon",1,0)</f>
        <v>0</v>
      </c>
      <c r="BD307">
        <f ca="1">IF(Table1[[#This Row],[area]]="nunavet",1,0)</f>
        <v>0</v>
      </c>
      <c r="BE307">
        <f ca="1">IF(Table1[[#This Row],[area]]="sasketchwan",1,0)</f>
        <v>0</v>
      </c>
      <c r="BF307">
        <f ca="1">IF(Table1[[#This Row],[area]]="newbruncwick",1,0)</f>
        <v>0</v>
      </c>
      <c r="BG307">
        <f ca="1">IF(Table1[[#This Row],[area]]="manitoba",1,0)</f>
        <v>0</v>
      </c>
      <c r="BH307">
        <f ca="1">IF(Table1[[#This Row],[area]]="prince edward island",1,0)</f>
        <v>0</v>
      </c>
      <c r="BI307">
        <f ca="1">IF(Table1[[#This Row],[area]]="quebec",1,0)</f>
        <v>1</v>
      </c>
      <c r="BJ307">
        <f ca="1">IF(Table1[[#This Row],[area]]="northwest tersesa",1,0)</f>
        <v>0</v>
      </c>
      <c r="BZ307" s="41">
        <f ca="1">Table1[[#This Row],[Cars Value]]/Table1[[#This Row],[no of cars]]</f>
        <v>49103.005799787432</v>
      </c>
      <c r="CB307" s="5">
        <f ca="1">IF(Table1[[#This Row],[Value of debts]]&gt;$CC$6,1,0)</f>
        <v>1</v>
      </c>
      <c r="CF307" s="6"/>
      <c r="CG307" s="43">
        <f ca="1">Table1[[#This Row],[Mortage left]]/Table1[[#This Row],[value of house]]</f>
        <v>3.3296240707803793E-2</v>
      </c>
      <c r="CH307">
        <f t="shared" ca="1" si="111"/>
        <v>1</v>
      </c>
      <c r="CO307" s="5">
        <f ca="1">IF(Table1[[#This Row],[area]]="yukon",Table1[[#This Row],[income]],0)</f>
        <v>0</v>
      </c>
      <c r="CP307">
        <f ca="1">IF(Table1[[#This Row],[area]]="ontario",Table1[[#This Row],[income]],0)</f>
        <v>0</v>
      </c>
      <c r="CQ307">
        <f ca="1">IF(Table1[[#This Row],[area]]="newfounland",Table1[[#This Row],[income]],0)</f>
        <v>0</v>
      </c>
      <c r="CR307">
        <f ca="1">IF(Table1[[#This Row],[area]]="alberta",Table1[[#This Row],[income]],0)</f>
        <v>0</v>
      </c>
      <c r="CS307">
        <f ca="1">IF(Table1[[#This Row],[area]]="nunavet",Table1[[#This Row],[income]],0)</f>
        <v>0</v>
      </c>
      <c r="CT307">
        <f ca="1">IF(Table1[[#This Row],[area]]="prince edward island",Table1[[#This Row],[income]],0)</f>
        <v>0</v>
      </c>
      <c r="CU307">
        <f ca="1">IF(Table1[[#This Row],[area]]="northwest tersesa",Table1[[#This Row],[income]],0)</f>
        <v>0</v>
      </c>
      <c r="CV307">
        <f ca="1">IF(Table1[[#This Row],[area]]="quebec",Table1[[#This Row],[income]],0)</f>
        <v>86273</v>
      </c>
      <c r="CW307">
        <f ca="1">IF(Table1[[#This Row],[area]]="manitoba",Table1[[#This Row],[income]],0)</f>
        <v>0</v>
      </c>
      <c r="CX307">
        <f ca="1">IF(Table1[[#This Row],[area]]="sasketchwan",Table1[[#This Row],[income]],0)</f>
        <v>0</v>
      </c>
      <c r="CY307">
        <f ca="1">IF(Table1[[#This Row],[area]]="BC",Table1[[#This Row],[income]],0)</f>
        <v>0</v>
      </c>
      <c r="CZ307" s="6">
        <f ca="1">IF(Table1[[#This Row],[area]]="newbruncwick",Table1[[#This Row],[income]],0)</f>
        <v>0</v>
      </c>
      <c r="DB307" s="5">
        <f ca="1">IF(Table1[[#This Row],[field of work]]="health",Table1[[#This Row],[income]],0)</f>
        <v>0</v>
      </c>
      <c r="DC307">
        <f ca="1">IF(Table1[[#This Row],[field of work]]="teaching",Table1[[#This Row],[income]],0)</f>
        <v>0</v>
      </c>
      <c r="DD307">
        <f ca="1">IF(Table1[[#This Row],[field of work]]="agriculture",Table1[[#This Row],[income]],0)</f>
        <v>0</v>
      </c>
      <c r="DE307">
        <f ca="1">IF(Table1[[#This Row],[field of work]]="IT",Table1[[#This Row],[income]],0)</f>
        <v>0</v>
      </c>
      <c r="DF307">
        <f ca="1">IF(Table1[[#This Row],[field of work]]="construction",Table1[[#This Row],[income]],0)</f>
        <v>0</v>
      </c>
      <c r="DG307" s="6">
        <f ca="1">IF(Table1[[#This Row],[field of work]]="general work",Table1[[#This Row],[income]],0)</f>
        <v>86273</v>
      </c>
      <c r="DJ307" s="5">
        <f ca="1">IF(Table1[[#This Row],[Value of debts]]&gt;Table1[[#This Row],[income]],1,0)</f>
        <v>1</v>
      </c>
      <c r="DK307" s="6"/>
      <c r="DL307">
        <f ca="1">IF(Table1[[#This Row],[net worth of person($)]]&gt;$DM$6,Table1[[#This Row],[age]],0)</f>
        <v>25</v>
      </c>
    </row>
    <row r="308" spans="2:116" x14ac:dyDescent="0.3">
      <c r="B308">
        <f t="shared" ca="1" si="98"/>
        <v>2</v>
      </c>
      <c r="C308" s="1" t="str">
        <f t="shared" ca="1" si="99"/>
        <v>women</v>
      </c>
      <c r="D308">
        <f t="shared" ca="1" si="100"/>
        <v>33</v>
      </c>
      <c r="E308">
        <f t="shared" ca="1" si="101"/>
        <v>1</v>
      </c>
      <c r="F308" t="str">
        <f t="shared" ca="1" si="102"/>
        <v>health</v>
      </c>
      <c r="G308">
        <f t="shared" ca="1" si="103"/>
        <v>5</v>
      </c>
      <c r="H308" t="str">
        <f t="shared" ca="1" si="104"/>
        <v>other</v>
      </c>
      <c r="I308">
        <f t="shared" ca="1" si="105"/>
        <v>1</v>
      </c>
      <c r="J308">
        <f t="shared" ca="1" si="97"/>
        <v>1</v>
      </c>
      <c r="K308">
        <f t="shared" ca="1" si="106"/>
        <v>79803</v>
      </c>
      <c r="L308">
        <f t="shared" ca="1" si="107"/>
        <v>9</v>
      </c>
      <c r="M308" t="str">
        <f t="shared" ca="1" si="108"/>
        <v>quebec</v>
      </c>
      <c r="N308">
        <f t="shared" ca="1" si="112"/>
        <v>319212</v>
      </c>
      <c r="O308">
        <f t="shared" ca="1" si="109"/>
        <v>270974.43783072563</v>
      </c>
      <c r="P308">
        <f t="shared" ca="1" si="113"/>
        <v>74814.385317338252</v>
      </c>
      <c r="Q308">
        <f t="shared" ca="1" si="110"/>
        <v>57876</v>
      </c>
      <c r="R308">
        <f t="shared" ca="1" si="114"/>
        <v>17876.536491010189</v>
      </c>
      <c r="S308">
        <f t="shared" ca="1" si="115"/>
        <v>76208.749578190196</v>
      </c>
      <c r="T308">
        <f t="shared" ca="1" si="116"/>
        <v>470235.13489552849</v>
      </c>
      <c r="U308">
        <f t="shared" ca="1" si="117"/>
        <v>346726.97432173579</v>
      </c>
      <c r="V308">
        <f t="shared" ca="1" si="118"/>
        <v>123508.1605737927</v>
      </c>
      <c r="AF308" s="5">
        <f ca="1">IF(Table1[[#This Row],[Genders]]="men",1,0)</f>
        <v>0</v>
      </c>
      <c r="AG308">
        <f ca="1">IF(Table1[[#This Row],[Genders]]="women",1,0)</f>
        <v>1</v>
      </c>
      <c r="AJ308" s="6"/>
      <c r="AL308">
        <f ca="1">IF(Table1[[#This Row],[field of work]]="teaching",1,0)</f>
        <v>0</v>
      </c>
      <c r="AM308">
        <f ca="1">IF(Table1[[#This Row],[field of work]]="health",1,0)</f>
        <v>1</v>
      </c>
      <c r="AN308">
        <f ca="1">IF(Table1[[#This Row],[field of work]]="agriculture",1,0)</f>
        <v>0</v>
      </c>
      <c r="AO308">
        <f ca="1">IF(Table1[[#This Row],[field of work]]="IT",1,0)</f>
        <v>0</v>
      </c>
      <c r="AP308">
        <f ca="1">IF(Table1[[#This Row],[field of work]]="construction",1,0)</f>
        <v>0</v>
      </c>
      <c r="AQ308">
        <f ca="1">IF(Table1[[#This Row],[field of work]]="general work",1,0)</f>
        <v>0</v>
      </c>
      <c r="AY308" s="23">
        <f ca="1">IF(Table1[[#This Row],[area]]="ontario",1,0)</f>
        <v>0</v>
      </c>
      <c r="AZ308">
        <f ca="1">IF(Table1[[#This Row],[area]]="newfounland",1,0)</f>
        <v>0</v>
      </c>
      <c r="BA308">
        <f ca="1">IF(Table1[[#This Row],[area]]="alberta",1,0)</f>
        <v>0</v>
      </c>
      <c r="BB308">
        <f ca="1">IF(Table1[[#This Row],[area]]="BC",1,0)</f>
        <v>0</v>
      </c>
      <c r="BC308">
        <f ca="1">IF(Table1[[#This Row],[area]]="yukon",1,0)</f>
        <v>0</v>
      </c>
      <c r="BD308">
        <f ca="1">IF(Table1[[#This Row],[area]]="nunavet",1,0)</f>
        <v>0</v>
      </c>
      <c r="BE308">
        <f ca="1">IF(Table1[[#This Row],[area]]="sasketchwan",1,0)</f>
        <v>0</v>
      </c>
      <c r="BF308">
        <f ca="1">IF(Table1[[#This Row],[area]]="newbruncwick",1,0)</f>
        <v>0</v>
      </c>
      <c r="BG308">
        <f ca="1">IF(Table1[[#This Row],[area]]="manitoba",1,0)</f>
        <v>0</v>
      </c>
      <c r="BH308">
        <f ca="1">IF(Table1[[#This Row],[area]]="prince edward island",1,0)</f>
        <v>0</v>
      </c>
      <c r="BI308">
        <f ca="1">IF(Table1[[#This Row],[area]]="quebec",1,0)</f>
        <v>1</v>
      </c>
      <c r="BJ308">
        <f ca="1">IF(Table1[[#This Row],[area]]="northwest tersesa",1,0)</f>
        <v>0</v>
      </c>
      <c r="BZ308" s="41">
        <f ca="1">Table1[[#This Row],[Cars Value]]/Table1[[#This Row],[no of cars]]</f>
        <v>74814.385317338252</v>
      </c>
      <c r="CB308" s="5">
        <f ca="1">IF(Table1[[#This Row],[Value of debts]]&gt;$CC$6,1,0)</f>
        <v>1</v>
      </c>
      <c r="CF308" s="6"/>
      <c r="CG308" s="43">
        <f ca="1">Table1[[#This Row],[Mortage left]]/Table1[[#This Row],[value of house]]</f>
        <v>0.84888549876171826</v>
      </c>
      <c r="CH308">
        <f t="shared" ca="1" si="111"/>
        <v>0</v>
      </c>
      <c r="CO308" s="5">
        <f ca="1">IF(Table1[[#This Row],[area]]="yukon",Table1[[#This Row],[income]],0)</f>
        <v>0</v>
      </c>
      <c r="CP308">
        <f ca="1">IF(Table1[[#This Row],[area]]="ontario",Table1[[#This Row],[income]],0)</f>
        <v>0</v>
      </c>
      <c r="CQ308">
        <f ca="1">IF(Table1[[#This Row],[area]]="newfounland",Table1[[#This Row],[income]],0)</f>
        <v>0</v>
      </c>
      <c r="CR308">
        <f ca="1">IF(Table1[[#This Row],[area]]="alberta",Table1[[#This Row],[income]],0)</f>
        <v>0</v>
      </c>
      <c r="CS308">
        <f ca="1">IF(Table1[[#This Row],[area]]="nunavet",Table1[[#This Row],[income]],0)</f>
        <v>0</v>
      </c>
      <c r="CT308">
        <f ca="1">IF(Table1[[#This Row],[area]]="prince edward island",Table1[[#This Row],[income]],0)</f>
        <v>0</v>
      </c>
      <c r="CU308">
        <f ca="1">IF(Table1[[#This Row],[area]]="northwest tersesa",Table1[[#This Row],[income]],0)</f>
        <v>0</v>
      </c>
      <c r="CV308">
        <f ca="1">IF(Table1[[#This Row],[area]]="quebec",Table1[[#This Row],[income]],0)</f>
        <v>79803</v>
      </c>
      <c r="CW308">
        <f ca="1">IF(Table1[[#This Row],[area]]="manitoba",Table1[[#This Row],[income]],0)</f>
        <v>0</v>
      </c>
      <c r="CX308">
        <f ca="1">IF(Table1[[#This Row],[area]]="sasketchwan",Table1[[#This Row],[income]],0)</f>
        <v>0</v>
      </c>
      <c r="CY308">
        <f ca="1">IF(Table1[[#This Row],[area]]="BC",Table1[[#This Row],[income]],0)</f>
        <v>0</v>
      </c>
      <c r="CZ308" s="6">
        <f ca="1">IF(Table1[[#This Row],[area]]="newbruncwick",Table1[[#This Row],[income]],0)</f>
        <v>0</v>
      </c>
      <c r="DB308" s="5">
        <f ca="1">IF(Table1[[#This Row],[field of work]]="health",Table1[[#This Row],[income]],0)</f>
        <v>79803</v>
      </c>
      <c r="DC308">
        <f ca="1">IF(Table1[[#This Row],[field of work]]="teaching",Table1[[#This Row],[income]],0)</f>
        <v>0</v>
      </c>
      <c r="DD308">
        <f ca="1">IF(Table1[[#This Row],[field of work]]="agriculture",Table1[[#This Row],[income]],0)</f>
        <v>0</v>
      </c>
      <c r="DE308">
        <f ca="1">IF(Table1[[#This Row],[field of work]]="IT",Table1[[#This Row],[income]],0)</f>
        <v>0</v>
      </c>
      <c r="DF308">
        <f ca="1">IF(Table1[[#This Row],[field of work]]="construction",Table1[[#This Row],[income]],0)</f>
        <v>0</v>
      </c>
      <c r="DG308" s="6">
        <f ca="1">IF(Table1[[#This Row],[field of work]]="general work",Table1[[#This Row],[income]],0)</f>
        <v>0</v>
      </c>
      <c r="DJ308" s="5">
        <f ca="1">IF(Table1[[#This Row],[Value of debts]]&gt;Table1[[#This Row],[income]],1,0)</f>
        <v>1</v>
      </c>
      <c r="DK308" s="6"/>
      <c r="DL308">
        <f ca="1">IF(Table1[[#This Row],[net worth of person($)]]&gt;$DM$6,Table1[[#This Row],[age]],0)</f>
        <v>33</v>
      </c>
    </row>
    <row r="309" spans="2:116" x14ac:dyDescent="0.3">
      <c r="B309">
        <f t="shared" ca="1" si="98"/>
        <v>1</v>
      </c>
      <c r="C309" s="1" t="str">
        <f t="shared" ca="1" si="99"/>
        <v>men</v>
      </c>
      <c r="D309">
        <f t="shared" ca="1" si="100"/>
        <v>36</v>
      </c>
      <c r="E309">
        <f t="shared" ca="1" si="101"/>
        <v>1</v>
      </c>
      <c r="F309" t="str">
        <f t="shared" ca="1" si="102"/>
        <v>health</v>
      </c>
      <c r="G309">
        <f t="shared" ca="1" si="103"/>
        <v>2</v>
      </c>
      <c r="H309" t="str">
        <f t="shared" ca="1" si="104"/>
        <v>college</v>
      </c>
      <c r="I309">
        <f t="shared" ca="1" si="105"/>
        <v>3</v>
      </c>
      <c r="J309">
        <f t="shared" ca="1" si="97"/>
        <v>2</v>
      </c>
      <c r="K309">
        <f t="shared" ca="1" si="106"/>
        <v>60522</v>
      </c>
      <c r="L309">
        <f t="shared" ca="1" si="107"/>
        <v>2</v>
      </c>
      <c r="M309" t="str">
        <f t="shared" ca="1" si="108"/>
        <v>BC</v>
      </c>
      <c r="N309">
        <f t="shared" ca="1" si="112"/>
        <v>242088</v>
      </c>
      <c r="O309">
        <f t="shared" ca="1" si="109"/>
        <v>121724.93983877101</v>
      </c>
      <c r="P309">
        <f t="shared" ca="1" si="113"/>
        <v>46919.204865077365</v>
      </c>
      <c r="Q309">
        <f t="shared" ca="1" si="110"/>
        <v>46892</v>
      </c>
      <c r="R309">
        <f t="shared" ca="1" si="114"/>
        <v>63754.453669232091</v>
      </c>
      <c r="S309">
        <f t="shared" ca="1" si="115"/>
        <v>28710.993273026615</v>
      </c>
      <c r="T309">
        <f t="shared" ca="1" si="116"/>
        <v>317718.198138104</v>
      </c>
      <c r="U309">
        <f t="shared" ca="1" si="117"/>
        <v>232371.39350800309</v>
      </c>
      <c r="V309">
        <f t="shared" ca="1" si="118"/>
        <v>85346.804630100902</v>
      </c>
      <c r="AF309" s="5">
        <f ca="1">IF(Table1[[#This Row],[Genders]]="men",1,0)</f>
        <v>1</v>
      </c>
      <c r="AG309">
        <f ca="1">IF(Table1[[#This Row],[Genders]]="women",1,0)</f>
        <v>0</v>
      </c>
      <c r="AJ309" s="6"/>
      <c r="AL309">
        <f ca="1">IF(Table1[[#This Row],[field of work]]="teaching",1,0)</f>
        <v>0</v>
      </c>
      <c r="AM309">
        <f ca="1">IF(Table1[[#This Row],[field of work]]="health",1,0)</f>
        <v>1</v>
      </c>
      <c r="AN309">
        <f ca="1">IF(Table1[[#This Row],[field of work]]="agriculture",1,0)</f>
        <v>0</v>
      </c>
      <c r="AO309">
        <f ca="1">IF(Table1[[#This Row],[field of work]]="IT",1,0)</f>
        <v>0</v>
      </c>
      <c r="AP309">
        <f ca="1">IF(Table1[[#This Row],[field of work]]="construction",1,0)</f>
        <v>0</v>
      </c>
      <c r="AQ309">
        <f ca="1">IF(Table1[[#This Row],[field of work]]="general work",1,0)</f>
        <v>0</v>
      </c>
      <c r="AY309" s="23">
        <f ca="1">IF(Table1[[#This Row],[area]]="ontario",1,0)</f>
        <v>0</v>
      </c>
      <c r="AZ309">
        <f ca="1">IF(Table1[[#This Row],[area]]="newfounland",1,0)</f>
        <v>0</v>
      </c>
      <c r="BA309">
        <f ca="1">IF(Table1[[#This Row],[area]]="alberta",1,0)</f>
        <v>0</v>
      </c>
      <c r="BB309">
        <f ca="1">IF(Table1[[#This Row],[area]]="BC",1,0)</f>
        <v>1</v>
      </c>
      <c r="BC309">
        <f ca="1">IF(Table1[[#This Row],[area]]="yukon",1,0)</f>
        <v>0</v>
      </c>
      <c r="BD309">
        <f ca="1">IF(Table1[[#This Row],[area]]="nunavet",1,0)</f>
        <v>0</v>
      </c>
      <c r="BE309">
        <f ca="1">IF(Table1[[#This Row],[area]]="sasketchwan",1,0)</f>
        <v>0</v>
      </c>
      <c r="BF309">
        <f ca="1">IF(Table1[[#This Row],[area]]="newbruncwick",1,0)</f>
        <v>0</v>
      </c>
      <c r="BG309">
        <f ca="1">IF(Table1[[#This Row],[area]]="manitoba",1,0)</f>
        <v>0</v>
      </c>
      <c r="BH309">
        <f ca="1">IF(Table1[[#This Row],[area]]="prince edward island",1,0)</f>
        <v>0</v>
      </c>
      <c r="BI309">
        <f ca="1">IF(Table1[[#This Row],[area]]="quebec",1,0)</f>
        <v>0</v>
      </c>
      <c r="BJ309">
        <f ca="1">IF(Table1[[#This Row],[area]]="northwest tersesa",1,0)</f>
        <v>0</v>
      </c>
      <c r="BZ309" s="41">
        <f ca="1">Table1[[#This Row],[Cars Value]]/Table1[[#This Row],[no of cars]]</f>
        <v>23459.602432538682</v>
      </c>
      <c r="CB309" s="5">
        <f ca="1">IF(Table1[[#This Row],[Value of debts]]&gt;$CC$6,1,0)</f>
        <v>1</v>
      </c>
      <c r="CF309" s="6"/>
      <c r="CG309" s="43">
        <f ca="1">Table1[[#This Row],[Mortage left]]/Table1[[#This Row],[value of house]]</f>
        <v>0.50281277815823588</v>
      </c>
      <c r="CH309">
        <f t="shared" ca="1" si="111"/>
        <v>0</v>
      </c>
      <c r="CO309" s="5">
        <f ca="1">IF(Table1[[#This Row],[area]]="yukon",Table1[[#This Row],[income]],0)</f>
        <v>0</v>
      </c>
      <c r="CP309">
        <f ca="1">IF(Table1[[#This Row],[area]]="ontario",Table1[[#This Row],[income]],0)</f>
        <v>0</v>
      </c>
      <c r="CQ309">
        <f ca="1">IF(Table1[[#This Row],[area]]="newfounland",Table1[[#This Row],[income]],0)</f>
        <v>0</v>
      </c>
      <c r="CR309">
        <f ca="1">IF(Table1[[#This Row],[area]]="alberta",Table1[[#This Row],[income]],0)</f>
        <v>0</v>
      </c>
      <c r="CS309">
        <f ca="1">IF(Table1[[#This Row],[area]]="nunavet",Table1[[#This Row],[income]],0)</f>
        <v>0</v>
      </c>
      <c r="CT309">
        <f ca="1">IF(Table1[[#This Row],[area]]="prince edward island",Table1[[#This Row],[income]],0)</f>
        <v>0</v>
      </c>
      <c r="CU309">
        <f ca="1">IF(Table1[[#This Row],[area]]="northwest tersesa",Table1[[#This Row],[income]],0)</f>
        <v>0</v>
      </c>
      <c r="CV309">
        <f ca="1">IF(Table1[[#This Row],[area]]="quebec",Table1[[#This Row],[income]],0)</f>
        <v>0</v>
      </c>
      <c r="CW309">
        <f ca="1">IF(Table1[[#This Row],[area]]="manitoba",Table1[[#This Row],[income]],0)</f>
        <v>0</v>
      </c>
      <c r="CX309">
        <f ca="1">IF(Table1[[#This Row],[area]]="sasketchwan",Table1[[#This Row],[income]],0)</f>
        <v>0</v>
      </c>
      <c r="CY309">
        <f ca="1">IF(Table1[[#This Row],[area]]="BC",Table1[[#This Row],[income]],0)</f>
        <v>60522</v>
      </c>
      <c r="CZ309" s="6">
        <f ca="1">IF(Table1[[#This Row],[area]]="newbruncwick",Table1[[#This Row],[income]],0)</f>
        <v>0</v>
      </c>
      <c r="DB309" s="5">
        <f ca="1">IF(Table1[[#This Row],[field of work]]="health",Table1[[#This Row],[income]],0)</f>
        <v>60522</v>
      </c>
      <c r="DC309">
        <f ca="1">IF(Table1[[#This Row],[field of work]]="teaching",Table1[[#This Row],[income]],0)</f>
        <v>0</v>
      </c>
      <c r="DD309">
        <f ca="1">IF(Table1[[#This Row],[field of work]]="agriculture",Table1[[#This Row],[income]],0)</f>
        <v>0</v>
      </c>
      <c r="DE309">
        <f ca="1">IF(Table1[[#This Row],[field of work]]="IT",Table1[[#This Row],[income]],0)</f>
        <v>0</v>
      </c>
      <c r="DF309">
        <f ca="1">IF(Table1[[#This Row],[field of work]]="construction",Table1[[#This Row],[income]],0)</f>
        <v>0</v>
      </c>
      <c r="DG309" s="6">
        <f ca="1">IF(Table1[[#This Row],[field of work]]="general work",Table1[[#This Row],[income]],0)</f>
        <v>0</v>
      </c>
      <c r="DJ309" s="5">
        <f ca="1">IF(Table1[[#This Row],[Value of debts]]&gt;Table1[[#This Row],[income]],1,0)</f>
        <v>1</v>
      </c>
      <c r="DK309" s="6"/>
      <c r="DL309">
        <f ca="1">IF(Table1[[#This Row],[net worth of person($)]]&gt;$DM$6,Table1[[#This Row],[age]],0)</f>
        <v>36</v>
      </c>
    </row>
    <row r="310" spans="2:116" x14ac:dyDescent="0.3">
      <c r="B310">
        <f t="shared" ca="1" si="98"/>
        <v>1</v>
      </c>
      <c r="C310" s="1" t="str">
        <f t="shared" ca="1" si="99"/>
        <v>men</v>
      </c>
      <c r="D310">
        <f t="shared" ca="1" si="100"/>
        <v>45</v>
      </c>
      <c r="E310">
        <f t="shared" ca="1" si="101"/>
        <v>2</v>
      </c>
      <c r="F310" t="str">
        <f t="shared" ca="1" si="102"/>
        <v>construction</v>
      </c>
      <c r="G310">
        <f t="shared" ca="1" si="103"/>
        <v>2</v>
      </c>
      <c r="H310" t="str">
        <f t="shared" ca="1" si="104"/>
        <v>college</v>
      </c>
      <c r="I310">
        <f t="shared" ca="1" si="105"/>
        <v>0</v>
      </c>
      <c r="J310">
        <f t="shared" ca="1" si="97"/>
        <v>2</v>
      </c>
      <c r="K310">
        <f t="shared" ca="1" si="106"/>
        <v>55501</v>
      </c>
      <c r="L310">
        <f t="shared" ca="1" si="107"/>
        <v>7</v>
      </c>
      <c r="M310" t="str">
        <f t="shared" ca="1" si="108"/>
        <v>manitoba</v>
      </c>
      <c r="N310">
        <f t="shared" ca="1" si="112"/>
        <v>333006</v>
      </c>
      <c r="O310">
        <f t="shared" ca="1" si="109"/>
        <v>226166.84463911899</v>
      </c>
      <c r="P310">
        <f t="shared" ca="1" si="113"/>
        <v>70730.358031045267</v>
      </c>
      <c r="Q310">
        <f t="shared" ca="1" si="110"/>
        <v>3484</v>
      </c>
      <c r="R310">
        <f t="shared" ca="1" si="114"/>
        <v>94205.754897133695</v>
      </c>
      <c r="S310">
        <f t="shared" ca="1" si="115"/>
        <v>33182.557535144588</v>
      </c>
      <c r="T310">
        <f t="shared" ca="1" si="116"/>
        <v>436918.91556618991</v>
      </c>
      <c r="U310">
        <f t="shared" ca="1" si="117"/>
        <v>323856.59953625267</v>
      </c>
      <c r="V310">
        <f t="shared" ca="1" si="118"/>
        <v>113062.31602993724</v>
      </c>
      <c r="AF310" s="5">
        <f ca="1">IF(Table1[[#This Row],[Genders]]="men",1,0)</f>
        <v>1</v>
      </c>
      <c r="AG310">
        <f ca="1">IF(Table1[[#This Row],[Genders]]="women",1,0)</f>
        <v>0</v>
      </c>
      <c r="AJ310" s="6"/>
      <c r="AL310">
        <f ca="1">IF(Table1[[#This Row],[field of work]]="teaching",1,0)</f>
        <v>0</v>
      </c>
      <c r="AM310">
        <f ca="1">IF(Table1[[#This Row],[field of work]]="health",1,0)</f>
        <v>0</v>
      </c>
      <c r="AN310">
        <f ca="1">IF(Table1[[#This Row],[field of work]]="agriculture",1,0)</f>
        <v>0</v>
      </c>
      <c r="AO310">
        <f ca="1">IF(Table1[[#This Row],[field of work]]="IT",1,0)</f>
        <v>0</v>
      </c>
      <c r="AP310">
        <f ca="1">IF(Table1[[#This Row],[field of work]]="construction",1,0)</f>
        <v>1</v>
      </c>
      <c r="AQ310">
        <f ca="1">IF(Table1[[#This Row],[field of work]]="general work",1,0)</f>
        <v>0</v>
      </c>
      <c r="AY310" s="23">
        <f ca="1">IF(Table1[[#This Row],[area]]="ontario",1,0)</f>
        <v>0</v>
      </c>
      <c r="AZ310">
        <f ca="1">IF(Table1[[#This Row],[area]]="newfounland",1,0)</f>
        <v>0</v>
      </c>
      <c r="BA310">
        <f ca="1">IF(Table1[[#This Row],[area]]="alberta",1,0)</f>
        <v>0</v>
      </c>
      <c r="BB310">
        <f ca="1">IF(Table1[[#This Row],[area]]="BC",1,0)</f>
        <v>0</v>
      </c>
      <c r="BC310">
        <f ca="1">IF(Table1[[#This Row],[area]]="yukon",1,0)</f>
        <v>0</v>
      </c>
      <c r="BD310">
        <f ca="1">IF(Table1[[#This Row],[area]]="nunavet",1,0)</f>
        <v>0</v>
      </c>
      <c r="BE310">
        <f ca="1">IF(Table1[[#This Row],[area]]="sasketchwan",1,0)</f>
        <v>0</v>
      </c>
      <c r="BF310">
        <f ca="1">IF(Table1[[#This Row],[area]]="newbruncwick",1,0)</f>
        <v>0</v>
      </c>
      <c r="BG310">
        <f ca="1">IF(Table1[[#This Row],[area]]="manitoba",1,0)</f>
        <v>1</v>
      </c>
      <c r="BH310">
        <f ca="1">IF(Table1[[#This Row],[area]]="prince edward island",1,0)</f>
        <v>0</v>
      </c>
      <c r="BI310">
        <f ca="1">IF(Table1[[#This Row],[area]]="quebec",1,0)</f>
        <v>0</v>
      </c>
      <c r="BJ310">
        <f ca="1">IF(Table1[[#This Row],[area]]="northwest tersesa",1,0)</f>
        <v>0</v>
      </c>
      <c r="BZ310" s="41">
        <f ca="1">Table1[[#This Row],[Cars Value]]/Table1[[#This Row],[no of cars]]</f>
        <v>35365.179015522634</v>
      </c>
      <c r="CB310" s="5">
        <f ca="1">IF(Table1[[#This Row],[Value of debts]]&gt;$CC$6,1,0)</f>
        <v>1</v>
      </c>
      <c r="CF310" s="6"/>
      <c r="CG310" s="43">
        <f ca="1">Table1[[#This Row],[Mortage left]]/Table1[[#This Row],[value of house]]</f>
        <v>0.67916747637916131</v>
      </c>
      <c r="CH310">
        <f t="shared" ca="1" si="111"/>
        <v>0</v>
      </c>
      <c r="CO310" s="5">
        <f ca="1">IF(Table1[[#This Row],[area]]="yukon",Table1[[#This Row],[income]],0)</f>
        <v>0</v>
      </c>
      <c r="CP310">
        <f ca="1">IF(Table1[[#This Row],[area]]="ontario",Table1[[#This Row],[income]],0)</f>
        <v>0</v>
      </c>
      <c r="CQ310">
        <f ca="1">IF(Table1[[#This Row],[area]]="newfounland",Table1[[#This Row],[income]],0)</f>
        <v>0</v>
      </c>
      <c r="CR310">
        <f ca="1">IF(Table1[[#This Row],[area]]="alberta",Table1[[#This Row],[income]],0)</f>
        <v>0</v>
      </c>
      <c r="CS310">
        <f ca="1">IF(Table1[[#This Row],[area]]="nunavet",Table1[[#This Row],[income]],0)</f>
        <v>0</v>
      </c>
      <c r="CT310">
        <f ca="1">IF(Table1[[#This Row],[area]]="prince edward island",Table1[[#This Row],[income]],0)</f>
        <v>0</v>
      </c>
      <c r="CU310">
        <f ca="1">IF(Table1[[#This Row],[area]]="northwest tersesa",Table1[[#This Row],[income]],0)</f>
        <v>0</v>
      </c>
      <c r="CV310">
        <f ca="1">IF(Table1[[#This Row],[area]]="quebec",Table1[[#This Row],[income]],0)</f>
        <v>0</v>
      </c>
      <c r="CW310">
        <f ca="1">IF(Table1[[#This Row],[area]]="manitoba",Table1[[#This Row],[income]],0)</f>
        <v>55501</v>
      </c>
      <c r="CX310">
        <f ca="1">IF(Table1[[#This Row],[area]]="sasketchwan",Table1[[#This Row],[income]],0)</f>
        <v>0</v>
      </c>
      <c r="CY310">
        <f ca="1">IF(Table1[[#This Row],[area]]="BC",Table1[[#This Row],[income]],0)</f>
        <v>0</v>
      </c>
      <c r="CZ310" s="6">
        <f ca="1">IF(Table1[[#This Row],[area]]="newbruncwick",Table1[[#This Row],[income]],0)</f>
        <v>0</v>
      </c>
      <c r="DB310" s="5">
        <f ca="1">IF(Table1[[#This Row],[field of work]]="health",Table1[[#This Row],[income]],0)</f>
        <v>0</v>
      </c>
      <c r="DC310">
        <f ca="1">IF(Table1[[#This Row],[field of work]]="teaching",Table1[[#This Row],[income]],0)</f>
        <v>0</v>
      </c>
      <c r="DD310">
        <f ca="1">IF(Table1[[#This Row],[field of work]]="agriculture",Table1[[#This Row],[income]],0)</f>
        <v>0</v>
      </c>
      <c r="DE310">
        <f ca="1">IF(Table1[[#This Row],[field of work]]="IT",Table1[[#This Row],[income]],0)</f>
        <v>0</v>
      </c>
      <c r="DF310">
        <f ca="1">IF(Table1[[#This Row],[field of work]]="construction",Table1[[#This Row],[income]],0)</f>
        <v>55501</v>
      </c>
      <c r="DG310" s="6">
        <f ca="1">IF(Table1[[#This Row],[field of work]]="general work",Table1[[#This Row],[income]],0)</f>
        <v>0</v>
      </c>
      <c r="DJ310" s="5">
        <f ca="1">IF(Table1[[#This Row],[Value of debts]]&gt;Table1[[#This Row],[income]],1,0)</f>
        <v>1</v>
      </c>
      <c r="DK310" s="6"/>
      <c r="DL310">
        <f ca="1">IF(Table1[[#This Row],[net worth of person($)]]&gt;$DM$6,Table1[[#This Row],[age]],0)</f>
        <v>45</v>
      </c>
    </row>
    <row r="311" spans="2:116" x14ac:dyDescent="0.3">
      <c r="B311">
        <f t="shared" ca="1" si="98"/>
        <v>1</v>
      </c>
      <c r="C311" s="1" t="str">
        <f t="shared" ca="1" si="99"/>
        <v>men</v>
      </c>
      <c r="D311">
        <f t="shared" ca="1" si="100"/>
        <v>30</v>
      </c>
      <c r="E311">
        <f t="shared" ca="1" si="101"/>
        <v>5</v>
      </c>
      <c r="F311" t="str">
        <f t="shared" ca="1" si="102"/>
        <v>general work</v>
      </c>
      <c r="G311">
        <f t="shared" ca="1" si="103"/>
        <v>3</v>
      </c>
      <c r="H311" t="str">
        <f t="shared" ca="1" si="104"/>
        <v>university</v>
      </c>
      <c r="I311">
        <f t="shared" ca="1" si="105"/>
        <v>2</v>
      </c>
      <c r="J311">
        <f t="shared" ca="1" si="97"/>
        <v>1</v>
      </c>
      <c r="K311">
        <f t="shared" ca="1" si="106"/>
        <v>40926</v>
      </c>
      <c r="L311">
        <f t="shared" ca="1" si="107"/>
        <v>2</v>
      </c>
      <c r="M311" t="str">
        <f t="shared" ca="1" si="108"/>
        <v>BC</v>
      </c>
      <c r="N311">
        <f t="shared" ca="1" si="112"/>
        <v>245556</v>
      </c>
      <c r="O311">
        <f t="shared" ca="1" si="109"/>
        <v>199582.85840627147</v>
      </c>
      <c r="P311">
        <f t="shared" ca="1" si="113"/>
        <v>16112.631722708627</v>
      </c>
      <c r="Q311">
        <f t="shared" ca="1" si="110"/>
        <v>8379</v>
      </c>
      <c r="R311">
        <f t="shared" ca="1" si="114"/>
        <v>59445.069723918983</v>
      </c>
      <c r="S311">
        <f t="shared" ca="1" si="115"/>
        <v>12301.844628089777</v>
      </c>
      <c r="T311">
        <f t="shared" ca="1" si="116"/>
        <v>273970.47635079839</v>
      </c>
      <c r="U311">
        <f t="shared" ca="1" si="117"/>
        <v>267406.92813019047</v>
      </c>
      <c r="V311">
        <f t="shared" ca="1" si="118"/>
        <v>6563.5482206079178</v>
      </c>
      <c r="AF311" s="5">
        <f ca="1">IF(Table1[[#This Row],[Genders]]="men",1,0)</f>
        <v>1</v>
      </c>
      <c r="AG311">
        <f ca="1">IF(Table1[[#This Row],[Genders]]="women",1,0)</f>
        <v>0</v>
      </c>
      <c r="AJ311" s="6"/>
      <c r="AL311">
        <f ca="1">IF(Table1[[#This Row],[field of work]]="teaching",1,0)</f>
        <v>0</v>
      </c>
      <c r="AM311">
        <f ca="1">IF(Table1[[#This Row],[field of work]]="health",1,0)</f>
        <v>0</v>
      </c>
      <c r="AN311">
        <f ca="1">IF(Table1[[#This Row],[field of work]]="agriculture",1,0)</f>
        <v>0</v>
      </c>
      <c r="AO311">
        <f ca="1">IF(Table1[[#This Row],[field of work]]="IT",1,0)</f>
        <v>0</v>
      </c>
      <c r="AP311">
        <f ca="1">IF(Table1[[#This Row],[field of work]]="construction",1,0)</f>
        <v>0</v>
      </c>
      <c r="AQ311">
        <f ca="1">IF(Table1[[#This Row],[field of work]]="general work",1,0)</f>
        <v>1</v>
      </c>
      <c r="AY311" s="23">
        <f ca="1">IF(Table1[[#This Row],[area]]="ontario",1,0)</f>
        <v>0</v>
      </c>
      <c r="AZ311">
        <f ca="1">IF(Table1[[#This Row],[area]]="newfounland",1,0)</f>
        <v>0</v>
      </c>
      <c r="BA311">
        <f ca="1">IF(Table1[[#This Row],[area]]="alberta",1,0)</f>
        <v>0</v>
      </c>
      <c r="BB311">
        <f ca="1">IF(Table1[[#This Row],[area]]="BC",1,0)</f>
        <v>1</v>
      </c>
      <c r="BC311">
        <f ca="1">IF(Table1[[#This Row],[area]]="yukon",1,0)</f>
        <v>0</v>
      </c>
      <c r="BD311">
        <f ca="1">IF(Table1[[#This Row],[area]]="nunavet",1,0)</f>
        <v>0</v>
      </c>
      <c r="BE311">
        <f ca="1">IF(Table1[[#This Row],[area]]="sasketchwan",1,0)</f>
        <v>0</v>
      </c>
      <c r="BF311">
        <f ca="1">IF(Table1[[#This Row],[area]]="newbruncwick",1,0)</f>
        <v>0</v>
      </c>
      <c r="BG311">
        <f ca="1">IF(Table1[[#This Row],[area]]="manitoba",1,0)</f>
        <v>0</v>
      </c>
      <c r="BH311">
        <f ca="1">IF(Table1[[#This Row],[area]]="prince edward island",1,0)</f>
        <v>0</v>
      </c>
      <c r="BI311">
        <f ca="1">IF(Table1[[#This Row],[area]]="quebec",1,0)</f>
        <v>0</v>
      </c>
      <c r="BJ311">
        <f ca="1">IF(Table1[[#This Row],[area]]="northwest tersesa",1,0)</f>
        <v>0</v>
      </c>
      <c r="BZ311" s="41">
        <f ca="1">Table1[[#This Row],[Cars Value]]/Table1[[#This Row],[no of cars]]</f>
        <v>16112.631722708627</v>
      </c>
      <c r="CB311" s="5">
        <f ca="1">IF(Table1[[#This Row],[Value of debts]]&gt;$CC$6,1,0)</f>
        <v>1</v>
      </c>
      <c r="CF311" s="6"/>
      <c r="CG311" s="43">
        <f ca="1">Table1[[#This Row],[Mortage left]]/Table1[[#This Row],[value of house]]</f>
        <v>0.81277940024382</v>
      </c>
      <c r="CH311">
        <f t="shared" ca="1" si="111"/>
        <v>0</v>
      </c>
      <c r="CO311" s="5">
        <f ca="1">IF(Table1[[#This Row],[area]]="yukon",Table1[[#This Row],[income]],0)</f>
        <v>0</v>
      </c>
      <c r="CP311">
        <f ca="1">IF(Table1[[#This Row],[area]]="ontario",Table1[[#This Row],[income]],0)</f>
        <v>0</v>
      </c>
      <c r="CQ311">
        <f ca="1">IF(Table1[[#This Row],[area]]="newfounland",Table1[[#This Row],[income]],0)</f>
        <v>0</v>
      </c>
      <c r="CR311">
        <f ca="1">IF(Table1[[#This Row],[area]]="alberta",Table1[[#This Row],[income]],0)</f>
        <v>0</v>
      </c>
      <c r="CS311">
        <f ca="1">IF(Table1[[#This Row],[area]]="nunavet",Table1[[#This Row],[income]],0)</f>
        <v>0</v>
      </c>
      <c r="CT311">
        <f ca="1">IF(Table1[[#This Row],[area]]="prince edward island",Table1[[#This Row],[income]],0)</f>
        <v>0</v>
      </c>
      <c r="CU311">
        <f ca="1">IF(Table1[[#This Row],[area]]="northwest tersesa",Table1[[#This Row],[income]],0)</f>
        <v>0</v>
      </c>
      <c r="CV311">
        <f ca="1">IF(Table1[[#This Row],[area]]="quebec",Table1[[#This Row],[income]],0)</f>
        <v>0</v>
      </c>
      <c r="CW311">
        <f ca="1">IF(Table1[[#This Row],[area]]="manitoba",Table1[[#This Row],[income]],0)</f>
        <v>0</v>
      </c>
      <c r="CX311">
        <f ca="1">IF(Table1[[#This Row],[area]]="sasketchwan",Table1[[#This Row],[income]],0)</f>
        <v>0</v>
      </c>
      <c r="CY311">
        <f ca="1">IF(Table1[[#This Row],[area]]="BC",Table1[[#This Row],[income]],0)</f>
        <v>40926</v>
      </c>
      <c r="CZ311" s="6">
        <f ca="1">IF(Table1[[#This Row],[area]]="newbruncwick",Table1[[#This Row],[income]],0)</f>
        <v>0</v>
      </c>
      <c r="DB311" s="5">
        <f ca="1">IF(Table1[[#This Row],[field of work]]="health",Table1[[#This Row],[income]],0)</f>
        <v>0</v>
      </c>
      <c r="DC311">
        <f ca="1">IF(Table1[[#This Row],[field of work]]="teaching",Table1[[#This Row],[income]],0)</f>
        <v>0</v>
      </c>
      <c r="DD311">
        <f ca="1">IF(Table1[[#This Row],[field of work]]="agriculture",Table1[[#This Row],[income]],0)</f>
        <v>0</v>
      </c>
      <c r="DE311">
        <f ca="1">IF(Table1[[#This Row],[field of work]]="IT",Table1[[#This Row],[income]],0)</f>
        <v>0</v>
      </c>
      <c r="DF311">
        <f ca="1">IF(Table1[[#This Row],[field of work]]="construction",Table1[[#This Row],[income]],0)</f>
        <v>0</v>
      </c>
      <c r="DG311" s="6">
        <f ca="1">IF(Table1[[#This Row],[field of work]]="general work",Table1[[#This Row],[income]],0)</f>
        <v>40926</v>
      </c>
      <c r="DJ311" s="5">
        <f ca="1">IF(Table1[[#This Row],[Value of debts]]&gt;Table1[[#This Row],[income]],1,0)</f>
        <v>1</v>
      </c>
      <c r="DK311" s="6"/>
      <c r="DL311">
        <f ca="1">IF(Table1[[#This Row],[net worth of person($)]]&gt;$DM$6,Table1[[#This Row],[age]],0)</f>
        <v>0</v>
      </c>
    </row>
    <row r="312" spans="2:116" x14ac:dyDescent="0.3">
      <c r="B312">
        <f t="shared" ca="1" si="98"/>
        <v>2</v>
      </c>
      <c r="C312" s="1" t="str">
        <f t="shared" ca="1" si="99"/>
        <v>women</v>
      </c>
      <c r="D312">
        <f t="shared" ca="1" si="100"/>
        <v>38</v>
      </c>
      <c r="E312">
        <f t="shared" ca="1" si="101"/>
        <v>3</v>
      </c>
      <c r="F312" t="str">
        <f t="shared" ca="1" si="102"/>
        <v>teaching</v>
      </c>
      <c r="G312">
        <f t="shared" ca="1" si="103"/>
        <v>2</v>
      </c>
      <c r="H312" t="str">
        <f t="shared" ca="1" si="104"/>
        <v>college</v>
      </c>
      <c r="I312">
        <f t="shared" ca="1" si="105"/>
        <v>1</v>
      </c>
      <c r="J312">
        <f t="shared" ca="1" si="97"/>
        <v>3</v>
      </c>
      <c r="K312">
        <f t="shared" ca="1" si="106"/>
        <v>55789</v>
      </c>
      <c r="L312">
        <f t="shared" ca="1" si="107"/>
        <v>6</v>
      </c>
      <c r="M312" t="str">
        <f t="shared" ca="1" si="108"/>
        <v>sasketchwan</v>
      </c>
      <c r="N312">
        <f t="shared" ca="1" si="112"/>
        <v>334734</v>
      </c>
      <c r="O312">
        <f t="shared" ca="1" si="109"/>
        <v>209079.55311509731</v>
      </c>
      <c r="P312">
        <f t="shared" ca="1" si="113"/>
        <v>67268.886479567853</v>
      </c>
      <c r="Q312">
        <f t="shared" ca="1" si="110"/>
        <v>42197</v>
      </c>
      <c r="R312">
        <f t="shared" ca="1" si="114"/>
        <v>28882.307705489944</v>
      </c>
      <c r="S312">
        <f t="shared" ca="1" si="115"/>
        <v>82680.433138204258</v>
      </c>
      <c r="T312">
        <f t="shared" ca="1" si="116"/>
        <v>484683.31961777213</v>
      </c>
      <c r="U312">
        <f t="shared" ca="1" si="117"/>
        <v>280158.86082058726</v>
      </c>
      <c r="V312">
        <f t="shared" ca="1" si="118"/>
        <v>204524.45879718487</v>
      </c>
      <c r="AF312" s="5">
        <f ca="1">IF(Table1[[#This Row],[Genders]]="men",1,0)</f>
        <v>0</v>
      </c>
      <c r="AG312">
        <f ca="1">IF(Table1[[#This Row],[Genders]]="women",1,0)</f>
        <v>1</v>
      </c>
      <c r="AJ312" s="6"/>
      <c r="AL312">
        <f ca="1">IF(Table1[[#This Row],[field of work]]="teaching",1,0)</f>
        <v>1</v>
      </c>
      <c r="AM312">
        <f ca="1">IF(Table1[[#This Row],[field of work]]="health",1,0)</f>
        <v>0</v>
      </c>
      <c r="AN312">
        <f ca="1">IF(Table1[[#This Row],[field of work]]="agriculture",1,0)</f>
        <v>0</v>
      </c>
      <c r="AO312">
        <f ca="1">IF(Table1[[#This Row],[field of work]]="IT",1,0)</f>
        <v>0</v>
      </c>
      <c r="AP312">
        <f ca="1">IF(Table1[[#This Row],[field of work]]="construction",1,0)</f>
        <v>0</v>
      </c>
      <c r="AQ312">
        <f ca="1">IF(Table1[[#This Row],[field of work]]="general work",1,0)</f>
        <v>0</v>
      </c>
      <c r="AY312" s="23">
        <f ca="1">IF(Table1[[#This Row],[area]]="ontario",1,0)</f>
        <v>0</v>
      </c>
      <c r="AZ312">
        <f ca="1">IF(Table1[[#This Row],[area]]="newfounland",1,0)</f>
        <v>0</v>
      </c>
      <c r="BA312">
        <f ca="1">IF(Table1[[#This Row],[area]]="alberta",1,0)</f>
        <v>0</v>
      </c>
      <c r="BB312">
        <f ca="1">IF(Table1[[#This Row],[area]]="BC",1,0)</f>
        <v>0</v>
      </c>
      <c r="BC312">
        <f ca="1">IF(Table1[[#This Row],[area]]="yukon",1,0)</f>
        <v>0</v>
      </c>
      <c r="BD312">
        <f ca="1">IF(Table1[[#This Row],[area]]="nunavet",1,0)</f>
        <v>0</v>
      </c>
      <c r="BE312">
        <f ca="1">IF(Table1[[#This Row],[area]]="sasketchwan",1,0)</f>
        <v>1</v>
      </c>
      <c r="BF312">
        <f ca="1">IF(Table1[[#This Row],[area]]="newbruncwick",1,0)</f>
        <v>0</v>
      </c>
      <c r="BG312">
        <f ca="1">IF(Table1[[#This Row],[area]]="manitoba",1,0)</f>
        <v>0</v>
      </c>
      <c r="BH312">
        <f ca="1">IF(Table1[[#This Row],[area]]="prince edward island",1,0)</f>
        <v>0</v>
      </c>
      <c r="BI312">
        <f ca="1">IF(Table1[[#This Row],[area]]="quebec",1,0)</f>
        <v>0</v>
      </c>
      <c r="BJ312">
        <f ca="1">IF(Table1[[#This Row],[area]]="northwest tersesa",1,0)</f>
        <v>0</v>
      </c>
      <c r="BZ312" s="41">
        <f ca="1">Table1[[#This Row],[Cars Value]]/Table1[[#This Row],[no of cars]]</f>
        <v>22422.96215985595</v>
      </c>
      <c r="CB312" s="5">
        <f ca="1">IF(Table1[[#This Row],[Value of debts]]&gt;$CC$6,1,0)</f>
        <v>1</v>
      </c>
      <c r="CF312" s="6"/>
      <c r="CG312" s="43">
        <f ca="1">Table1[[#This Row],[Mortage left]]/Table1[[#This Row],[value of house]]</f>
        <v>0.62461403118624736</v>
      </c>
      <c r="CH312">
        <f t="shared" ca="1" si="111"/>
        <v>0</v>
      </c>
      <c r="CO312" s="5">
        <f ca="1">IF(Table1[[#This Row],[area]]="yukon",Table1[[#This Row],[income]],0)</f>
        <v>0</v>
      </c>
      <c r="CP312">
        <f ca="1">IF(Table1[[#This Row],[area]]="ontario",Table1[[#This Row],[income]],0)</f>
        <v>0</v>
      </c>
      <c r="CQ312">
        <f ca="1">IF(Table1[[#This Row],[area]]="newfounland",Table1[[#This Row],[income]],0)</f>
        <v>0</v>
      </c>
      <c r="CR312">
        <f ca="1">IF(Table1[[#This Row],[area]]="alberta",Table1[[#This Row],[income]],0)</f>
        <v>0</v>
      </c>
      <c r="CS312">
        <f ca="1">IF(Table1[[#This Row],[area]]="nunavet",Table1[[#This Row],[income]],0)</f>
        <v>0</v>
      </c>
      <c r="CT312">
        <f ca="1">IF(Table1[[#This Row],[area]]="prince edward island",Table1[[#This Row],[income]],0)</f>
        <v>0</v>
      </c>
      <c r="CU312">
        <f ca="1">IF(Table1[[#This Row],[area]]="northwest tersesa",Table1[[#This Row],[income]],0)</f>
        <v>0</v>
      </c>
      <c r="CV312">
        <f ca="1">IF(Table1[[#This Row],[area]]="quebec",Table1[[#This Row],[income]],0)</f>
        <v>0</v>
      </c>
      <c r="CW312">
        <f ca="1">IF(Table1[[#This Row],[area]]="manitoba",Table1[[#This Row],[income]],0)</f>
        <v>0</v>
      </c>
      <c r="CX312">
        <f ca="1">IF(Table1[[#This Row],[area]]="sasketchwan",Table1[[#This Row],[income]],0)</f>
        <v>55789</v>
      </c>
      <c r="CY312">
        <f ca="1">IF(Table1[[#This Row],[area]]="BC",Table1[[#This Row],[income]],0)</f>
        <v>0</v>
      </c>
      <c r="CZ312" s="6">
        <f ca="1">IF(Table1[[#This Row],[area]]="newbruncwick",Table1[[#This Row],[income]],0)</f>
        <v>0</v>
      </c>
      <c r="DB312" s="5">
        <f ca="1">IF(Table1[[#This Row],[field of work]]="health",Table1[[#This Row],[income]],0)</f>
        <v>0</v>
      </c>
      <c r="DC312">
        <f ca="1">IF(Table1[[#This Row],[field of work]]="teaching",Table1[[#This Row],[income]],0)</f>
        <v>55789</v>
      </c>
      <c r="DD312">
        <f ca="1">IF(Table1[[#This Row],[field of work]]="agriculture",Table1[[#This Row],[income]],0)</f>
        <v>0</v>
      </c>
      <c r="DE312">
        <f ca="1">IF(Table1[[#This Row],[field of work]]="IT",Table1[[#This Row],[income]],0)</f>
        <v>0</v>
      </c>
      <c r="DF312">
        <f ca="1">IF(Table1[[#This Row],[field of work]]="construction",Table1[[#This Row],[income]],0)</f>
        <v>0</v>
      </c>
      <c r="DG312" s="6">
        <f ca="1">IF(Table1[[#This Row],[field of work]]="general work",Table1[[#This Row],[income]],0)</f>
        <v>0</v>
      </c>
      <c r="DJ312" s="5">
        <f ca="1">IF(Table1[[#This Row],[Value of debts]]&gt;Table1[[#This Row],[income]],1,0)</f>
        <v>1</v>
      </c>
      <c r="DK312" s="6"/>
      <c r="DL312">
        <f ca="1">IF(Table1[[#This Row],[net worth of person($)]]&gt;$DM$6,Table1[[#This Row],[age]],0)</f>
        <v>38</v>
      </c>
    </row>
    <row r="313" spans="2:116" x14ac:dyDescent="0.3">
      <c r="B313">
        <f t="shared" ca="1" si="98"/>
        <v>2</v>
      </c>
      <c r="C313" s="1" t="str">
        <f t="shared" ca="1" si="99"/>
        <v>women</v>
      </c>
      <c r="D313">
        <f t="shared" ca="1" si="100"/>
        <v>44</v>
      </c>
      <c r="E313">
        <f t="shared" ca="1" si="101"/>
        <v>3</v>
      </c>
      <c r="F313" t="str">
        <f t="shared" ca="1" si="102"/>
        <v>teaching</v>
      </c>
      <c r="G313">
        <f t="shared" ca="1" si="103"/>
        <v>5</v>
      </c>
      <c r="H313" t="str">
        <f t="shared" ca="1" si="104"/>
        <v>other</v>
      </c>
      <c r="I313">
        <f t="shared" ca="1" si="105"/>
        <v>3</v>
      </c>
      <c r="J313">
        <f t="shared" ca="1" si="97"/>
        <v>2</v>
      </c>
      <c r="K313">
        <f t="shared" ca="1" si="106"/>
        <v>88876</v>
      </c>
      <c r="L313">
        <f t="shared" ca="1" si="107"/>
        <v>12</v>
      </c>
      <c r="M313" t="str">
        <f t="shared" ca="1" si="108"/>
        <v>prince edward island</v>
      </c>
      <c r="N313">
        <f t="shared" ca="1" si="112"/>
        <v>266628</v>
      </c>
      <c r="O313">
        <f t="shared" ca="1" si="109"/>
        <v>124319.53264349558</v>
      </c>
      <c r="P313">
        <f t="shared" ca="1" si="113"/>
        <v>3199.2283516204338</v>
      </c>
      <c r="Q313">
        <f t="shared" ca="1" si="110"/>
        <v>83</v>
      </c>
      <c r="R313">
        <f t="shared" ca="1" si="114"/>
        <v>174571.20769734069</v>
      </c>
      <c r="S313">
        <f t="shared" ca="1" si="115"/>
        <v>111144.97094400413</v>
      </c>
      <c r="T313">
        <f t="shared" ca="1" si="116"/>
        <v>380972.19929562457</v>
      </c>
      <c r="U313">
        <f t="shared" ca="1" si="117"/>
        <v>298973.74034083629</v>
      </c>
      <c r="V313">
        <f t="shared" ca="1" si="118"/>
        <v>81998.458954788279</v>
      </c>
      <c r="AF313" s="5">
        <f ca="1">IF(Table1[[#This Row],[Genders]]="men",1,0)</f>
        <v>0</v>
      </c>
      <c r="AG313">
        <f ca="1">IF(Table1[[#This Row],[Genders]]="women",1,0)</f>
        <v>1</v>
      </c>
      <c r="AJ313" s="6"/>
      <c r="AL313">
        <f ca="1">IF(Table1[[#This Row],[field of work]]="teaching",1,0)</f>
        <v>1</v>
      </c>
      <c r="AM313">
        <f ca="1">IF(Table1[[#This Row],[field of work]]="health",1,0)</f>
        <v>0</v>
      </c>
      <c r="AN313">
        <f ca="1">IF(Table1[[#This Row],[field of work]]="agriculture",1,0)</f>
        <v>0</v>
      </c>
      <c r="AO313">
        <f ca="1">IF(Table1[[#This Row],[field of work]]="IT",1,0)</f>
        <v>0</v>
      </c>
      <c r="AP313">
        <f ca="1">IF(Table1[[#This Row],[field of work]]="construction",1,0)</f>
        <v>0</v>
      </c>
      <c r="AQ313">
        <f ca="1">IF(Table1[[#This Row],[field of work]]="general work",1,0)</f>
        <v>0</v>
      </c>
      <c r="AY313" s="23">
        <f ca="1">IF(Table1[[#This Row],[area]]="ontario",1,0)</f>
        <v>0</v>
      </c>
      <c r="AZ313">
        <f ca="1">IF(Table1[[#This Row],[area]]="newfounland",1,0)</f>
        <v>0</v>
      </c>
      <c r="BA313">
        <f ca="1">IF(Table1[[#This Row],[area]]="alberta",1,0)</f>
        <v>0</v>
      </c>
      <c r="BB313">
        <f ca="1">IF(Table1[[#This Row],[area]]="BC",1,0)</f>
        <v>0</v>
      </c>
      <c r="BC313">
        <f ca="1">IF(Table1[[#This Row],[area]]="yukon",1,0)</f>
        <v>0</v>
      </c>
      <c r="BD313">
        <f ca="1">IF(Table1[[#This Row],[area]]="nunavet",1,0)</f>
        <v>0</v>
      </c>
      <c r="BE313">
        <f ca="1">IF(Table1[[#This Row],[area]]="sasketchwan",1,0)</f>
        <v>0</v>
      </c>
      <c r="BF313">
        <f ca="1">IF(Table1[[#This Row],[area]]="newbruncwick",1,0)</f>
        <v>0</v>
      </c>
      <c r="BG313">
        <f ca="1">IF(Table1[[#This Row],[area]]="manitoba",1,0)</f>
        <v>0</v>
      </c>
      <c r="BH313">
        <f ca="1">IF(Table1[[#This Row],[area]]="prince edward island",1,0)</f>
        <v>1</v>
      </c>
      <c r="BI313">
        <f ca="1">IF(Table1[[#This Row],[area]]="quebec",1,0)</f>
        <v>0</v>
      </c>
      <c r="BJ313">
        <f ca="1">IF(Table1[[#This Row],[area]]="northwest tersesa",1,0)</f>
        <v>0</v>
      </c>
      <c r="BZ313" s="41">
        <f ca="1">Table1[[#This Row],[Cars Value]]/Table1[[#This Row],[no of cars]]</f>
        <v>1599.6141758102169</v>
      </c>
      <c r="CB313" s="5">
        <f ca="1">IF(Table1[[#This Row],[Value of debts]]&gt;$CC$6,1,0)</f>
        <v>1</v>
      </c>
      <c r="CF313" s="6"/>
      <c r="CG313" s="43">
        <f ca="1">Table1[[#This Row],[Mortage left]]/Table1[[#This Row],[value of house]]</f>
        <v>0.46626585596222292</v>
      </c>
      <c r="CH313">
        <f t="shared" ca="1" si="111"/>
        <v>0</v>
      </c>
      <c r="CO313" s="5">
        <f ca="1">IF(Table1[[#This Row],[area]]="yukon",Table1[[#This Row],[income]],0)</f>
        <v>0</v>
      </c>
      <c r="CP313">
        <f ca="1">IF(Table1[[#This Row],[area]]="ontario",Table1[[#This Row],[income]],0)</f>
        <v>0</v>
      </c>
      <c r="CQ313">
        <f ca="1">IF(Table1[[#This Row],[area]]="newfounland",Table1[[#This Row],[income]],0)</f>
        <v>0</v>
      </c>
      <c r="CR313">
        <f ca="1">IF(Table1[[#This Row],[area]]="alberta",Table1[[#This Row],[income]],0)</f>
        <v>0</v>
      </c>
      <c r="CS313">
        <f ca="1">IF(Table1[[#This Row],[area]]="nunavet",Table1[[#This Row],[income]],0)</f>
        <v>0</v>
      </c>
      <c r="CT313">
        <f ca="1">IF(Table1[[#This Row],[area]]="prince edward island",Table1[[#This Row],[income]],0)</f>
        <v>88876</v>
      </c>
      <c r="CU313">
        <f ca="1">IF(Table1[[#This Row],[area]]="northwest tersesa",Table1[[#This Row],[income]],0)</f>
        <v>0</v>
      </c>
      <c r="CV313">
        <f ca="1">IF(Table1[[#This Row],[area]]="quebec",Table1[[#This Row],[income]],0)</f>
        <v>0</v>
      </c>
      <c r="CW313">
        <f ca="1">IF(Table1[[#This Row],[area]]="manitoba",Table1[[#This Row],[income]],0)</f>
        <v>0</v>
      </c>
      <c r="CX313">
        <f ca="1">IF(Table1[[#This Row],[area]]="sasketchwan",Table1[[#This Row],[income]],0)</f>
        <v>0</v>
      </c>
      <c r="CY313">
        <f ca="1">IF(Table1[[#This Row],[area]]="BC",Table1[[#This Row],[income]],0)</f>
        <v>0</v>
      </c>
      <c r="CZ313" s="6">
        <f ca="1">IF(Table1[[#This Row],[area]]="newbruncwick",Table1[[#This Row],[income]],0)</f>
        <v>0</v>
      </c>
      <c r="DB313" s="5">
        <f ca="1">IF(Table1[[#This Row],[field of work]]="health",Table1[[#This Row],[income]],0)</f>
        <v>0</v>
      </c>
      <c r="DC313">
        <f ca="1">IF(Table1[[#This Row],[field of work]]="teaching",Table1[[#This Row],[income]],0)</f>
        <v>88876</v>
      </c>
      <c r="DD313">
        <f ca="1">IF(Table1[[#This Row],[field of work]]="agriculture",Table1[[#This Row],[income]],0)</f>
        <v>0</v>
      </c>
      <c r="DE313">
        <f ca="1">IF(Table1[[#This Row],[field of work]]="IT",Table1[[#This Row],[income]],0)</f>
        <v>0</v>
      </c>
      <c r="DF313">
        <f ca="1">IF(Table1[[#This Row],[field of work]]="construction",Table1[[#This Row],[income]],0)</f>
        <v>0</v>
      </c>
      <c r="DG313" s="6">
        <f ca="1">IF(Table1[[#This Row],[field of work]]="general work",Table1[[#This Row],[income]],0)</f>
        <v>0</v>
      </c>
      <c r="DJ313" s="5">
        <f ca="1">IF(Table1[[#This Row],[Value of debts]]&gt;Table1[[#This Row],[income]],1,0)</f>
        <v>1</v>
      </c>
      <c r="DK313" s="6"/>
      <c r="DL313">
        <f ca="1">IF(Table1[[#This Row],[net worth of person($)]]&gt;$DM$6,Table1[[#This Row],[age]],0)</f>
        <v>44</v>
      </c>
    </row>
    <row r="314" spans="2:116" x14ac:dyDescent="0.3">
      <c r="B314">
        <f t="shared" ca="1" si="98"/>
        <v>2</v>
      </c>
      <c r="C314" s="1" t="str">
        <f t="shared" ca="1" si="99"/>
        <v>women</v>
      </c>
      <c r="D314">
        <f t="shared" ca="1" si="100"/>
        <v>41</v>
      </c>
      <c r="E314">
        <f t="shared" ca="1" si="101"/>
        <v>5</v>
      </c>
      <c r="F314" t="str">
        <f t="shared" ca="1" si="102"/>
        <v>general work</v>
      </c>
      <c r="G314">
        <f t="shared" ca="1" si="103"/>
        <v>1</v>
      </c>
      <c r="H314" t="str">
        <f t="shared" ca="1" si="104"/>
        <v>high school</v>
      </c>
      <c r="I314">
        <f t="shared" ca="1" si="105"/>
        <v>1</v>
      </c>
      <c r="J314">
        <f t="shared" ca="1" si="97"/>
        <v>1</v>
      </c>
      <c r="K314">
        <f t="shared" ca="1" si="106"/>
        <v>88570</v>
      </c>
      <c r="L314">
        <f t="shared" ca="1" si="107"/>
        <v>1</v>
      </c>
      <c r="M314" t="str">
        <f t="shared" ca="1" si="108"/>
        <v>yukon</v>
      </c>
      <c r="N314">
        <f t="shared" ca="1" si="112"/>
        <v>354280</v>
      </c>
      <c r="O314">
        <f t="shared" ca="1" si="109"/>
        <v>130427.12863906761</v>
      </c>
      <c r="P314">
        <f t="shared" ca="1" si="113"/>
        <v>67816.102571110445</v>
      </c>
      <c r="Q314">
        <f t="shared" ca="1" si="110"/>
        <v>17101</v>
      </c>
      <c r="R314">
        <f t="shared" ca="1" si="114"/>
        <v>54037.891197073135</v>
      </c>
      <c r="S314">
        <f t="shared" ca="1" si="115"/>
        <v>50664.988030011671</v>
      </c>
      <c r="T314">
        <f t="shared" ca="1" si="116"/>
        <v>472761.09060112212</v>
      </c>
      <c r="U314">
        <f t="shared" ca="1" si="117"/>
        <v>201566.01983614074</v>
      </c>
      <c r="V314">
        <f t="shared" ca="1" si="118"/>
        <v>271195.07076498138</v>
      </c>
      <c r="AF314" s="5">
        <f ca="1">IF(Table1[[#This Row],[Genders]]="men",1,0)</f>
        <v>0</v>
      </c>
      <c r="AG314">
        <f ca="1">IF(Table1[[#This Row],[Genders]]="women",1,0)</f>
        <v>1</v>
      </c>
      <c r="AJ314" s="6"/>
      <c r="AL314">
        <f ca="1">IF(Table1[[#This Row],[field of work]]="teaching",1,0)</f>
        <v>0</v>
      </c>
      <c r="AM314">
        <f ca="1">IF(Table1[[#This Row],[field of work]]="health",1,0)</f>
        <v>0</v>
      </c>
      <c r="AN314">
        <f ca="1">IF(Table1[[#This Row],[field of work]]="agriculture",1,0)</f>
        <v>0</v>
      </c>
      <c r="AO314">
        <f ca="1">IF(Table1[[#This Row],[field of work]]="IT",1,0)</f>
        <v>0</v>
      </c>
      <c r="AP314">
        <f ca="1">IF(Table1[[#This Row],[field of work]]="construction",1,0)</f>
        <v>0</v>
      </c>
      <c r="AQ314">
        <f ca="1">IF(Table1[[#This Row],[field of work]]="general work",1,0)</f>
        <v>1</v>
      </c>
      <c r="AY314" s="23">
        <f ca="1">IF(Table1[[#This Row],[area]]="ontario",1,0)</f>
        <v>0</v>
      </c>
      <c r="AZ314">
        <f ca="1">IF(Table1[[#This Row],[area]]="newfounland",1,0)</f>
        <v>0</v>
      </c>
      <c r="BA314">
        <f ca="1">IF(Table1[[#This Row],[area]]="alberta",1,0)</f>
        <v>0</v>
      </c>
      <c r="BB314">
        <f ca="1">IF(Table1[[#This Row],[area]]="BC",1,0)</f>
        <v>0</v>
      </c>
      <c r="BC314">
        <f ca="1">IF(Table1[[#This Row],[area]]="yukon",1,0)</f>
        <v>1</v>
      </c>
      <c r="BD314">
        <f ca="1">IF(Table1[[#This Row],[area]]="nunavet",1,0)</f>
        <v>0</v>
      </c>
      <c r="BE314">
        <f ca="1">IF(Table1[[#This Row],[area]]="sasketchwan",1,0)</f>
        <v>0</v>
      </c>
      <c r="BF314">
        <f ca="1">IF(Table1[[#This Row],[area]]="newbruncwick",1,0)</f>
        <v>0</v>
      </c>
      <c r="BG314">
        <f ca="1">IF(Table1[[#This Row],[area]]="manitoba",1,0)</f>
        <v>0</v>
      </c>
      <c r="BH314">
        <f ca="1">IF(Table1[[#This Row],[area]]="prince edward island",1,0)</f>
        <v>0</v>
      </c>
      <c r="BI314">
        <f ca="1">IF(Table1[[#This Row],[area]]="quebec",1,0)</f>
        <v>0</v>
      </c>
      <c r="BJ314">
        <f ca="1">IF(Table1[[#This Row],[area]]="northwest tersesa",1,0)</f>
        <v>0</v>
      </c>
      <c r="BZ314" s="41">
        <f ca="1">Table1[[#This Row],[Cars Value]]/Table1[[#This Row],[no of cars]]</f>
        <v>67816.102571110445</v>
      </c>
      <c r="CB314" s="5">
        <f ca="1">IF(Table1[[#This Row],[Value of debts]]&gt;$CC$6,1,0)</f>
        <v>1</v>
      </c>
      <c r="CF314" s="6"/>
      <c r="CG314" s="43">
        <f ca="1">Table1[[#This Row],[Mortage left]]/Table1[[#This Row],[value of house]]</f>
        <v>0.3681470267558643</v>
      </c>
      <c r="CH314">
        <f t="shared" ca="1" si="111"/>
        <v>0</v>
      </c>
      <c r="CO314" s="5">
        <f ca="1">IF(Table1[[#This Row],[area]]="yukon",Table1[[#This Row],[income]],0)</f>
        <v>88570</v>
      </c>
      <c r="CP314">
        <f ca="1">IF(Table1[[#This Row],[area]]="ontario",Table1[[#This Row],[income]],0)</f>
        <v>0</v>
      </c>
      <c r="CQ314">
        <f ca="1">IF(Table1[[#This Row],[area]]="newfounland",Table1[[#This Row],[income]],0)</f>
        <v>0</v>
      </c>
      <c r="CR314">
        <f ca="1">IF(Table1[[#This Row],[area]]="alberta",Table1[[#This Row],[income]],0)</f>
        <v>0</v>
      </c>
      <c r="CS314">
        <f ca="1">IF(Table1[[#This Row],[area]]="nunavet",Table1[[#This Row],[income]],0)</f>
        <v>0</v>
      </c>
      <c r="CT314">
        <f ca="1">IF(Table1[[#This Row],[area]]="prince edward island",Table1[[#This Row],[income]],0)</f>
        <v>0</v>
      </c>
      <c r="CU314">
        <f ca="1">IF(Table1[[#This Row],[area]]="northwest tersesa",Table1[[#This Row],[income]],0)</f>
        <v>0</v>
      </c>
      <c r="CV314">
        <f ca="1">IF(Table1[[#This Row],[area]]="quebec",Table1[[#This Row],[income]],0)</f>
        <v>0</v>
      </c>
      <c r="CW314">
        <f ca="1">IF(Table1[[#This Row],[area]]="manitoba",Table1[[#This Row],[income]],0)</f>
        <v>0</v>
      </c>
      <c r="CX314">
        <f ca="1">IF(Table1[[#This Row],[area]]="sasketchwan",Table1[[#This Row],[income]],0)</f>
        <v>0</v>
      </c>
      <c r="CY314">
        <f ca="1">IF(Table1[[#This Row],[area]]="BC",Table1[[#This Row],[income]],0)</f>
        <v>0</v>
      </c>
      <c r="CZ314" s="6">
        <f ca="1">IF(Table1[[#This Row],[area]]="newbruncwick",Table1[[#This Row],[income]],0)</f>
        <v>0</v>
      </c>
      <c r="DB314" s="5">
        <f ca="1">IF(Table1[[#This Row],[field of work]]="health",Table1[[#This Row],[income]],0)</f>
        <v>0</v>
      </c>
      <c r="DC314">
        <f ca="1">IF(Table1[[#This Row],[field of work]]="teaching",Table1[[#This Row],[income]],0)</f>
        <v>0</v>
      </c>
      <c r="DD314">
        <f ca="1">IF(Table1[[#This Row],[field of work]]="agriculture",Table1[[#This Row],[income]],0)</f>
        <v>0</v>
      </c>
      <c r="DE314">
        <f ca="1">IF(Table1[[#This Row],[field of work]]="IT",Table1[[#This Row],[income]],0)</f>
        <v>0</v>
      </c>
      <c r="DF314">
        <f ca="1">IF(Table1[[#This Row],[field of work]]="construction",Table1[[#This Row],[income]],0)</f>
        <v>0</v>
      </c>
      <c r="DG314" s="6">
        <f ca="1">IF(Table1[[#This Row],[field of work]]="general work",Table1[[#This Row],[income]],0)</f>
        <v>88570</v>
      </c>
      <c r="DJ314" s="5">
        <f ca="1">IF(Table1[[#This Row],[Value of debts]]&gt;Table1[[#This Row],[income]],1,0)</f>
        <v>1</v>
      </c>
      <c r="DK314" s="6"/>
      <c r="DL314">
        <f ca="1">IF(Table1[[#This Row],[net worth of person($)]]&gt;$DM$6,Table1[[#This Row],[age]],0)</f>
        <v>41</v>
      </c>
    </row>
    <row r="315" spans="2:116" x14ac:dyDescent="0.3">
      <c r="B315">
        <f t="shared" ca="1" si="98"/>
        <v>1</v>
      </c>
      <c r="C315" s="1" t="str">
        <f t="shared" ca="1" si="99"/>
        <v>men</v>
      </c>
      <c r="D315">
        <f t="shared" ca="1" si="100"/>
        <v>41</v>
      </c>
      <c r="E315">
        <f t="shared" ca="1" si="101"/>
        <v>4</v>
      </c>
      <c r="F315" t="str">
        <f t="shared" ca="1" si="102"/>
        <v>IT</v>
      </c>
      <c r="G315">
        <f t="shared" ca="1" si="103"/>
        <v>4</v>
      </c>
      <c r="H315" t="str">
        <f t="shared" ca="1" si="104"/>
        <v>technical;</v>
      </c>
      <c r="I315">
        <f t="shared" ca="1" si="105"/>
        <v>4</v>
      </c>
      <c r="J315">
        <f t="shared" ca="1" si="97"/>
        <v>3</v>
      </c>
      <c r="K315">
        <f t="shared" ca="1" si="106"/>
        <v>59917</v>
      </c>
      <c r="L315">
        <f t="shared" ca="1" si="107"/>
        <v>2</v>
      </c>
      <c r="M315" t="str">
        <f t="shared" ca="1" si="108"/>
        <v>BC</v>
      </c>
      <c r="N315">
        <f t="shared" ca="1" si="112"/>
        <v>359502</v>
      </c>
      <c r="O315">
        <f t="shared" ca="1" si="109"/>
        <v>117828.51650082537</v>
      </c>
      <c r="P315">
        <f t="shared" ca="1" si="113"/>
        <v>106078.22773618341</v>
      </c>
      <c r="Q315">
        <f t="shared" ca="1" si="110"/>
        <v>28112</v>
      </c>
      <c r="R315">
        <f t="shared" ca="1" si="114"/>
        <v>824.64517523805773</v>
      </c>
      <c r="S315">
        <f t="shared" ca="1" si="115"/>
        <v>58840.978500837504</v>
      </c>
      <c r="T315">
        <f t="shared" ca="1" si="116"/>
        <v>524421.2062370209</v>
      </c>
      <c r="U315">
        <f t="shared" ca="1" si="117"/>
        <v>146765.16167606344</v>
      </c>
      <c r="V315">
        <f t="shared" ca="1" si="118"/>
        <v>377656.04456095747</v>
      </c>
      <c r="AF315" s="5">
        <f ca="1">IF(Table1[[#This Row],[Genders]]="men",1,0)</f>
        <v>1</v>
      </c>
      <c r="AG315">
        <f ca="1">IF(Table1[[#This Row],[Genders]]="women",1,0)</f>
        <v>0</v>
      </c>
      <c r="AJ315" s="6"/>
      <c r="AL315">
        <f ca="1">IF(Table1[[#This Row],[field of work]]="teaching",1,0)</f>
        <v>0</v>
      </c>
      <c r="AM315">
        <f ca="1">IF(Table1[[#This Row],[field of work]]="health",1,0)</f>
        <v>0</v>
      </c>
      <c r="AN315">
        <f ca="1">IF(Table1[[#This Row],[field of work]]="agriculture",1,0)</f>
        <v>0</v>
      </c>
      <c r="AO315">
        <f ca="1">IF(Table1[[#This Row],[field of work]]="IT",1,0)</f>
        <v>1</v>
      </c>
      <c r="AP315">
        <f ca="1">IF(Table1[[#This Row],[field of work]]="construction",1,0)</f>
        <v>0</v>
      </c>
      <c r="AQ315">
        <f ca="1">IF(Table1[[#This Row],[field of work]]="general work",1,0)</f>
        <v>0</v>
      </c>
      <c r="AY315" s="23">
        <f ca="1">IF(Table1[[#This Row],[area]]="ontario",1,0)</f>
        <v>0</v>
      </c>
      <c r="AZ315">
        <f ca="1">IF(Table1[[#This Row],[area]]="newfounland",1,0)</f>
        <v>0</v>
      </c>
      <c r="BA315">
        <f ca="1">IF(Table1[[#This Row],[area]]="alberta",1,0)</f>
        <v>0</v>
      </c>
      <c r="BB315">
        <f ca="1">IF(Table1[[#This Row],[area]]="BC",1,0)</f>
        <v>1</v>
      </c>
      <c r="BC315">
        <f ca="1">IF(Table1[[#This Row],[area]]="yukon",1,0)</f>
        <v>0</v>
      </c>
      <c r="BD315">
        <f ca="1">IF(Table1[[#This Row],[area]]="nunavet",1,0)</f>
        <v>0</v>
      </c>
      <c r="BE315">
        <f ca="1">IF(Table1[[#This Row],[area]]="sasketchwan",1,0)</f>
        <v>0</v>
      </c>
      <c r="BF315">
        <f ca="1">IF(Table1[[#This Row],[area]]="newbruncwick",1,0)</f>
        <v>0</v>
      </c>
      <c r="BG315">
        <f ca="1">IF(Table1[[#This Row],[area]]="manitoba",1,0)</f>
        <v>0</v>
      </c>
      <c r="BH315">
        <f ca="1">IF(Table1[[#This Row],[area]]="prince edward island",1,0)</f>
        <v>0</v>
      </c>
      <c r="BI315">
        <f ca="1">IF(Table1[[#This Row],[area]]="quebec",1,0)</f>
        <v>0</v>
      </c>
      <c r="BJ315">
        <f ca="1">IF(Table1[[#This Row],[area]]="northwest tersesa",1,0)</f>
        <v>0</v>
      </c>
      <c r="BZ315" s="41">
        <f ca="1">Table1[[#This Row],[Cars Value]]/Table1[[#This Row],[no of cars]]</f>
        <v>35359.409245394469</v>
      </c>
      <c r="CB315" s="5">
        <f ca="1">IF(Table1[[#This Row],[Value of debts]]&gt;$CC$6,1,0)</f>
        <v>1</v>
      </c>
      <c r="CF315" s="6"/>
      <c r="CG315" s="43">
        <f ca="1">Table1[[#This Row],[Mortage left]]/Table1[[#This Row],[value of house]]</f>
        <v>0.32775482890449947</v>
      </c>
      <c r="CH315">
        <f t="shared" ca="1" si="111"/>
        <v>0</v>
      </c>
      <c r="CO315" s="5">
        <f ca="1">IF(Table1[[#This Row],[area]]="yukon",Table1[[#This Row],[income]],0)</f>
        <v>0</v>
      </c>
      <c r="CP315">
        <f ca="1">IF(Table1[[#This Row],[area]]="ontario",Table1[[#This Row],[income]],0)</f>
        <v>0</v>
      </c>
      <c r="CQ315">
        <f ca="1">IF(Table1[[#This Row],[area]]="newfounland",Table1[[#This Row],[income]],0)</f>
        <v>0</v>
      </c>
      <c r="CR315">
        <f ca="1">IF(Table1[[#This Row],[area]]="alberta",Table1[[#This Row],[income]],0)</f>
        <v>0</v>
      </c>
      <c r="CS315">
        <f ca="1">IF(Table1[[#This Row],[area]]="nunavet",Table1[[#This Row],[income]],0)</f>
        <v>0</v>
      </c>
      <c r="CT315">
        <f ca="1">IF(Table1[[#This Row],[area]]="prince edward island",Table1[[#This Row],[income]],0)</f>
        <v>0</v>
      </c>
      <c r="CU315">
        <f ca="1">IF(Table1[[#This Row],[area]]="northwest tersesa",Table1[[#This Row],[income]],0)</f>
        <v>0</v>
      </c>
      <c r="CV315">
        <f ca="1">IF(Table1[[#This Row],[area]]="quebec",Table1[[#This Row],[income]],0)</f>
        <v>0</v>
      </c>
      <c r="CW315">
        <f ca="1">IF(Table1[[#This Row],[area]]="manitoba",Table1[[#This Row],[income]],0)</f>
        <v>0</v>
      </c>
      <c r="CX315">
        <f ca="1">IF(Table1[[#This Row],[area]]="sasketchwan",Table1[[#This Row],[income]],0)</f>
        <v>0</v>
      </c>
      <c r="CY315">
        <f ca="1">IF(Table1[[#This Row],[area]]="BC",Table1[[#This Row],[income]],0)</f>
        <v>59917</v>
      </c>
      <c r="CZ315" s="6">
        <f ca="1">IF(Table1[[#This Row],[area]]="newbruncwick",Table1[[#This Row],[income]],0)</f>
        <v>0</v>
      </c>
      <c r="DB315" s="5">
        <f ca="1">IF(Table1[[#This Row],[field of work]]="health",Table1[[#This Row],[income]],0)</f>
        <v>0</v>
      </c>
      <c r="DC315">
        <f ca="1">IF(Table1[[#This Row],[field of work]]="teaching",Table1[[#This Row],[income]],0)</f>
        <v>0</v>
      </c>
      <c r="DD315">
        <f ca="1">IF(Table1[[#This Row],[field of work]]="agriculture",Table1[[#This Row],[income]],0)</f>
        <v>0</v>
      </c>
      <c r="DE315">
        <f ca="1">IF(Table1[[#This Row],[field of work]]="IT",Table1[[#This Row],[income]],0)</f>
        <v>59917</v>
      </c>
      <c r="DF315">
        <f ca="1">IF(Table1[[#This Row],[field of work]]="construction",Table1[[#This Row],[income]],0)</f>
        <v>0</v>
      </c>
      <c r="DG315" s="6">
        <f ca="1">IF(Table1[[#This Row],[field of work]]="general work",Table1[[#This Row],[income]],0)</f>
        <v>0</v>
      </c>
      <c r="DJ315" s="5">
        <f ca="1">IF(Table1[[#This Row],[Value of debts]]&gt;Table1[[#This Row],[income]],1,0)</f>
        <v>1</v>
      </c>
      <c r="DK315" s="6"/>
      <c r="DL315">
        <f ca="1">IF(Table1[[#This Row],[net worth of person($)]]&gt;$DM$6,Table1[[#This Row],[age]],0)</f>
        <v>41</v>
      </c>
    </row>
    <row r="316" spans="2:116" x14ac:dyDescent="0.3">
      <c r="B316">
        <f t="shared" ca="1" si="98"/>
        <v>2</v>
      </c>
      <c r="C316" s="1" t="str">
        <f t="shared" ca="1" si="99"/>
        <v>women</v>
      </c>
      <c r="D316">
        <f t="shared" ca="1" si="100"/>
        <v>36</v>
      </c>
      <c r="E316">
        <f t="shared" ca="1" si="101"/>
        <v>2</v>
      </c>
      <c r="F316" t="str">
        <f t="shared" ca="1" si="102"/>
        <v>construction</v>
      </c>
      <c r="G316">
        <f t="shared" ca="1" si="103"/>
        <v>2</v>
      </c>
      <c r="H316" t="str">
        <f t="shared" ca="1" si="104"/>
        <v>college</v>
      </c>
      <c r="I316">
        <f t="shared" ca="1" si="105"/>
        <v>1</v>
      </c>
      <c r="J316">
        <f t="shared" ca="1" si="97"/>
        <v>3</v>
      </c>
      <c r="K316">
        <f t="shared" ca="1" si="106"/>
        <v>64999</v>
      </c>
      <c r="L316">
        <f t="shared" ca="1" si="107"/>
        <v>5</v>
      </c>
      <c r="M316" t="str">
        <f t="shared" ca="1" si="108"/>
        <v>nunavet</v>
      </c>
      <c r="N316">
        <f t="shared" ca="1" si="112"/>
        <v>259996</v>
      </c>
      <c r="O316">
        <f t="shared" ca="1" si="109"/>
        <v>257497.61610849496</v>
      </c>
      <c r="P316">
        <f t="shared" ca="1" si="113"/>
        <v>73601.95954514874</v>
      </c>
      <c r="Q316">
        <f t="shared" ca="1" si="110"/>
        <v>6438</v>
      </c>
      <c r="R316">
        <f t="shared" ca="1" si="114"/>
        <v>20282.81541345143</v>
      </c>
      <c r="S316">
        <f t="shared" ca="1" si="115"/>
        <v>92041.098550330891</v>
      </c>
      <c r="T316">
        <f t="shared" ca="1" si="116"/>
        <v>425639.05809547968</v>
      </c>
      <c r="U316">
        <f t="shared" ca="1" si="117"/>
        <v>284218.43152194639</v>
      </c>
      <c r="V316">
        <f t="shared" ca="1" si="118"/>
        <v>141420.62657353329</v>
      </c>
      <c r="AF316" s="5">
        <f ca="1">IF(Table1[[#This Row],[Genders]]="men",1,0)</f>
        <v>0</v>
      </c>
      <c r="AG316">
        <f ca="1">IF(Table1[[#This Row],[Genders]]="women",1,0)</f>
        <v>1</v>
      </c>
      <c r="AJ316" s="6"/>
      <c r="AL316">
        <f ca="1">IF(Table1[[#This Row],[field of work]]="teaching",1,0)</f>
        <v>0</v>
      </c>
      <c r="AM316">
        <f ca="1">IF(Table1[[#This Row],[field of work]]="health",1,0)</f>
        <v>0</v>
      </c>
      <c r="AN316">
        <f ca="1">IF(Table1[[#This Row],[field of work]]="agriculture",1,0)</f>
        <v>0</v>
      </c>
      <c r="AO316">
        <f ca="1">IF(Table1[[#This Row],[field of work]]="IT",1,0)</f>
        <v>0</v>
      </c>
      <c r="AP316">
        <f ca="1">IF(Table1[[#This Row],[field of work]]="construction",1,0)</f>
        <v>1</v>
      </c>
      <c r="AQ316">
        <f ca="1">IF(Table1[[#This Row],[field of work]]="general work",1,0)</f>
        <v>0</v>
      </c>
      <c r="AY316" s="23">
        <f ca="1">IF(Table1[[#This Row],[area]]="ontario",1,0)</f>
        <v>0</v>
      </c>
      <c r="AZ316">
        <f ca="1">IF(Table1[[#This Row],[area]]="newfounland",1,0)</f>
        <v>0</v>
      </c>
      <c r="BA316">
        <f ca="1">IF(Table1[[#This Row],[area]]="alberta",1,0)</f>
        <v>0</v>
      </c>
      <c r="BB316">
        <f ca="1">IF(Table1[[#This Row],[area]]="BC",1,0)</f>
        <v>0</v>
      </c>
      <c r="BC316">
        <f ca="1">IF(Table1[[#This Row],[area]]="yukon",1,0)</f>
        <v>0</v>
      </c>
      <c r="BD316">
        <f ca="1">IF(Table1[[#This Row],[area]]="nunavet",1,0)</f>
        <v>1</v>
      </c>
      <c r="BE316">
        <f ca="1">IF(Table1[[#This Row],[area]]="sasketchwan",1,0)</f>
        <v>0</v>
      </c>
      <c r="BF316">
        <f ca="1">IF(Table1[[#This Row],[area]]="newbruncwick",1,0)</f>
        <v>0</v>
      </c>
      <c r="BG316">
        <f ca="1">IF(Table1[[#This Row],[area]]="manitoba",1,0)</f>
        <v>0</v>
      </c>
      <c r="BH316">
        <f ca="1">IF(Table1[[#This Row],[area]]="prince edward island",1,0)</f>
        <v>0</v>
      </c>
      <c r="BI316">
        <f ca="1">IF(Table1[[#This Row],[area]]="quebec",1,0)</f>
        <v>0</v>
      </c>
      <c r="BJ316">
        <f ca="1">IF(Table1[[#This Row],[area]]="northwest tersesa",1,0)</f>
        <v>0</v>
      </c>
      <c r="BZ316" s="41">
        <f ca="1">Table1[[#This Row],[Cars Value]]/Table1[[#This Row],[no of cars]]</f>
        <v>24533.986515049579</v>
      </c>
      <c r="CB316" s="5">
        <f ca="1">IF(Table1[[#This Row],[Value of debts]]&gt;$CC$6,1,0)</f>
        <v>1</v>
      </c>
      <c r="CF316" s="6"/>
      <c r="CG316" s="43">
        <f ca="1">Table1[[#This Row],[Mortage left]]/Table1[[#This Row],[value of house]]</f>
        <v>0.99039068335087832</v>
      </c>
      <c r="CH316">
        <f t="shared" ca="1" si="111"/>
        <v>0</v>
      </c>
      <c r="CO316" s="5">
        <f ca="1">IF(Table1[[#This Row],[area]]="yukon",Table1[[#This Row],[income]],0)</f>
        <v>0</v>
      </c>
      <c r="CP316">
        <f ca="1">IF(Table1[[#This Row],[area]]="ontario",Table1[[#This Row],[income]],0)</f>
        <v>0</v>
      </c>
      <c r="CQ316">
        <f ca="1">IF(Table1[[#This Row],[area]]="newfounland",Table1[[#This Row],[income]],0)</f>
        <v>0</v>
      </c>
      <c r="CR316">
        <f ca="1">IF(Table1[[#This Row],[area]]="alberta",Table1[[#This Row],[income]],0)</f>
        <v>0</v>
      </c>
      <c r="CS316">
        <f ca="1">IF(Table1[[#This Row],[area]]="nunavet",Table1[[#This Row],[income]],0)</f>
        <v>64999</v>
      </c>
      <c r="CT316">
        <f ca="1">IF(Table1[[#This Row],[area]]="prince edward island",Table1[[#This Row],[income]],0)</f>
        <v>0</v>
      </c>
      <c r="CU316">
        <f ca="1">IF(Table1[[#This Row],[area]]="northwest tersesa",Table1[[#This Row],[income]],0)</f>
        <v>0</v>
      </c>
      <c r="CV316">
        <f ca="1">IF(Table1[[#This Row],[area]]="quebec",Table1[[#This Row],[income]],0)</f>
        <v>0</v>
      </c>
      <c r="CW316">
        <f ca="1">IF(Table1[[#This Row],[area]]="manitoba",Table1[[#This Row],[income]],0)</f>
        <v>0</v>
      </c>
      <c r="CX316">
        <f ca="1">IF(Table1[[#This Row],[area]]="sasketchwan",Table1[[#This Row],[income]],0)</f>
        <v>0</v>
      </c>
      <c r="CY316">
        <f ca="1">IF(Table1[[#This Row],[area]]="BC",Table1[[#This Row],[income]],0)</f>
        <v>0</v>
      </c>
      <c r="CZ316" s="6">
        <f ca="1">IF(Table1[[#This Row],[area]]="newbruncwick",Table1[[#This Row],[income]],0)</f>
        <v>0</v>
      </c>
      <c r="DB316" s="5">
        <f ca="1">IF(Table1[[#This Row],[field of work]]="health",Table1[[#This Row],[income]],0)</f>
        <v>0</v>
      </c>
      <c r="DC316">
        <f ca="1">IF(Table1[[#This Row],[field of work]]="teaching",Table1[[#This Row],[income]],0)</f>
        <v>0</v>
      </c>
      <c r="DD316">
        <f ca="1">IF(Table1[[#This Row],[field of work]]="agriculture",Table1[[#This Row],[income]],0)</f>
        <v>0</v>
      </c>
      <c r="DE316">
        <f ca="1">IF(Table1[[#This Row],[field of work]]="IT",Table1[[#This Row],[income]],0)</f>
        <v>0</v>
      </c>
      <c r="DF316">
        <f ca="1">IF(Table1[[#This Row],[field of work]]="construction",Table1[[#This Row],[income]],0)</f>
        <v>64999</v>
      </c>
      <c r="DG316" s="6">
        <f ca="1">IF(Table1[[#This Row],[field of work]]="general work",Table1[[#This Row],[income]],0)</f>
        <v>0</v>
      </c>
      <c r="DJ316" s="5">
        <f ca="1">IF(Table1[[#This Row],[Value of debts]]&gt;Table1[[#This Row],[income]],1,0)</f>
        <v>1</v>
      </c>
      <c r="DK316" s="6"/>
      <c r="DL316">
        <f ca="1">IF(Table1[[#This Row],[net worth of person($)]]&gt;$DM$6,Table1[[#This Row],[age]],0)</f>
        <v>36</v>
      </c>
    </row>
    <row r="317" spans="2:116" x14ac:dyDescent="0.3">
      <c r="B317">
        <f t="shared" ca="1" si="98"/>
        <v>1</v>
      </c>
      <c r="C317" s="1" t="str">
        <f t="shared" ca="1" si="99"/>
        <v>men</v>
      </c>
      <c r="D317">
        <f t="shared" ca="1" si="100"/>
        <v>44</v>
      </c>
      <c r="E317">
        <f t="shared" ca="1" si="101"/>
        <v>5</v>
      </c>
      <c r="F317" t="str">
        <f t="shared" ca="1" si="102"/>
        <v>general work</v>
      </c>
      <c r="G317">
        <f t="shared" ca="1" si="103"/>
        <v>2</v>
      </c>
      <c r="H317" t="str">
        <f t="shared" ca="1" si="104"/>
        <v>college</v>
      </c>
      <c r="I317">
        <f t="shared" ca="1" si="105"/>
        <v>1</v>
      </c>
      <c r="J317">
        <f t="shared" ca="1" si="97"/>
        <v>3</v>
      </c>
      <c r="K317">
        <f t="shared" ca="1" si="106"/>
        <v>29443</v>
      </c>
      <c r="L317">
        <f t="shared" ca="1" si="107"/>
        <v>4</v>
      </c>
      <c r="M317" t="str">
        <f t="shared" ca="1" si="108"/>
        <v>alberta</v>
      </c>
      <c r="N317">
        <f t="shared" ca="1" si="112"/>
        <v>147215</v>
      </c>
      <c r="O317">
        <f t="shared" ca="1" si="109"/>
        <v>111756.89575945803</v>
      </c>
      <c r="P317">
        <f t="shared" ca="1" si="113"/>
        <v>58291.021706905158</v>
      </c>
      <c r="Q317">
        <f t="shared" ca="1" si="110"/>
        <v>25833</v>
      </c>
      <c r="R317">
        <f t="shared" ca="1" si="114"/>
        <v>50807.22328502356</v>
      </c>
      <c r="S317">
        <f t="shared" ca="1" si="115"/>
        <v>15008.713516288304</v>
      </c>
      <c r="T317">
        <f t="shared" ca="1" si="116"/>
        <v>220514.73522319345</v>
      </c>
      <c r="U317">
        <f t="shared" ca="1" si="117"/>
        <v>188397.1190444816</v>
      </c>
      <c r="V317">
        <f t="shared" ca="1" si="118"/>
        <v>32117.616178711847</v>
      </c>
      <c r="AF317" s="5">
        <f ca="1">IF(Table1[[#This Row],[Genders]]="men",1,0)</f>
        <v>1</v>
      </c>
      <c r="AG317">
        <f ca="1">IF(Table1[[#This Row],[Genders]]="women",1,0)</f>
        <v>0</v>
      </c>
      <c r="AJ317" s="6"/>
      <c r="AL317">
        <f ca="1">IF(Table1[[#This Row],[field of work]]="teaching",1,0)</f>
        <v>0</v>
      </c>
      <c r="AM317">
        <f ca="1">IF(Table1[[#This Row],[field of work]]="health",1,0)</f>
        <v>0</v>
      </c>
      <c r="AN317">
        <f ca="1">IF(Table1[[#This Row],[field of work]]="agriculture",1,0)</f>
        <v>0</v>
      </c>
      <c r="AO317">
        <f ca="1">IF(Table1[[#This Row],[field of work]]="IT",1,0)</f>
        <v>0</v>
      </c>
      <c r="AP317">
        <f ca="1">IF(Table1[[#This Row],[field of work]]="construction",1,0)</f>
        <v>0</v>
      </c>
      <c r="AQ317">
        <f ca="1">IF(Table1[[#This Row],[field of work]]="general work",1,0)</f>
        <v>1</v>
      </c>
      <c r="AY317" s="23">
        <f ca="1">IF(Table1[[#This Row],[area]]="ontario",1,0)</f>
        <v>0</v>
      </c>
      <c r="AZ317">
        <f ca="1">IF(Table1[[#This Row],[area]]="newfounland",1,0)</f>
        <v>0</v>
      </c>
      <c r="BA317">
        <f ca="1">IF(Table1[[#This Row],[area]]="alberta",1,0)</f>
        <v>1</v>
      </c>
      <c r="BB317">
        <f ca="1">IF(Table1[[#This Row],[area]]="BC",1,0)</f>
        <v>0</v>
      </c>
      <c r="BC317">
        <f ca="1">IF(Table1[[#This Row],[area]]="yukon",1,0)</f>
        <v>0</v>
      </c>
      <c r="BD317">
        <f ca="1">IF(Table1[[#This Row],[area]]="nunavet",1,0)</f>
        <v>0</v>
      </c>
      <c r="BE317">
        <f ca="1">IF(Table1[[#This Row],[area]]="sasketchwan",1,0)</f>
        <v>0</v>
      </c>
      <c r="BF317">
        <f ca="1">IF(Table1[[#This Row],[area]]="newbruncwick",1,0)</f>
        <v>0</v>
      </c>
      <c r="BG317">
        <f ca="1">IF(Table1[[#This Row],[area]]="manitoba",1,0)</f>
        <v>0</v>
      </c>
      <c r="BH317">
        <f ca="1">IF(Table1[[#This Row],[area]]="prince edward island",1,0)</f>
        <v>0</v>
      </c>
      <c r="BI317">
        <f ca="1">IF(Table1[[#This Row],[area]]="quebec",1,0)</f>
        <v>0</v>
      </c>
      <c r="BJ317">
        <f ca="1">IF(Table1[[#This Row],[area]]="northwest tersesa",1,0)</f>
        <v>0</v>
      </c>
      <c r="BZ317" s="41">
        <f ca="1">Table1[[#This Row],[Cars Value]]/Table1[[#This Row],[no of cars]]</f>
        <v>19430.340568968386</v>
      </c>
      <c r="CB317" s="5">
        <f ca="1">IF(Table1[[#This Row],[Value of debts]]&gt;$CC$6,1,0)</f>
        <v>1</v>
      </c>
      <c r="CF317" s="6"/>
      <c r="CG317" s="43">
        <f ca="1">Table1[[#This Row],[Mortage left]]/Table1[[#This Row],[value of house]]</f>
        <v>0.75914068375816346</v>
      </c>
      <c r="CH317">
        <f t="shared" ca="1" si="111"/>
        <v>0</v>
      </c>
      <c r="CO317" s="5">
        <f ca="1">IF(Table1[[#This Row],[area]]="yukon",Table1[[#This Row],[income]],0)</f>
        <v>0</v>
      </c>
      <c r="CP317">
        <f ca="1">IF(Table1[[#This Row],[area]]="ontario",Table1[[#This Row],[income]],0)</f>
        <v>0</v>
      </c>
      <c r="CQ317">
        <f ca="1">IF(Table1[[#This Row],[area]]="newfounland",Table1[[#This Row],[income]],0)</f>
        <v>0</v>
      </c>
      <c r="CR317">
        <f ca="1">IF(Table1[[#This Row],[area]]="alberta",Table1[[#This Row],[income]],0)</f>
        <v>29443</v>
      </c>
      <c r="CS317">
        <f ca="1">IF(Table1[[#This Row],[area]]="nunavet",Table1[[#This Row],[income]],0)</f>
        <v>0</v>
      </c>
      <c r="CT317">
        <f ca="1">IF(Table1[[#This Row],[area]]="prince edward island",Table1[[#This Row],[income]],0)</f>
        <v>0</v>
      </c>
      <c r="CU317">
        <f ca="1">IF(Table1[[#This Row],[area]]="northwest tersesa",Table1[[#This Row],[income]],0)</f>
        <v>0</v>
      </c>
      <c r="CV317">
        <f ca="1">IF(Table1[[#This Row],[area]]="quebec",Table1[[#This Row],[income]],0)</f>
        <v>0</v>
      </c>
      <c r="CW317">
        <f ca="1">IF(Table1[[#This Row],[area]]="manitoba",Table1[[#This Row],[income]],0)</f>
        <v>0</v>
      </c>
      <c r="CX317">
        <f ca="1">IF(Table1[[#This Row],[area]]="sasketchwan",Table1[[#This Row],[income]],0)</f>
        <v>0</v>
      </c>
      <c r="CY317">
        <f ca="1">IF(Table1[[#This Row],[area]]="BC",Table1[[#This Row],[income]],0)</f>
        <v>0</v>
      </c>
      <c r="CZ317" s="6">
        <f ca="1">IF(Table1[[#This Row],[area]]="newbruncwick",Table1[[#This Row],[income]],0)</f>
        <v>0</v>
      </c>
      <c r="DB317" s="5">
        <f ca="1">IF(Table1[[#This Row],[field of work]]="health",Table1[[#This Row],[income]],0)</f>
        <v>0</v>
      </c>
      <c r="DC317">
        <f ca="1">IF(Table1[[#This Row],[field of work]]="teaching",Table1[[#This Row],[income]],0)</f>
        <v>0</v>
      </c>
      <c r="DD317">
        <f ca="1">IF(Table1[[#This Row],[field of work]]="agriculture",Table1[[#This Row],[income]],0)</f>
        <v>0</v>
      </c>
      <c r="DE317">
        <f ca="1">IF(Table1[[#This Row],[field of work]]="IT",Table1[[#This Row],[income]],0)</f>
        <v>0</v>
      </c>
      <c r="DF317">
        <f ca="1">IF(Table1[[#This Row],[field of work]]="construction",Table1[[#This Row],[income]],0)</f>
        <v>0</v>
      </c>
      <c r="DG317" s="6">
        <f ca="1">IF(Table1[[#This Row],[field of work]]="general work",Table1[[#This Row],[income]],0)</f>
        <v>29443</v>
      </c>
      <c r="DJ317" s="5">
        <f ca="1">IF(Table1[[#This Row],[Value of debts]]&gt;Table1[[#This Row],[income]],1,0)</f>
        <v>1</v>
      </c>
      <c r="DK317" s="6"/>
      <c r="DL317">
        <f ca="1">IF(Table1[[#This Row],[net worth of person($)]]&gt;$DM$6,Table1[[#This Row],[age]],0)</f>
        <v>0</v>
      </c>
    </row>
    <row r="318" spans="2:116" x14ac:dyDescent="0.3">
      <c r="B318">
        <f t="shared" ca="1" si="98"/>
        <v>2</v>
      </c>
      <c r="C318" s="1" t="str">
        <f t="shared" ca="1" si="99"/>
        <v>women</v>
      </c>
      <c r="D318">
        <f t="shared" ca="1" si="100"/>
        <v>37</v>
      </c>
      <c r="E318">
        <f t="shared" ca="1" si="101"/>
        <v>6</v>
      </c>
      <c r="F318" t="str">
        <f t="shared" ca="1" si="102"/>
        <v>agriculture</v>
      </c>
      <c r="G318">
        <f t="shared" ca="1" si="103"/>
        <v>1</v>
      </c>
      <c r="H318" t="str">
        <f t="shared" ca="1" si="104"/>
        <v>high school</v>
      </c>
      <c r="I318">
        <f t="shared" ca="1" si="105"/>
        <v>3</v>
      </c>
      <c r="J318">
        <f t="shared" ca="1" si="97"/>
        <v>1</v>
      </c>
      <c r="K318">
        <f t="shared" ca="1" si="106"/>
        <v>36486</v>
      </c>
      <c r="L318">
        <f t="shared" ca="1" si="107"/>
        <v>8</v>
      </c>
      <c r="M318" t="str">
        <f t="shared" ca="1" si="108"/>
        <v>ontario</v>
      </c>
      <c r="N318">
        <f t="shared" ca="1" si="112"/>
        <v>182430</v>
      </c>
      <c r="O318">
        <f t="shared" ca="1" si="109"/>
        <v>118692.21112371412</v>
      </c>
      <c r="P318">
        <f t="shared" ca="1" si="113"/>
        <v>22524.386680540341</v>
      </c>
      <c r="Q318">
        <f t="shared" ca="1" si="110"/>
        <v>20520</v>
      </c>
      <c r="R318">
        <f t="shared" ca="1" si="114"/>
        <v>68864.267240415109</v>
      </c>
      <c r="S318">
        <f t="shared" ca="1" si="115"/>
        <v>54197.497278626412</v>
      </c>
      <c r="T318">
        <f t="shared" ca="1" si="116"/>
        <v>259151.88395916676</v>
      </c>
      <c r="U318">
        <f t="shared" ca="1" si="117"/>
        <v>208076.47836412923</v>
      </c>
      <c r="V318">
        <f t="shared" ca="1" si="118"/>
        <v>51075.405595037533</v>
      </c>
      <c r="AF318" s="5">
        <f ca="1">IF(Table1[[#This Row],[Genders]]="men",1,0)</f>
        <v>0</v>
      </c>
      <c r="AG318">
        <f ca="1">IF(Table1[[#This Row],[Genders]]="women",1,0)</f>
        <v>1</v>
      </c>
      <c r="AJ318" s="6"/>
      <c r="AL318">
        <f ca="1">IF(Table1[[#This Row],[field of work]]="teaching",1,0)</f>
        <v>0</v>
      </c>
      <c r="AM318">
        <f ca="1">IF(Table1[[#This Row],[field of work]]="health",1,0)</f>
        <v>0</v>
      </c>
      <c r="AN318">
        <f ca="1">IF(Table1[[#This Row],[field of work]]="agriculture",1,0)</f>
        <v>1</v>
      </c>
      <c r="AO318">
        <f ca="1">IF(Table1[[#This Row],[field of work]]="IT",1,0)</f>
        <v>0</v>
      </c>
      <c r="AP318">
        <f ca="1">IF(Table1[[#This Row],[field of work]]="construction",1,0)</f>
        <v>0</v>
      </c>
      <c r="AQ318">
        <f ca="1">IF(Table1[[#This Row],[field of work]]="general work",1,0)</f>
        <v>0</v>
      </c>
      <c r="AY318" s="23">
        <f ca="1">IF(Table1[[#This Row],[area]]="ontario",1,0)</f>
        <v>1</v>
      </c>
      <c r="AZ318">
        <f ca="1">IF(Table1[[#This Row],[area]]="newfounland",1,0)</f>
        <v>0</v>
      </c>
      <c r="BA318">
        <f ca="1">IF(Table1[[#This Row],[area]]="alberta",1,0)</f>
        <v>0</v>
      </c>
      <c r="BB318">
        <f ca="1">IF(Table1[[#This Row],[area]]="BC",1,0)</f>
        <v>0</v>
      </c>
      <c r="BC318">
        <f ca="1">IF(Table1[[#This Row],[area]]="yukon",1,0)</f>
        <v>0</v>
      </c>
      <c r="BD318">
        <f ca="1">IF(Table1[[#This Row],[area]]="nunavet",1,0)</f>
        <v>0</v>
      </c>
      <c r="BE318">
        <f ca="1">IF(Table1[[#This Row],[area]]="sasketchwan",1,0)</f>
        <v>0</v>
      </c>
      <c r="BF318">
        <f ca="1">IF(Table1[[#This Row],[area]]="newbruncwick",1,0)</f>
        <v>0</v>
      </c>
      <c r="BG318">
        <f ca="1">IF(Table1[[#This Row],[area]]="manitoba",1,0)</f>
        <v>0</v>
      </c>
      <c r="BH318">
        <f ca="1">IF(Table1[[#This Row],[area]]="prince edward island",1,0)</f>
        <v>0</v>
      </c>
      <c r="BI318">
        <f ca="1">IF(Table1[[#This Row],[area]]="quebec",1,0)</f>
        <v>0</v>
      </c>
      <c r="BJ318">
        <f ca="1">IF(Table1[[#This Row],[area]]="northwest tersesa",1,0)</f>
        <v>0</v>
      </c>
      <c r="BZ318" s="41">
        <f ca="1">Table1[[#This Row],[Cars Value]]/Table1[[#This Row],[no of cars]]</f>
        <v>22524.386680540341</v>
      </c>
      <c r="CB318" s="5">
        <f ca="1">IF(Table1[[#This Row],[Value of debts]]&gt;$CC$6,1,0)</f>
        <v>1</v>
      </c>
      <c r="CF318" s="6"/>
      <c r="CG318" s="43">
        <f ca="1">Table1[[#This Row],[Mortage left]]/Table1[[#This Row],[value of house]]</f>
        <v>0.65061783217515823</v>
      </c>
      <c r="CH318">
        <f t="shared" ca="1" si="111"/>
        <v>0</v>
      </c>
      <c r="CO318" s="5">
        <f ca="1">IF(Table1[[#This Row],[area]]="yukon",Table1[[#This Row],[income]],0)</f>
        <v>0</v>
      </c>
      <c r="CP318">
        <f ca="1">IF(Table1[[#This Row],[area]]="ontario",Table1[[#This Row],[income]],0)</f>
        <v>36486</v>
      </c>
      <c r="CQ318">
        <f ca="1">IF(Table1[[#This Row],[area]]="newfounland",Table1[[#This Row],[income]],0)</f>
        <v>0</v>
      </c>
      <c r="CR318">
        <f ca="1">IF(Table1[[#This Row],[area]]="alberta",Table1[[#This Row],[income]],0)</f>
        <v>0</v>
      </c>
      <c r="CS318">
        <f ca="1">IF(Table1[[#This Row],[area]]="nunavet",Table1[[#This Row],[income]],0)</f>
        <v>0</v>
      </c>
      <c r="CT318">
        <f ca="1">IF(Table1[[#This Row],[area]]="prince edward island",Table1[[#This Row],[income]],0)</f>
        <v>0</v>
      </c>
      <c r="CU318">
        <f ca="1">IF(Table1[[#This Row],[area]]="northwest tersesa",Table1[[#This Row],[income]],0)</f>
        <v>0</v>
      </c>
      <c r="CV318">
        <f ca="1">IF(Table1[[#This Row],[area]]="quebec",Table1[[#This Row],[income]],0)</f>
        <v>0</v>
      </c>
      <c r="CW318">
        <f ca="1">IF(Table1[[#This Row],[area]]="manitoba",Table1[[#This Row],[income]],0)</f>
        <v>0</v>
      </c>
      <c r="CX318">
        <f ca="1">IF(Table1[[#This Row],[area]]="sasketchwan",Table1[[#This Row],[income]],0)</f>
        <v>0</v>
      </c>
      <c r="CY318">
        <f ca="1">IF(Table1[[#This Row],[area]]="BC",Table1[[#This Row],[income]],0)</f>
        <v>0</v>
      </c>
      <c r="CZ318" s="6">
        <f ca="1">IF(Table1[[#This Row],[area]]="newbruncwick",Table1[[#This Row],[income]],0)</f>
        <v>0</v>
      </c>
      <c r="DB318" s="5">
        <f ca="1">IF(Table1[[#This Row],[field of work]]="health",Table1[[#This Row],[income]],0)</f>
        <v>0</v>
      </c>
      <c r="DC318">
        <f ca="1">IF(Table1[[#This Row],[field of work]]="teaching",Table1[[#This Row],[income]],0)</f>
        <v>0</v>
      </c>
      <c r="DD318">
        <f ca="1">IF(Table1[[#This Row],[field of work]]="agriculture",Table1[[#This Row],[income]],0)</f>
        <v>36486</v>
      </c>
      <c r="DE318">
        <f ca="1">IF(Table1[[#This Row],[field of work]]="IT",Table1[[#This Row],[income]],0)</f>
        <v>0</v>
      </c>
      <c r="DF318">
        <f ca="1">IF(Table1[[#This Row],[field of work]]="construction",Table1[[#This Row],[income]],0)</f>
        <v>0</v>
      </c>
      <c r="DG318" s="6">
        <f ca="1">IF(Table1[[#This Row],[field of work]]="general work",Table1[[#This Row],[income]],0)</f>
        <v>0</v>
      </c>
      <c r="DJ318" s="5">
        <f ca="1">IF(Table1[[#This Row],[Value of debts]]&gt;Table1[[#This Row],[income]],1,0)</f>
        <v>1</v>
      </c>
      <c r="DK318" s="6"/>
      <c r="DL318">
        <f ca="1">IF(Table1[[#This Row],[net worth of person($)]]&gt;$DM$6,Table1[[#This Row],[age]],0)</f>
        <v>37</v>
      </c>
    </row>
    <row r="319" spans="2:116" x14ac:dyDescent="0.3">
      <c r="B319">
        <f t="shared" ca="1" si="98"/>
        <v>2</v>
      </c>
      <c r="C319" s="1" t="str">
        <f t="shared" ca="1" si="99"/>
        <v>women</v>
      </c>
      <c r="D319">
        <f t="shared" ca="1" si="100"/>
        <v>45</v>
      </c>
      <c r="E319">
        <f t="shared" ca="1" si="101"/>
        <v>3</v>
      </c>
      <c r="F319" t="str">
        <f t="shared" ca="1" si="102"/>
        <v>teaching</v>
      </c>
      <c r="G319">
        <f t="shared" ca="1" si="103"/>
        <v>1</v>
      </c>
      <c r="H319" t="str">
        <f t="shared" ca="1" si="104"/>
        <v>high school</v>
      </c>
      <c r="I319">
        <f t="shared" ca="1" si="105"/>
        <v>0</v>
      </c>
      <c r="J319">
        <f t="shared" ca="1" si="97"/>
        <v>1</v>
      </c>
      <c r="K319">
        <f t="shared" ca="1" si="106"/>
        <v>52067</v>
      </c>
      <c r="L319">
        <f t="shared" ca="1" si="107"/>
        <v>1</v>
      </c>
      <c r="M319" t="str">
        <f t="shared" ca="1" si="108"/>
        <v>yukon</v>
      </c>
      <c r="N319">
        <f t="shared" ca="1" si="112"/>
        <v>260335</v>
      </c>
      <c r="O319">
        <f t="shared" ca="1" si="109"/>
        <v>1690.0932748268019</v>
      </c>
      <c r="P319">
        <f t="shared" ca="1" si="113"/>
        <v>48946.301345607404</v>
      </c>
      <c r="Q319">
        <f t="shared" ca="1" si="110"/>
        <v>10510</v>
      </c>
      <c r="R319">
        <f t="shared" ca="1" si="114"/>
        <v>5072.9122783070725</v>
      </c>
      <c r="S319">
        <f t="shared" ca="1" si="115"/>
        <v>39652.671505607956</v>
      </c>
      <c r="T319">
        <f t="shared" ca="1" si="116"/>
        <v>348933.97285121534</v>
      </c>
      <c r="U319">
        <f t="shared" ca="1" si="117"/>
        <v>17273.005553133873</v>
      </c>
      <c r="V319">
        <f t="shared" ca="1" si="118"/>
        <v>331660.96729808149</v>
      </c>
      <c r="AF319" s="5">
        <f ca="1">IF(Table1[[#This Row],[Genders]]="men",1,0)</f>
        <v>0</v>
      </c>
      <c r="AG319">
        <f ca="1">IF(Table1[[#This Row],[Genders]]="women",1,0)</f>
        <v>1</v>
      </c>
      <c r="AJ319" s="6"/>
      <c r="AL319">
        <f ca="1">IF(Table1[[#This Row],[field of work]]="teaching",1,0)</f>
        <v>1</v>
      </c>
      <c r="AM319">
        <f ca="1">IF(Table1[[#This Row],[field of work]]="health",1,0)</f>
        <v>0</v>
      </c>
      <c r="AN319">
        <f ca="1">IF(Table1[[#This Row],[field of work]]="agriculture",1,0)</f>
        <v>0</v>
      </c>
      <c r="AO319">
        <f ca="1">IF(Table1[[#This Row],[field of work]]="IT",1,0)</f>
        <v>0</v>
      </c>
      <c r="AP319">
        <f ca="1">IF(Table1[[#This Row],[field of work]]="construction",1,0)</f>
        <v>0</v>
      </c>
      <c r="AQ319">
        <f ca="1">IF(Table1[[#This Row],[field of work]]="general work",1,0)</f>
        <v>0</v>
      </c>
      <c r="AY319" s="23">
        <f ca="1">IF(Table1[[#This Row],[area]]="ontario",1,0)</f>
        <v>0</v>
      </c>
      <c r="AZ319">
        <f ca="1">IF(Table1[[#This Row],[area]]="newfounland",1,0)</f>
        <v>0</v>
      </c>
      <c r="BA319">
        <f ca="1">IF(Table1[[#This Row],[area]]="alberta",1,0)</f>
        <v>0</v>
      </c>
      <c r="BB319">
        <f ca="1">IF(Table1[[#This Row],[area]]="BC",1,0)</f>
        <v>0</v>
      </c>
      <c r="BC319">
        <f ca="1">IF(Table1[[#This Row],[area]]="yukon",1,0)</f>
        <v>1</v>
      </c>
      <c r="BD319">
        <f ca="1">IF(Table1[[#This Row],[area]]="nunavet",1,0)</f>
        <v>0</v>
      </c>
      <c r="BE319">
        <f ca="1">IF(Table1[[#This Row],[area]]="sasketchwan",1,0)</f>
        <v>0</v>
      </c>
      <c r="BF319">
        <f ca="1">IF(Table1[[#This Row],[area]]="newbruncwick",1,0)</f>
        <v>0</v>
      </c>
      <c r="BG319">
        <f ca="1">IF(Table1[[#This Row],[area]]="manitoba",1,0)</f>
        <v>0</v>
      </c>
      <c r="BH319">
        <f ca="1">IF(Table1[[#This Row],[area]]="prince edward island",1,0)</f>
        <v>0</v>
      </c>
      <c r="BI319">
        <f ca="1">IF(Table1[[#This Row],[area]]="quebec",1,0)</f>
        <v>0</v>
      </c>
      <c r="BJ319">
        <f ca="1">IF(Table1[[#This Row],[area]]="northwest tersesa",1,0)</f>
        <v>0</v>
      </c>
      <c r="BZ319" s="41">
        <f ca="1">Table1[[#This Row],[Cars Value]]/Table1[[#This Row],[no of cars]]</f>
        <v>48946.301345607404</v>
      </c>
      <c r="CB319" s="5">
        <f ca="1">IF(Table1[[#This Row],[Value of debts]]&gt;$CC$6,1,0)</f>
        <v>0</v>
      </c>
      <c r="CF319" s="6"/>
      <c r="CG319" s="43">
        <f ca="1">Table1[[#This Row],[Mortage left]]/Table1[[#This Row],[value of house]]</f>
        <v>6.4919940646736007E-3</v>
      </c>
      <c r="CH319">
        <f t="shared" ca="1" si="111"/>
        <v>1</v>
      </c>
      <c r="CO319" s="5">
        <f ca="1">IF(Table1[[#This Row],[area]]="yukon",Table1[[#This Row],[income]],0)</f>
        <v>52067</v>
      </c>
      <c r="CP319">
        <f ca="1">IF(Table1[[#This Row],[area]]="ontario",Table1[[#This Row],[income]],0)</f>
        <v>0</v>
      </c>
      <c r="CQ319">
        <f ca="1">IF(Table1[[#This Row],[area]]="newfounland",Table1[[#This Row],[income]],0)</f>
        <v>0</v>
      </c>
      <c r="CR319">
        <f ca="1">IF(Table1[[#This Row],[area]]="alberta",Table1[[#This Row],[income]],0)</f>
        <v>0</v>
      </c>
      <c r="CS319">
        <f ca="1">IF(Table1[[#This Row],[area]]="nunavet",Table1[[#This Row],[income]],0)</f>
        <v>0</v>
      </c>
      <c r="CT319">
        <f ca="1">IF(Table1[[#This Row],[area]]="prince edward island",Table1[[#This Row],[income]],0)</f>
        <v>0</v>
      </c>
      <c r="CU319">
        <f ca="1">IF(Table1[[#This Row],[area]]="northwest tersesa",Table1[[#This Row],[income]],0)</f>
        <v>0</v>
      </c>
      <c r="CV319">
        <f ca="1">IF(Table1[[#This Row],[area]]="quebec",Table1[[#This Row],[income]],0)</f>
        <v>0</v>
      </c>
      <c r="CW319">
        <f ca="1">IF(Table1[[#This Row],[area]]="manitoba",Table1[[#This Row],[income]],0)</f>
        <v>0</v>
      </c>
      <c r="CX319">
        <f ca="1">IF(Table1[[#This Row],[area]]="sasketchwan",Table1[[#This Row],[income]],0)</f>
        <v>0</v>
      </c>
      <c r="CY319">
        <f ca="1">IF(Table1[[#This Row],[area]]="BC",Table1[[#This Row],[income]],0)</f>
        <v>0</v>
      </c>
      <c r="CZ319" s="6">
        <f ca="1">IF(Table1[[#This Row],[area]]="newbruncwick",Table1[[#This Row],[income]],0)</f>
        <v>0</v>
      </c>
      <c r="DB319" s="5">
        <f ca="1">IF(Table1[[#This Row],[field of work]]="health",Table1[[#This Row],[income]],0)</f>
        <v>0</v>
      </c>
      <c r="DC319">
        <f ca="1">IF(Table1[[#This Row],[field of work]]="teaching",Table1[[#This Row],[income]],0)</f>
        <v>52067</v>
      </c>
      <c r="DD319">
        <f ca="1">IF(Table1[[#This Row],[field of work]]="agriculture",Table1[[#This Row],[income]],0)</f>
        <v>0</v>
      </c>
      <c r="DE319">
        <f ca="1">IF(Table1[[#This Row],[field of work]]="IT",Table1[[#This Row],[income]],0)</f>
        <v>0</v>
      </c>
      <c r="DF319">
        <f ca="1">IF(Table1[[#This Row],[field of work]]="construction",Table1[[#This Row],[income]],0)</f>
        <v>0</v>
      </c>
      <c r="DG319" s="6">
        <f ca="1">IF(Table1[[#This Row],[field of work]]="general work",Table1[[#This Row],[income]],0)</f>
        <v>0</v>
      </c>
      <c r="DJ319" s="5">
        <f ca="1">IF(Table1[[#This Row],[Value of debts]]&gt;Table1[[#This Row],[income]],1,0)</f>
        <v>0</v>
      </c>
      <c r="DK319" s="6"/>
      <c r="DL319">
        <f ca="1">IF(Table1[[#This Row],[net worth of person($)]]&gt;$DM$6,Table1[[#This Row],[age]],0)</f>
        <v>45</v>
      </c>
    </row>
    <row r="320" spans="2:116" x14ac:dyDescent="0.3">
      <c r="B320">
        <f t="shared" ca="1" si="98"/>
        <v>2</v>
      </c>
      <c r="C320" s="1" t="str">
        <f t="shared" ca="1" si="99"/>
        <v>women</v>
      </c>
      <c r="D320">
        <f t="shared" ca="1" si="100"/>
        <v>44</v>
      </c>
      <c r="E320">
        <f t="shared" ca="1" si="101"/>
        <v>5</v>
      </c>
      <c r="F320" t="str">
        <f t="shared" ca="1" si="102"/>
        <v>general work</v>
      </c>
      <c r="G320">
        <f t="shared" ca="1" si="103"/>
        <v>3</v>
      </c>
      <c r="H320" t="str">
        <f t="shared" ca="1" si="104"/>
        <v>university</v>
      </c>
      <c r="I320">
        <f t="shared" ca="1" si="105"/>
        <v>3</v>
      </c>
      <c r="J320">
        <f t="shared" ca="1" si="97"/>
        <v>3</v>
      </c>
      <c r="K320">
        <f t="shared" ca="1" si="106"/>
        <v>40891</v>
      </c>
      <c r="L320">
        <f t="shared" ca="1" si="107"/>
        <v>3</v>
      </c>
      <c r="M320" t="str">
        <f t="shared" ca="1" si="108"/>
        <v>northwest tersesa</v>
      </c>
      <c r="N320">
        <f t="shared" ca="1" si="112"/>
        <v>204455</v>
      </c>
      <c r="O320">
        <f t="shared" ca="1" si="109"/>
        <v>144143.13095970926</v>
      </c>
      <c r="P320">
        <f t="shared" ca="1" si="113"/>
        <v>6629.5363980576112</v>
      </c>
      <c r="Q320">
        <f t="shared" ca="1" si="110"/>
        <v>5029</v>
      </c>
      <c r="R320">
        <f t="shared" ca="1" si="114"/>
        <v>342.16582819690342</v>
      </c>
      <c r="S320">
        <f t="shared" ca="1" si="115"/>
        <v>53469.468388824767</v>
      </c>
      <c r="T320">
        <f t="shared" ca="1" si="116"/>
        <v>264554.00478688237</v>
      </c>
      <c r="U320">
        <f t="shared" ca="1" si="117"/>
        <v>149514.29678790618</v>
      </c>
      <c r="V320">
        <f t="shared" ca="1" si="118"/>
        <v>115039.7079989762</v>
      </c>
      <c r="AF320" s="5">
        <f ca="1">IF(Table1[[#This Row],[Genders]]="men",1,0)</f>
        <v>0</v>
      </c>
      <c r="AG320">
        <f ca="1">IF(Table1[[#This Row],[Genders]]="women",1,0)</f>
        <v>1</v>
      </c>
      <c r="AJ320" s="6"/>
      <c r="AL320">
        <f ca="1">IF(Table1[[#This Row],[field of work]]="teaching",1,0)</f>
        <v>0</v>
      </c>
      <c r="AM320">
        <f ca="1">IF(Table1[[#This Row],[field of work]]="health",1,0)</f>
        <v>0</v>
      </c>
      <c r="AN320">
        <f ca="1">IF(Table1[[#This Row],[field of work]]="agriculture",1,0)</f>
        <v>0</v>
      </c>
      <c r="AO320">
        <f ca="1">IF(Table1[[#This Row],[field of work]]="IT",1,0)</f>
        <v>0</v>
      </c>
      <c r="AP320">
        <f ca="1">IF(Table1[[#This Row],[field of work]]="construction",1,0)</f>
        <v>0</v>
      </c>
      <c r="AQ320">
        <f ca="1">IF(Table1[[#This Row],[field of work]]="general work",1,0)</f>
        <v>1</v>
      </c>
      <c r="AY320" s="23">
        <f ca="1">IF(Table1[[#This Row],[area]]="ontario",1,0)</f>
        <v>0</v>
      </c>
      <c r="AZ320">
        <f ca="1">IF(Table1[[#This Row],[area]]="newfounland",1,0)</f>
        <v>0</v>
      </c>
      <c r="BA320">
        <f ca="1">IF(Table1[[#This Row],[area]]="alberta",1,0)</f>
        <v>0</v>
      </c>
      <c r="BB320">
        <f ca="1">IF(Table1[[#This Row],[area]]="BC",1,0)</f>
        <v>0</v>
      </c>
      <c r="BC320">
        <f ca="1">IF(Table1[[#This Row],[area]]="yukon",1,0)</f>
        <v>0</v>
      </c>
      <c r="BD320">
        <f ca="1">IF(Table1[[#This Row],[area]]="nunavet",1,0)</f>
        <v>0</v>
      </c>
      <c r="BE320">
        <f ca="1">IF(Table1[[#This Row],[area]]="sasketchwan",1,0)</f>
        <v>0</v>
      </c>
      <c r="BF320">
        <f ca="1">IF(Table1[[#This Row],[area]]="newbruncwick",1,0)</f>
        <v>0</v>
      </c>
      <c r="BG320">
        <f ca="1">IF(Table1[[#This Row],[area]]="manitoba",1,0)</f>
        <v>0</v>
      </c>
      <c r="BH320">
        <f ca="1">IF(Table1[[#This Row],[area]]="prince edward island",1,0)</f>
        <v>0</v>
      </c>
      <c r="BI320">
        <f ca="1">IF(Table1[[#This Row],[area]]="quebec",1,0)</f>
        <v>0</v>
      </c>
      <c r="BJ320">
        <f ca="1">IF(Table1[[#This Row],[area]]="northwest tersesa",1,0)</f>
        <v>1</v>
      </c>
      <c r="BZ320" s="41">
        <f ca="1">Table1[[#This Row],[Cars Value]]/Table1[[#This Row],[no of cars]]</f>
        <v>2209.8454660192037</v>
      </c>
      <c r="CB320" s="5">
        <f ca="1">IF(Table1[[#This Row],[Value of debts]]&gt;$CC$6,1,0)</f>
        <v>1</v>
      </c>
      <c r="CF320" s="6"/>
      <c r="CG320" s="43">
        <f ca="1">Table1[[#This Row],[Mortage left]]/Table1[[#This Row],[value of house]]</f>
        <v>0.70501152312102544</v>
      </c>
      <c r="CH320">
        <f t="shared" ca="1" si="111"/>
        <v>0</v>
      </c>
      <c r="CO320" s="5">
        <f ca="1">IF(Table1[[#This Row],[area]]="yukon",Table1[[#This Row],[income]],0)</f>
        <v>0</v>
      </c>
      <c r="CP320">
        <f ca="1">IF(Table1[[#This Row],[area]]="ontario",Table1[[#This Row],[income]],0)</f>
        <v>0</v>
      </c>
      <c r="CQ320">
        <f ca="1">IF(Table1[[#This Row],[area]]="newfounland",Table1[[#This Row],[income]],0)</f>
        <v>0</v>
      </c>
      <c r="CR320">
        <f ca="1">IF(Table1[[#This Row],[area]]="alberta",Table1[[#This Row],[income]],0)</f>
        <v>0</v>
      </c>
      <c r="CS320">
        <f ca="1">IF(Table1[[#This Row],[area]]="nunavet",Table1[[#This Row],[income]],0)</f>
        <v>0</v>
      </c>
      <c r="CT320">
        <f ca="1">IF(Table1[[#This Row],[area]]="prince edward island",Table1[[#This Row],[income]],0)</f>
        <v>0</v>
      </c>
      <c r="CU320">
        <f ca="1">IF(Table1[[#This Row],[area]]="northwest tersesa",Table1[[#This Row],[income]],0)</f>
        <v>40891</v>
      </c>
      <c r="CV320">
        <f ca="1">IF(Table1[[#This Row],[area]]="quebec",Table1[[#This Row],[income]],0)</f>
        <v>0</v>
      </c>
      <c r="CW320">
        <f ca="1">IF(Table1[[#This Row],[area]]="manitoba",Table1[[#This Row],[income]],0)</f>
        <v>0</v>
      </c>
      <c r="CX320">
        <f ca="1">IF(Table1[[#This Row],[area]]="sasketchwan",Table1[[#This Row],[income]],0)</f>
        <v>0</v>
      </c>
      <c r="CY320">
        <f ca="1">IF(Table1[[#This Row],[area]]="BC",Table1[[#This Row],[income]],0)</f>
        <v>0</v>
      </c>
      <c r="CZ320" s="6">
        <f ca="1">IF(Table1[[#This Row],[area]]="newbruncwick",Table1[[#This Row],[income]],0)</f>
        <v>0</v>
      </c>
      <c r="DB320" s="5">
        <f ca="1">IF(Table1[[#This Row],[field of work]]="health",Table1[[#This Row],[income]],0)</f>
        <v>0</v>
      </c>
      <c r="DC320">
        <f ca="1">IF(Table1[[#This Row],[field of work]]="teaching",Table1[[#This Row],[income]],0)</f>
        <v>0</v>
      </c>
      <c r="DD320">
        <f ca="1">IF(Table1[[#This Row],[field of work]]="agriculture",Table1[[#This Row],[income]],0)</f>
        <v>0</v>
      </c>
      <c r="DE320">
        <f ca="1">IF(Table1[[#This Row],[field of work]]="IT",Table1[[#This Row],[income]],0)</f>
        <v>0</v>
      </c>
      <c r="DF320">
        <f ca="1">IF(Table1[[#This Row],[field of work]]="construction",Table1[[#This Row],[income]],0)</f>
        <v>0</v>
      </c>
      <c r="DG320" s="6">
        <f ca="1">IF(Table1[[#This Row],[field of work]]="general work",Table1[[#This Row],[income]],0)</f>
        <v>40891</v>
      </c>
      <c r="DJ320" s="5">
        <f ca="1">IF(Table1[[#This Row],[Value of debts]]&gt;Table1[[#This Row],[income]],1,0)</f>
        <v>1</v>
      </c>
      <c r="DK320" s="6"/>
      <c r="DL320">
        <f ca="1">IF(Table1[[#This Row],[net worth of person($)]]&gt;$DM$6,Table1[[#This Row],[age]],0)</f>
        <v>44</v>
      </c>
    </row>
    <row r="321" spans="2:116" x14ac:dyDescent="0.3">
      <c r="B321">
        <f t="shared" ca="1" si="98"/>
        <v>1</v>
      </c>
      <c r="C321" s="1" t="str">
        <f t="shared" ca="1" si="99"/>
        <v>men</v>
      </c>
      <c r="D321">
        <f t="shared" ca="1" si="100"/>
        <v>35</v>
      </c>
      <c r="E321">
        <f t="shared" ca="1" si="101"/>
        <v>4</v>
      </c>
      <c r="F321" t="str">
        <f t="shared" ca="1" si="102"/>
        <v>IT</v>
      </c>
      <c r="G321">
        <f t="shared" ca="1" si="103"/>
        <v>2</v>
      </c>
      <c r="H321" t="str">
        <f t="shared" ca="1" si="104"/>
        <v>college</v>
      </c>
      <c r="I321">
        <f t="shared" ca="1" si="105"/>
        <v>4</v>
      </c>
      <c r="J321">
        <f t="shared" ca="1" si="97"/>
        <v>3</v>
      </c>
      <c r="K321">
        <f t="shared" ca="1" si="106"/>
        <v>71278</v>
      </c>
      <c r="L321">
        <f t="shared" ca="1" si="107"/>
        <v>11</v>
      </c>
      <c r="M321" t="str">
        <f t="shared" ca="1" si="108"/>
        <v>newbruncwick</v>
      </c>
      <c r="N321">
        <f t="shared" ca="1" si="112"/>
        <v>427668</v>
      </c>
      <c r="O321">
        <f t="shared" ca="1" si="109"/>
        <v>350245.16405342444</v>
      </c>
      <c r="P321">
        <f t="shared" ca="1" si="113"/>
        <v>140588.42698889822</v>
      </c>
      <c r="Q321">
        <f t="shared" ca="1" si="110"/>
        <v>18547</v>
      </c>
      <c r="R321">
        <f t="shared" ca="1" si="114"/>
        <v>108310.23429095374</v>
      </c>
      <c r="S321">
        <f t="shared" ca="1" si="115"/>
        <v>69832.155708230639</v>
      </c>
      <c r="T321">
        <f t="shared" ca="1" si="116"/>
        <v>638088.58269712888</v>
      </c>
      <c r="U321">
        <f t="shared" ca="1" si="117"/>
        <v>477102.39834437816</v>
      </c>
      <c r="V321">
        <f t="shared" ca="1" si="118"/>
        <v>160986.18435275072</v>
      </c>
      <c r="AF321" s="5">
        <f ca="1">IF(Table1[[#This Row],[Genders]]="men",1,0)</f>
        <v>1</v>
      </c>
      <c r="AG321">
        <f ca="1">IF(Table1[[#This Row],[Genders]]="women",1,0)</f>
        <v>0</v>
      </c>
      <c r="AJ321" s="6"/>
      <c r="AL321">
        <f ca="1">IF(Table1[[#This Row],[field of work]]="teaching",1,0)</f>
        <v>0</v>
      </c>
      <c r="AM321">
        <f ca="1">IF(Table1[[#This Row],[field of work]]="health",1,0)</f>
        <v>0</v>
      </c>
      <c r="AN321">
        <f ca="1">IF(Table1[[#This Row],[field of work]]="agriculture",1,0)</f>
        <v>0</v>
      </c>
      <c r="AO321">
        <f ca="1">IF(Table1[[#This Row],[field of work]]="IT",1,0)</f>
        <v>1</v>
      </c>
      <c r="AP321">
        <f ca="1">IF(Table1[[#This Row],[field of work]]="construction",1,0)</f>
        <v>0</v>
      </c>
      <c r="AQ321">
        <f ca="1">IF(Table1[[#This Row],[field of work]]="general work",1,0)</f>
        <v>0</v>
      </c>
      <c r="AY321" s="23">
        <f ca="1">IF(Table1[[#This Row],[area]]="ontario",1,0)</f>
        <v>0</v>
      </c>
      <c r="AZ321">
        <f ca="1">IF(Table1[[#This Row],[area]]="newfounland",1,0)</f>
        <v>0</v>
      </c>
      <c r="BA321">
        <f ca="1">IF(Table1[[#This Row],[area]]="alberta",1,0)</f>
        <v>0</v>
      </c>
      <c r="BB321">
        <f ca="1">IF(Table1[[#This Row],[area]]="BC",1,0)</f>
        <v>0</v>
      </c>
      <c r="BC321">
        <f ca="1">IF(Table1[[#This Row],[area]]="yukon",1,0)</f>
        <v>0</v>
      </c>
      <c r="BD321">
        <f ca="1">IF(Table1[[#This Row],[area]]="nunavet",1,0)</f>
        <v>0</v>
      </c>
      <c r="BE321">
        <f ca="1">IF(Table1[[#This Row],[area]]="sasketchwan",1,0)</f>
        <v>0</v>
      </c>
      <c r="BF321">
        <f ca="1">IF(Table1[[#This Row],[area]]="newbruncwick",1,0)</f>
        <v>1</v>
      </c>
      <c r="BG321">
        <f ca="1">IF(Table1[[#This Row],[area]]="manitoba",1,0)</f>
        <v>0</v>
      </c>
      <c r="BH321">
        <f ca="1">IF(Table1[[#This Row],[area]]="prince edward island",1,0)</f>
        <v>0</v>
      </c>
      <c r="BI321">
        <f ca="1">IF(Table1[[#This Row],[area]]="quebec",1,0)</f>
        <v>0</v>
      </c>
      <c r="BJ321">
        <f ca="1">IF(Table1[[#This Row],[area]]="northwest tersesa",1,0)</f>
        <v>0</v>
      </c>
      <c r="BZ321" s="41">
        <f ca="1">Table1[[#This Row],[Cars Value]]/Table1[[#This Row],[no of cars]]</f>
        <v>46862.808996299405</v>
      </c>
      <c r="CB321" s="5">
        <f ca="1">IF(Table1[[#This Row],[Value of debts]]&gt;$CC$6,1,0)</f>
        <v>1</v>
      </c>
      <c r="CF321" s="6"/>
      <c r="CG321" s="43">
        <f ca="1">Table1[[#This Row],[Mortage left]]/Table1[[#This Row],[value of house]]</f>
        <v>0.81896509454395572</v>
      </c>
      <c r="CH321">
        <f t="shared" ca="1" si="111"/>
        <v>0</v>
      </c>
      <c r="CO321" s="5">
        <f ca="1">IF(Table1[[#This Row],[area]]="yukon",Table1[[#This Row],[income]],0)</f>
        <v>0</v>
      </c>
      <c r="CP321">
        <f ca="1">IF(Table1[[#This Row],[area]]="ontario",Table1[[#This Row],[income]],0)</f>
        <v>0</v>
      </c>
      <c r="CQ321">
        <f ca="1">IF(Table1[[#This Row],[area]]="newfounland",Table1[[#This Row],[income]],0)</f>
        <v>0</v>
      </c>
      <c r="CR321">
        <f ca="1">IF(Table1[[#This Row],[area]]="alberta",Table1[[#This Row],[income]],0)</f>
        <v>0</v>
      </c>
      <c r="CS321">
        <f ca="1">IF(Table1[[#This Row],[area]]="nunavet",Table1[[#This Row],[income]],0)</f>
        <v>0</v>
      </c>
      <c r="CT321">
        <f ca="1">IF(Table1[[#This Row],[area]]="prince edward island",Table1[[#This Row],[income]],0)</f>
        <v>0</v>
      </c>
      <c r="CU321">
        <f ca="1">IF(Table1[[#This Row],[area]]="northwest tersesa",Table1[[#This Row],[income]],0)</f>
        <v>0</v>
      </c>
      <c r="CV321">
        <f ca="1">IF(Table1[[#This Row],[area]]="quebec",Table1[[#This Row],[income]],0)</f>
        <v>0</v>
      </c>
      <c r="CW321">
        <f ca="1">IF(Table1[[#This Row],[area]]="manitoba",Table1[[#This Row],[income]],0)</f>
        <v>0</v>
      </c>
      <c r="CX321">
        <f ca="1">IF(Table1[[#This Row],[area]]="sasketchwan",Table1[[#This Row],[income]],0)</f>
        <v>0</v>
      </c>
      <c r="CY321">
        <f ca="1">IF(Table1[[#This Row],[area]]="BC",Table1[[#This Row],[income]],0)</f>
        <v>0</v>
      </c>
      <c r="CZ321" s="6">
        <f ca="1">IF(Table1[[#This Row],[area]]="newbruncwick",Table1[[#This Row],[income]],0)</f>
        <v>71278</v>
      </c>
      <c r="DB321" s="5">
        <f ca="1">IF(Table1[[#This Row],[field of work]]="health",Table1[[#This Row],[income]],0)</f>
        <v>0</v>
      </c>
      <c r="DC321">
        <f ca="1">IF(Table1[[#This Row],[field of work]]="teaching",Table1[[#This Row],[income]],0)</f>
        <v>0</v>
      </c>
      <c r="DD321">
        <f ca="1">IF(Table1[[#This Row],[field of work]]="agriculture",Table1[[#This Row],[income]],0)</f>
        <v>0</v>
      </c>
      <c r="DE321">
        <f ca="1">IF(Table1[[#This Row],[field of work]]="IT",Table1[[#This Row],[income]],0)</f>
        <v>71278</v>
      </c>
      <c r="DF321">
        <f ca="1">IF(Table1[[#This Row],[field of work]]="construction",Table1[[#This Row],[income]],0)</f>
        <v>0</v>
      </c>
      <c r="DG321" s="6">
        <f ca="1">IF(Table1[[#This Row],[field of work]]="general work",Table1[[#This Row],[income]],0)</f>
        <v>0</v>
      </c>
      <c r="DJ321" s="5">
        <f ca="1">IF(Table1[[#This Row],[Value of debts]]&gt;Table1[[#This Row],[income]],1,0)</f>
        <v>1</v>
      </c>
      <c r="DK321" s="6"/>
      <c r="DL321">
        <f ca="1">IF(Table1[[#This Row],[net worth of person($)]]&gt;$DM$6,Table1[[#This Row],[age]],0)</f>
        <v>35</v>
      </c>
    </row>
    <row r="322" spans="2:116" x14ac:dyDescent="0.3">
      <c r="B322">
        <f t="shared" ca="1" si="98"/>
        <v>1</v>
      </c>
      <c r="C322" s="1" t="str">
        <f t="shared" ca="1" si="99"/>
        <v>men</v>
      </c>
      <c r="D322">
        <f t="shared" ca="1" si="100"/>
        <v>40</v>
      </c>
      <c r="E322">
        <f t="shared" ca="1" si="101"/>
        <v>4</v>
      </c>
      <c r="F322" t="str">
        <f t="shared" ca="1" si="102"/>
        <v>IT</v>
      </c>
      <c r="G322">
        <f t="shared" ca="1" si="103"/>
        <v>5</v>
      </c>
      <c r="H322" t="str">
        <f t="shared" ca="1" si="104"/>
        <v>other</v>
      </c>
      <c r="I322">
        <f t="shared" ca="1" si="105"/>
        <v>4</v>
      </c>
      <c r="J322">
        <f t="shared" ca="1" si="97"/>
        <v>2</v>
      </c>
      <c r="K322">
        <f t="shared" ca="1" si="106"/>
        <v>59869</v>
      </c>
      <c r="L322">
        <f t="shared" ca="1" si="107"/>
        <v>10</v>
      </c>
      <c r="M322" t="str">
        <f t="shared" ca="1" si="108"/>
        <v>newfounland</v>
      </c>
      <c r="N322">
        <f t="shared" ca="1" si="112"/>
        <v>359214</v>
      </c>
      <c r="O322">
        <f t="shared" ca="1" si="109"/>
        <v>80853.670020446443</v>
      </c>
      <c r="P322">
        <f t="shared" ca="1" si="113"/>
        <v>85854.969515223434</v>
      </c>
      <c r="Q322">
        <f t="shared" ca="1" si="110"/>
        <v>24674</v>
      </c>
      <c r="R322">
        <f t="shared" ca="1" si="114"/>
        <v>80353.499635115353</v>
      </c>
      <c r="S322">
        <f t="shared" ca="1" si="115"/>
        <v>73066.958084541955</v>
      </c>
      <c r="T322">
        <f t="shared" ca="1" si="116"/>
        <v>518135.92759976536</v>
      </c>
      <c r="U322">
        <f t="shared" ca="1" si="117"/>
        <v>185881.1696555618</v>
      </c>
      <c r="V322">
        <f t="shared" ca="1" si="118"/>
        <v>332254.75794420356</v>
      </c>
      <c r="AF322" s="5">
        <f ca="1">IF(Table1[[#This Row],[Genders]]="men",1,0)</f>
        <v>1</v>
      </c>
      <c r="AG322">
        <f ca="1">IF(Table1[[#This Row],[Genders]]="women",1,0)</f>
        <v>0</v>
      </c>
      <c r="AJ322" s="6"/>
      <c r="AL322">
        <f ca="1">IF(Table1[[#This Row],[field of work]]="teaching",1,0)</f>
        <v>0</v>
      </c>
      <c r="AM322">
        <f ca="1">IF(Table1[[#This Row],[field of work]]="health",1,0)</f>
        <v>0</v>
      </c>
      <c r="AN322">
        <f ca="1">IF(Table1[[#This Row],[field of work]]="agriculture",1,0)</f>
        <v>0</v>
      </c>
      <c r="AO322">
        <f ca="1">IF(Table1[[#This Row],[field of work]]="IT",1,0)</f>
        <v>1</v>
      </c>
      <c r="AP322">
        <f ca="1">IF(Table1[[#This Row],[field of work]]="construction",1,0)</f>
        <v>0</v>
      </c>
      <c r="AQ322">
        <f ca="1">IF(Table1[[#This Row],[field of work]]="general work",1,0)</f>
        <v>0</v>
      </c>
      <c r="AY322" s="23">
        <f ca="1">IF(Table1[[#This Row],[area]]="ontario",1,0)</f>
        <v>0</v>
      </c>
      <c r="AZ322">
        <f ca="1">IF(Table1[[#This Row],[area]]="newfounland",1,0)</f>
        <v>1</v>
      </c>
      <c r="BA322">
        <f ca="1">IF(Table1[[#This Row],[area]]="alberta",1,0)</f>
        <v>0</v>
      </c>
      <c r="BB322">
        <f ca="1">IF(Table1[[#This Row],[area]]="BC",1,0)</f>
        <v>0</v>
      </c>
      <c r="BC322">
        <f ca="1">IF(Table1[[#This Row],[area]]="yukon",1,0)</f>
        <v>0</v>
      </c>
      <c r="BD322">
        <f ca="1">IF(Table1[[#This Row],[area]]="nunavet",1,0)</f>
        <v>0</v>
      </c>
      <c r="BE322">
        <f ca="1">IF(Table1[[#This Row],[area]]="sasketchwan",1,0)</f>
        <v>0</v>
      </c>
      <c r="BF322">
        <f ca="1">IF(Table1[[#This Row],[area]]="newbruncwick",1,0)</f>
        <v>0</v>
      </c>
      <c r="BG322">
        <f ca="1">IF(Table1[[#This Row],[area]]="manitoba",1,0)</f>
        <v>0</v>
      </c>
      <c r="BH322">
        <f ca="1">IF(Table1[[#This Row],[area]]="prince edward island",1,0)</f>
        <v>0</v>
      </c>
      <c r="BI322">
        <f ca="1">IF(Table1[[#This Row],[area]]="quebec",1,0)</f>
        <v>0</v>
      </c>
      <c r="BJ322">
        <f ca="1">IF(Table1[[#This Row],[area]]="northwest tersesa",1,0)</f>
        <v>0</v>
      </c>
      <c r="BZ322" s="41">
        <f ca="1">Table1[[#This Row],[Cars Value]]/Table1[[#This Row],[no of cars]]</f>
        <v>42927.484757611717</v>
      </c>
      <c r="CB322" s="5">
        <f ca="1">IF(Table1[[#This Row],[Value of debts]]&gt;$CC$6,1,0)</f>
        <v>1</v>
      </c>
      <c r="CF322" s="6"/>
      <c r="CG322" s="43">
        <f ca="1">Table1[[#This Row],[Mortage left]]/Table1[[#This Row],[value of house]]</f>
        <v>0.22508496333786113</v>
      </c>
      <c r="CH322">
        <f t="shared" ca="1" si="111"/>
        <v>0</v>
      </c>
      <c r="CO322" s="5">
        <f ca="1">IF(Table1[[#This Row],[area]]="yukon",Table1[[#This Row],[income]],0)</f>
        <v>0</v>
      </c>
      <c r="CP322">
        <f ca="1">IF(Table1[[#This Row],[area]]="ontario",Table1[[#This Row],[income]],0)</f>
        <v>0</v>
      </c>
      <c r="CQ322">
        <f ca="1">IF(Table1[[#This Row],[area]]="newfounland",Table1[[#This Row],[income]],0)</f>
        <v>59869</v>
      </c>
      <c r="CR322">
        <f ca="1">IF(Table1[[#This Row],[area]]="alberta",Table1[[#This Row],[income]],0)</f>
        <v>0</v>
      </c>
      <c r="CS322">
        <f ca="1">IF(Table1[[#This Row],[area]]="nunavet",Table1[[#This Row],[income]],0)</f>
        <v>0</v>
      </c>
      <c r="CT322">
        <f ca="1">IF(Table1[[#This Row],[area]]="prince edward island",Table1[[#This Row],[income]],0)</f>
        <v>0</v>
      </c>
      <c r="CU322">
        <f ca="1">IF(Table1[[#This Row],[area]]="northwest tersesa",Table1[[#This Row],[income]],0)</f>
        <v>0</v>
      </c>
      <c r="CV322">
        <f ca="1">IF(Table1[[#This Row],[area]]="quebec",Table1[[#This Row],[income]],0)</f>
        <v>0</v>
      </c>
      <c r="CW322">
        <f ca="1">IF(Table1[[#This Row],[area]]="manitoba",Table1[[#This Row],[income]],0)</f>
        <v>0</v>
      </c>
      <c r="CX322">
        <f ca="1">IF(Table1[[#This Row],[area]]="sasketchwan",Table1[[#This Row],[income]],0)</f>
        <v>0</v>
      </c>
      <c r="CY322">
        <f ca="1">IF(Table1[[#This Row],[area]]="BC",Table1[[#This Row],[income]],0)</f>
        <v>0</v>
      </c>
      <c r="CZ322" s="6">
        <f ca="1">IF(Table1[[#This Row],[area]]="newbruncwick",Table1[[#This Row],[income]],0)</f>
        <v>0</v>
      </c>
      <c r="DB322" s="5">
        <f ca="1">IF(Table1[[#This Row],[field of work]]="health",Table1[[#This Row],[income]],0)</f>
        <v>0</v>
      </c>
      <c r="DC322">
        <f ca="1">IF(Table1[[#This Row],[field of work]]="teaching",Table1[[#This Row],[income]],0)</f>
        <v>0</v>
      </c>
      <c r="DD322">
        <f ca="1">IF(Table1[[#This Row],[field of work]]="agriculture",Table1[[#This Row],[income]],0)</f>
        <v>0</v>
      </c>
      <c r="DE322">
        <f ca="1">IF(Table1[[#This Row],[field of work]]="IT",Table1[[#This Row],[income]],0)</f>
        <v>59869</v>
      </c>
      <c r="DF322">
        <f ca="1">IF(Table1[[#This Row],[field of work]]="construction",Table1[[#This Row],[income]],0)</f>
        <v>0</v>
      </c>
      <c r="DG322" s="6">
        <f ca="1">IF(Table1[[#This Row],[field of work]]="general work",Table1[[#This Row],[income]],0)</f>
        <v>0</v>
      </c>
      <c r="DJ322" s="5">
        <f ca="1">IF(Table1[[#This Row],[Value of debts]]&gt;Table1[[#This Row],[income]],1,0)</f>
        <v>1</v>
      </c>
      <c r="DK322" s="6"/>
      <c r="DL322">
        <f ca="1">IF(Table1[[#This Row],[net worth of person($)]]&gt;$DM$6,Table1[[#This Row],[age]],0)</f>
        <v>40</v>
      </c>
    </row>
    <row r="323" spans="2:116" x14ac:dyDescent="0.3">
      <c r="B323">
        <f t="shared" ca="1" si="98"/>
        <v>1</v>
      </c>
      <c r="C323" s="1" t="str">
        <f t="shared" ca="1" si="99"/>
        <v>men</v>
      </c>
      <c r="D323">
        <f t="shared" ca="1" si="100"/>
        <v>26</v>
      </c>
      <c r="E323">
        <f t="shared" ca="1" si="101"/>
        <v>6</v>
      </c>
      <c r="F323" t="str">
        <f t="shared" ca="1" si="102"/>
        <v>agriculture</v>
      </c>
      <c r="G323">
        <f t="shared" ca="1" si="103"/>
        <v>3</v>
      </c>
      <c r="H323" t="str">
        <f t="shared" ca="1" si="104"/>
        <v>university</v>
      </c>
      <c r="I323">
        <f t="shared" ca="1" si="105"/>
        <v>3</v>
      </c>
      <c r="J323">
        <f t="shared" ca="1" si="97"/>
        <v>3</v>
      </c>
      <c r="K323">
        <f t="shared" ca="1" si="106"/>
        <v>28574</v>
      </c>
      <c r="L323">
        <f t="shared" ca="1" si="107"/>
        <v>2</v>
      </c>
      <c r="M323" t="str">
        <f t="shared" ca="1" si="108"/>
        <v>BC</v>
      </c>
      <c r="N323">
        <f t="shared" ca="1" si="112"/>
        <v>142870</v>
      </c>
      <c r="O323">
        <f t="shared" ca="1" si="109"/>
        <v>39266.294356209939</v>
      </c>
      <c r="P323">
        <f t="shared" ca="1" si="113"/>
        <v>18725.422916771109</v>
      </c>
      <c r="Q323">
        <f t="shared" ca="1" si="110"/>
        <v>17247</v>
      </c>
      <c r="R323">
        <f t="shared" ca="1" si="114"/>
        <v>10815.018375583855</v>
      </c>
      <c r="S323">
        <f t="shared" ca="1" si="115"/>
        <v>9636.3442440559957</v>
      </c>
      <c r="T323">
        <f t="shared" ca="1" si="116"/>
        <v>171231.76716082712</v>
      </c>
      <c r="U323">
        <f t="shared" ca="1" si="117"/>
        <v>67328.312731793791</v>
      </c>
      <c r="V323">
        <f t="shared" ca="1" si="118"/>
        <v>103903.45442903333</v>
      </c>
      <c r="AF323" s="5">
        <f ca="1">IF(Table1[[#This Row],[Genders]]="men",1,0)</f>
        <v>1</v>
      </c>
      <c r="AG323">
        <f ca="1">IF(Table1[[#This Row],[Genders]]="women",1,0)</f>
        <v>0</v>
      </c>
      <c r="AJ323" s="6"/>
      <c r="AL323">
        <f ca="1">IF(Table1[[#This Row],[field of work]]="teaching",1,0)</f>
        <v>0</v>
      </c>
      <c r="AM323">
        <f ca="1">IF(Table1[[#This Row],[field of work]]="health",1,0)</f>
        <v>0</v>
      </c>
      <c r="AN323">
        <f ca="1">IF(Table1[[#This Row],[field of work]]="agriculture",1,0)</f>
        <v>1</v>
      </c>
      <c r="AO323">
        <f ca="1">IF(Table1[[#This Row],[field of work]]="IT",1,0)</f>
        <v>0</v>
      </c>
      <c r="AP323">
        <f ca="1">IF(Table1[[#This Row],[field of work]]="construction",1,0)</f>
        <v>0</v>
      </c>
      <c r="AQ323">
        <f ca="1">IF(Table1[[#This Row],[field of work]]="general work",1,0)</f>
        <v>0</v>
      </c>
      <c r="AY323" s="23">
        <f ca="1">IF(Table1[[#This Row],[area]]="ontario",1,0)</f>
        <v>0</v>
      </c>
      <c r="AZ323">
        <f ca="1">IF(Table1[[#This Row],[area]]="newfounland",1,0)</f>
        <v>0</v>
      </c>
      <c r="BA323">
        <f ca="1">IF(Table1[[#This Row],[area]]="alberta",1,0)</f>
        <v>0</v>
      </c>
      <c r="BB323">
        <f ca="1">IF(Table1[[#This Row],[area]]="BC",1,0)</f>
        <v>1</v>
      </c>
      <c r="BC323">
        <f ca="1">IF(Table1[[#This Row],[area]]="yukon",1,0)</f>
        <v>0</v>
      </c>
      <c r="BD323">
        <f ca="1">IF(Table1[[#This Row],[area]]="nunavet",1,0)</f>
        <v>0</v>
      </c>
      <c r="BE323">
        <f ca="1">IF(Table1[[#This Row],[area]]="sasketchwan",1,0)</f>
        <v>0</v>
      </c>
      <c r="BF323">
        <f ca="1">IF(Table1[[#This Row],[area]]="newbruncwick",1,0)</f>
        <v>0</v>
      </c>
      <c r="BG323">
        <f ca="1">IF(Table1[[#This Row],[area]]="manitoba",1,0)</f>
        <v>0</v>
      </c>
      <c r="BH323">
        <f ca="1">IF(Table1[[#This Row],[area]]="prince edward island",1,0)</f>
        <v>0</v>
      </c>
      <c r="BI323">
        <f ca="1">IF(Table1[[#This Row],[area]]="quebec",1,0)</f>
        <v>0</v>
      </c>
      <c r="BJ323">
        <f ca="1">IF(Table1[[#This Row],[area]]="northwest tersesa",1,0)</f>
        <v>0</v>
      </c>
      <c r="BZ323" s="41">
        <f ca="1">Table1[[#This Row],[Cars Value]]/Table1[[#This Row],[no of cars]]</f>
        <v>6241.8076389237031</v>
      </c>
      <c r="CB323" s="5">
        <f ca="1">IF(Table1[[#This Row],[Value of debts]]&gt;$CC$6,1,0)</f>
        <v>0</v>
      </c>
      <c r="CF323" s="6"/>
      <c r="CG323" s="43">
        <f ca="1">Table1[[#This Row],[Mortage left]]/Table1[[#This Row],[value of house]]</f>
        <v>0.2748393249542237</v>
      </c>
      <c r="CH323">
        <f t="shared" ca="1" si="111"/>
        <v>0</v>
      </c>
      <c r="CO323" s="5">
        <f ca="1">IF(Table1[[#This Row],[area]]="yukon",Table1[[#This Row],[income]],0)</f>
        <v>0</v>
      </c>
      <c r="CP323">
        <f ca="1">IF(Table1[[#This Row],[area]]="ontario",Table1[[#This Row],[income]],0)</f>
        <v>0</v>
      </c>
      <c r="CQ323">
        <f ca="1">IF(Table1[[#This Row],[area]]="newfounland",Table1[[#This Row],[income]],0)</f>
        <v>0</v>
      </c>
      <c r="CR323">
        <f ca="1">IF(Table1[[#This Row],[area]]="alberta",Table1[[#This Row],[income]],0)</f>
        <v>0</v>
      </c>
      <c r="CS323">
        <f ca="1">IF(Table1[[#This Row],[area]]="nunavet",Table1[[#This Row],[income]],0)</f>
        <v>0</v>
      </c>
      <c r="CT323">
        <f ca="1">IF(Table1[[#This Row],[area]]="prince edward island",Table1[[#This Row],[income]],0)</f>
        <v>0</v>
      </c>
      <c r="CU323">
        <f ca="1">IF(Table1[[#This Row],[area]]="northwest tersesa",Table1[[#This Row],[income]],0)</f>
        <v>0</v>
      </c>
      <c r="CV323">
        <f ca="1">IF(Table1[[#This Row],[area]]="quebec",Table1[[#This Row],[income]],0)</f>
        <v>0</v>
      </c>
      <c r="CW323">
        <f ca="1">IF(Table1[[#This Row],[area]]="manitoba",Table1[[#This Row],[income]],0)</f>
        <v>0</v>
      </c>
      <c r="CX323">
        <f ca="1">IF(Table1[[#This Row],[area]]="sasketchwan",Table1[[#This Row],[income]],0)</f>
        <v>0</v>
      </c>
      <c r="CY323">
        <f ca="1">IF(Table1[[#This Row],[area]]="BC",Table1[[#This Row],[income]],0)</f>
        <v>28574</v>
      </c>
      <c r="CZ323" s="6">
        <f ca="1">IF(Table1[[#This Row],[area]]="newbruncwick",Table1[[#This Row],[income]],0)</f>
        <v>0</v>
      </c>
      <c r="DB323" s="5">
        <f ca="1">IF(Table1[[#This Row],[field of work]]="health",Table1[[#This Row],[income]],0)</f>
        <v>0</v>
      </c>
      <c r="DC323">
        <f ca="1">IF(Table1[[#This Row],[field of work]]="teaching",Table1[[#This Row],[income]],0)</f>
        <v>0</v>
      </c>
      <c r="DD323">
        <f ca="1">IF(Table1[[#This Row],[field of work]]="agriculture",Table1[[#This Row],[income]],0)</f>
        <v>28574</v>
      </c>
      <c r="DE323">
        <f ca="1">IF(Table1[[#This Row],[field of work]]="IT",Table1[[#This Row],[income]],0)</f>
        <v>0</v>
      </c>
      <c r="DF323">
        <f ca="1">IF(Table1[[#This Row],[field of work]]="construction",Table1[[#This Row],[income]],0)</f>
        <v>0</v>
      </c>
      <c r="DG323" s="6">
        <f ca="1">IF(Table1[[#This Row],[field of work]]="general work",Table1[[#This Row],[income]],0)</f>
        <v>0</v>
      </c>
      <c r="DJ323" s="5">
        <f ca="1">IF(Table1[[#This Row],[Value of debts]]&gt;Table1[[#This Row],[income]],1,0)</f>
        <v>1</v>
      </c>
      <c r="DK323" s="6"/>
      <c r="DL323">
        <f ca="1">IF(Table1[[#This Row],[net worth of person($)]]&gt;$DM$6,Table1[[#This Row],[age]],0)</f>
        <v>26</v>
      </c>
    </row>
    <row r="324" spans="2:116" x14ac:dyDescent="0.3">
      <c r="B324">
        <f t="shared" ca="1" si="98"/>
        <v>2</v>
      </c>
      <c r="C324" s="1" t="str">
        <f t="shared" ca="1" si="99"/>
        <v>women</v>
      </c>
      <c r="D324">
        <f t="shared" ca="1" si="100"/>
        <v>31</v>
      </c>
      <c r="E324">
        <f t="shared" ca="1" si="101"/>
        <v>2</v>
      </c>
      <c r="F324" t="str">
        <f t="shared" ca="1" si="102"/>
        <v>construction</v>
      </c>
      <c r="G324">
        <f t="shared" ca="1" si="103"/>
        <v>4</v>
      </c>
      <c r="H324" t="str">
        <f t="shared" ca="1" si="104"/>
        <v>technical;</v>
      </c>
      <c r="I324">
        <f t="shared" ca="1" si="105"/>
        <v>2</v>
      </c>
      <c r="J324">
        <f t="shared" ca="1" si="97"/>
        <v>1</v>
      </c>
      <c r="K324">
        <f t="shared" ca="1" si="106"/>
        <v>56885</v>
      </c>
      <c r="L324">
        <f t="shared" ca="1" si="107"/>
        <v>4</v>
      </c>
      <c r="M324" t="str">
        <f t="shared" ca="1" si="108"/>
        <v>alberta</v>
      </c>
      <c r="N324">
        <f t="shared" ca="1" si="112"/>
        <v>170655</v>
      </c>
      <c r="O324">
        <f t="shared" ca="1" si="109"/>
        <v>8945.118836929496</v>
      </c>
      <c r="P324">
        <f t="shared" ca="1" si="113"/>
        <v>48016.627984628263</v>
      </c>
      <c r="Q324">
        <f t="shared" ca="1" si="110"/>
        <v>31967</v>
      </c>
      <c r="R324">
        <f t="shared" ca="1" si="114"/>
        <v>42005.878606507009</v>
      </c>
      <c r="S324">
        <f t="shared" ca="1" si="115"/>
        <v>5033.5011323994404</v>
      </c>
      <c r="T324">
        <f t="shared" ca="1" si="116"/>
        <v>223705.12911702768</v>
      </c>
      <c r="U324">
        <f t="shared" ca="1" si="117"/>
        <v>82917.997443436499</v>
      </c>
      <c r="V324">
        <f t="shared" ca="1" si="118"/>
        <v>140787.13167359118</v>
      </c>
      <c r="AF324" s="5">
        <f ca="1">IF(Table1[[#This Row],[Genders]]="men",1,0)</f>
        <v>0</v>
      </c>
      <c r="AG324">
        <f ca="1">IF(Table1[[#This Row],[Genders]]="women",1,0)</f>
        <v>1</v>
      </c>
      <c r="AJ324" s="6"/>
      <c r="AL324">
        <f ca="1">IF(Table1[[#This Row],[field of work]]="teaching",1,0)</f>
        <v>0</v>
      </c>
      <c r="AM324">
        <f ca="1">IF(Table1[[#This Row],[field of work]]="health",1,0)</f>
        <v>0</v>
      </c>
      <c r="AN324">
        <f ca="1">IF(Table1[[#This Row],[field of work]]="agriculture",1,0)</f>
        <v>0</v>
      </c>
      <c r="AO324">
        <f ca="1">IF(Table1[[#This Row],[field of work]]="IT",1,0)</f>
        <v>0</v>
      </c>
      <c r="AP324">
        <f ca="1">IF(Table1[[#This Row],[field of work]]="construction",1,0)</f>
        <v>1</v>
      </c>
      <c r="AQ324">
        <f ca="1">IF(Table1[[#This Row],[field of work]]="general work",1,0)</f>
        <v>0</v>
      </c>
      <c r="AY324" s="23">
        <f ca="1">IF(Table1[[#This Row],[area]]="ontario",1,0)</f>
        <v>0</v>
      </c>
      <c r="AZ324">
        <f ca="1">IF(Table1[[#This Row],[area]]="newfounland",1,0)</f>
        <v>0</v>
      </c>
      <c r="BA324">
        <f ca="1">IF(Table1[[#This Row],[area]]="alberta",1,0)</f>
        <v>1</v>
      </c>
      <c r="BB324">
        <f ca="1">IF(Table1[[#This Row],[area]]="BC",1,0)</f>
        <v>0</v>
      </c>
      <c r="BC324">
        <f ca="1">IF(Table1[[#This Row],[area]]="yukon",1,0)</f>
        <v>0</v>
      </c>
      <c r="BD324">
        <f ca="1">IF(Table1[[#This Row],[area]]="nunavet",1,0)</f>
        <v>0</v>
      </c>
      <c r="BE324">
        <f ca="1">IF(Table1[[#This Row],[area]]="sasketchwan",1,0)</f>
        <v>0</v>
      </c>
      <c r="BF324">
        <f ca="1">IF(Table1[[#This Row],[area]]="newbruncwick",1,0)</f>
        <v>0</v>
      </c>
      <c r="BG324">
        <f ca="1">IF(Table1[[#This Row],[area]]="manitoba",1,0)</f>
        <v>0</v>
      </c>
      <c r="BH324">
        <f ca="1">IF(Table1[[#This Row],[area]]="prince edward island",1,0)</f>
        <v>0</v>
      </c>
      <c r="BI324">
        <f ca="1">IF(Table1[[#This Row],[area]]="quebec",1,0)</f>
        <v>0</v>
      </c>
      <c r="BJ324">
        <f ca="1">IF(Table1[[#This Row],[area]]="northwest tersesa",1,0)</f>
        <v>0</v>
      </c>
      <c r="BZ324" s="41">
        <f ca="1">Table1[[#This Row],[Cars Value]]/Table1[[#This Row],[no of cars]]</f>
        <v>48016.627984628263</v>
      </c>
      <c r="CB324" s="5">
        <f ca="1">IF(Table1[[#This Row],[Value of debts]]&gt;$CC$6,1,0)</f>
        <v>0</v>
      </c>
      <c r="CF324" s="6"/>
      <c r="CG324" s="43">
        <f ca="1">Table1[[#This Row],[Mortage left]]/Table1[[#This Row],[value of house]]</f>
        <v>5.24163888367144E-2</v>
      </c>
      <c r="CH324">
        <f t="shared" ca="1" si="111"/>
        <v>1</v>
      </c>
      <c r="CO324" s="5">
        <f ca="1">IF(Table1[[#This Row],[area]]="yukon",Table1[[#This Row],[income]],0)</f>
        <v>0</v>
      </c>
      <c r="CP324">
        <f ca="1">IF(Table1[[#This Row],[area]]="ontario",Table1[[#This Row],[income]],0)</f>
        <v>0</v>
      </c>
      <c r="CQ324">
        <f ca="1">IF(Table1[[#This Row],[area]]="newfounland",Table1[[#This Row],[income]],0)</f>
        <v>0</v>
      </c>
      <c r="CR324">
        <f ca="1">IF(Table1[[#This Row],[area]]="alberta",Table1[[#This Row],[income]],0)</f>
        <v>56885</v>
      </c>
      <c r="CS324">
        <f ca="1">IF(Table1[[#This Row],[area]]="nunavet",Table1[[#This Row],[income]],0)</f>
        <v>0</v>
      </c>
      <c r="CT324">
        <f ca="1">IF(Table1[[#This Row],[area]]="prince edward island",Table1[[#This Row],[income]],0)</f>
        <v>0</v>
      </c>
      <c r="CU324">
        <f ca="1">IF(Table1[[#This Row],[area]]="northwest tersesa",Table1[[#This Row],[income]],0)</f>
        <v>0</v>
      </c>
      <c r="CV324">
        <f ca="1">IF(Table1[[#This Row],[area]]="quebec",Table1[[#This Row],[income]],0)</f>
        <v>0</v>
      </c>
      <c r="CW324">
        <f ca="1">IF(Table1[[#This Row],[area]]="manitoba",Table1[[#This Row],[income]],0)</f>
        <v>0</v>
      </c>
      <c r="CX324">
        <f ca="1">IF(Table1[[#This Row],[area]]="sasketchwan",Table1[[#This Row],[income]],0)</f>
        <v>0</v>
      </c>
      <c r="CY324">
        <f ca="1">IF(Table1[[#This Row],[area]]="BC",Table1[[#This Row],[income]],0)</f>
        <v>0</v>
      </c>
      <c r="CZ324" s="6">
        <f ca="1">IF(Table1[[#This Row],[area]]="newbruncwick",Table1[[#This Row],[income]],0)</f>
        <v>0</v>
      </c>
      <c r="DB324" s="5">
        <f ca="1">IF(Table1[[#This Row],[field of work]]="health",Table1[[#This Row],[income]],0)</f>
        <v>0</v>
      </c>
      <c r="DC324">
        <f ca="1">IF(Table1[[#This Row],[field of work]]="teaching",Table1[[#This Row],[income]],0)</f>
        <v>0</v>
      </c>
      <c r="DD324">
        <f ca="1">IF(Table1[[#This Row],[field of work]]="agriculture",Table1[[#This Row],[income]],0)</f>
        <v>0</v>
      </c>
      <c r="DE324">
        <f ca="1">IF(Table1[[#This Row],[field of work]]="IT",Table1[[#This Row],[income]],0)</f>
        <v>0</v>
      </c>
      <c r="DF324">
        <f ca="1">IF(Table1[[#This Row],[field of work]]="construction",Table1[[#This Row],[income]],0)</f>
        <v>56885</v>
      </c>
      <c r="DG324" s="6">
        <f ca="1">IF(Table1[[#This Row],[field of work]]="general work",Table1[[#This Row],[income]],0)</f>
        <v>0</v>
      </c>
      <c r="DJ324" s="5">
        <f ca="1">IF(Table1[[#This Row],[Value of debts]]&gt;Table1[[#This Row],[income]],1,0)</f>
        <v>1</v>
      </c>
      <c r="DK324" s="6"/>
      <c r="DL324">
        <f ca="1">IF(Table1[[#This Row],[net worth of person($)]]&gt;$DM$6,Table1[[#This Row],[age]],0)</f>
        <v>31</v>
      </c>
    </row>
    <row r="325" spans="2:116" x14ac:dyDescent="0.3">
      <c r="B325">
        <f t="shared" ca="1" si="98"/>
        <v>2</v>
      </c>
      <c r="C325" s="1" t="str">
        <f t="shared" ca="1" si="99"/>
        <v>women</v>
      </c>
      <c r="D325">
        <f t="shared" ca="1" si="100"/>
        <v>37</v>
      </c>
      <c r="E325">
        <f t="shared" ca="1" si="101"/>
        <v>6</v>
      </c>
      <c r="F325" t="str">
        <f t="shared" ca="1" si="102"/>
        <v>agriculture</v>
      </c>
      <c r="G325">
        <f t="shared" ca="1" si="103"/>
        <v>2</v>
      </c>
      <c r="H325" t="str">
        <f t="shared" ca="1" si="104"/>
        <v>college</v>
      </c>
      <c r="I325">
        <f t="shared" ca="1" si="105"/>
        <v>4</v>
      </c>
      <c r="J325">
        <f t="shared" ca="1" si="97"/>
        <v>1</v>
      </c>
      <c r="K325">
        <f t="shared" ca="1" si="106"/>
        <v>57312</v>
      </c>
      <c r="L325">
        <f t="shared" ca="1" si="107"/>
        <v>11</v>
      </c>
      <c r="M325" t="str">
        <f t="shared" ca="1" si="108"/>
        <v>newbruncwick</v>
      </c>
      <c r="N325">
        <f t="shared" ca="1" si="112"/>
        <v>286560</v>
      </c>
      <c r="O325">
        <f t="shared" ca="1" si="109"/>
        <v>41456.097038072752</v>
      </c>
      <c r="P325">
        <f t="shared" ca="1" si="113"/>
        <v>44588.877133998059</v>
      </c>
      <c r="Q325">
        <f t="shared" ca="1" si="110"/>
        <v>26266</v>
      </c>
      <c r="R325">
        <f t="shared" ca="1" si="114"/>
        <v>109267.14855061594</v>
      </c>
      <c r="S325">
        <f t="shared" ca="1" si="115"/>
        <v>67430.89205518199</v>
      </c>
      <c r="T325">
        <f t="shared" ca="1" si="116"/>
        <v>398579.76918918011</v>
      </c>
      <c r="U325">
        <f t="shared" ca="1" si="117"/>
        <v>176989.2455886887</v>
      </c>
      <c r="V325">
        <f t="shared" ca="1" si="118"/>
        <v>221590.5236004914</v>
      </c>
      <c r="AF325" s="5">
        <f ca="1">IF(Table1[[#This Row],[Genders]]="men",1,0)</f>
        <v>0</v>
      </c>
      <c r="AG325">
        <f ca="1">IF(Table1[[#This Row],[Genders]]="women",1,0)</f>
        <v>1</v>
      </c>
      <c r="AJ325" s="6"/>
      <c r="AL325">
        <f ca="1">IF(Table1[[#This Row],[field of work]]="teaching",1,0)</f>
        <v>0</v>
      </c>
      <c r="AM325">
        <f ca="1">IF(Table1[[#This Row],[field of work]]="health",1,0)</f>
        <v>0</v>
      </c>
      <c r="AN325">
        <f ca="1">IF(Table1[[#This Row],[field of work]]="agriculture",1,0)</f>
        <v>1</v>
      </c>
      <c r="AO325">
        <f ca="1">IF(Table1[[#This Row],[field of work]]="IT",1,0)</f>
        <v>0</v>
      </c>
      <c r="AP325">
        <f ca="1">IF(Table1[[#This Row],[field of work]]="construction",1,0)</f>
        <v>0</v>
      </c>
      <c r="AQ325">
        <f ca="1">IF(Table1[[#This Row],[field of work]]="general work",1,0)</f>
        <v>0</v>
      </c>
      <c r="AY325" s="23">
        <f ca="1">IF(Table1[[#This Row],[area]]="ontario",1,0)</f>
        <v>0</v>
      </c>
      <c r="AZ325">
        <f ca="1">IF(Table1[[#This Row],[area]]="newfounland",1,0)</f>
        <v>0</v>
      </c>
      <c r="BA325">
        <f ca="1">IF(Table1[[#This Row],[area]]="alberta",1,0)</f>
        <v>0</v>
      </c>
      <c r="BB325">
        <f ca="1">IF(Table1[[#This Row],[area]]="BC",1,0)</f>
        <v>0</v>
      </c>
      <c r="BC325">
        <f ca="1">IF(Table1[[#This Row],[area]]="yukon",1,0)</f>
        <v>0</v>
      </c>
      <c r="BD325">
        <f ca="1">IF(Table1[[#This Row],[area]]="nunavet",1,0)</f>
        <v>0</v>
      </c>
      <c r="BE325">
        <f ca="1">IF(Table1[[#This Row],[area]]="sasketchwan",1,0)</f>
        <v>0</v>
      </c>
      <c r="BF325">
        <f ca="1">IF(Table1[[#This Row],[area]]="newbruncwick",1,0)</f>
        <v>1</v>
      </c>
      <c r="BG325">
        <f ca="1">IF(Table1[[#This Row],[area]]="manitoba",1,0)</f>
        <v>0</v>
      </c>
      <c r="BH325">
        <f ca="1">IF(Table1[[#This Row],[area]]="prince edward island",1,0)</f>
        <v>0</v>
      </c>
      <c r="BI325">
        <f ca="1">IF(Table1[[#This Row],[area]]="quebec",1,0)</f>
        <v>0</v>
      </c>
      <c r="BJ325">
        <f ca="1">IF(Table1[[#This Row],[area]]="northwest tersesa",1,0)</f>
        <v>0</v>
      </c>
      <c r="BZ325" s="41">
        <f ca="1">Table1[[#This Row],[Cars Value]]/Table1[[#This Row],[no of cars]]</f>
        <v>44588.877133998059</v>
      </c>
      <c r="CB325" s="5">
        <f ca="1">IF(Table1[[#This Row],[Value of debts]]&gt;$CC$6,1,0)</f>
        <v>1</v>
      </c>
      <c r="CF325" s="6"/>
      <c r="CG325" s="43">
        <f ca="1">Table1[[#This Row],[Mortage left]]/Table1[[#This Row],[value of house]]</f>
        <v>0.14466812199215784</v>
      </c>
      <c r="CH325">
        <f t="shared" ca="1" si="111"/>
        <v>1</v>
      </c>
      <c r="CO325" s="5">
        <f ca="1">IF(Table1[[#This Row],[area]]="yukon",Table1[[#This Row],[income]],0)</f>
        <v>0</v>
      </c>
      <c r="CP325">
        <f ca="1">IF(Table1[[#This Row],[area]]="ontario",Table1[[#This Row],[income]],0)</f>
        <v>0</v>
      </c>
      <c r="CQ325">
        <f ca="1">IF(Table1[[#This Row],[area]]="newfounland",Table1[[#This Row],[income]],0)</f>
        <v>0</v>
      </c>
      <c r="CR325">
        <f ca="1">IF(Table1[[#This Row],[area]]="alberta",Table1[[#This Row],[income]],0)</f>
        <v>0</v>
      </c>
      <c r="CS325">
        <f ca="1">IF(Table1[[#This Row],[area]]="nunavet",Table1[[#This Row],[income]],0)</f>
        <v>0</v>
      </c>
      <c r="CT325">
        <f ca="1">IF(Table1[[#This Row],[area]]="prince edward island",Table1[[#This Row],[income]],0)</f>
        <v>0</v>
      </c>
      <c r="CU325">
        <f ca="1">IF(Table1[[#This Row],[area]]="northwest tersesa",Table1[[#This Row],[income]],0)</f>
        <v>0</v>
      </c>
      <c r="CV325">
        <f ca="1">IF(Table1[[#This Row],[area]]="quebec",Table1[[#This Row],[income]],0)</f>
        <v>0</v>
      </c>
      <c r="CW325">
        <f ca="1">IF(Table1[[#This Row],[area]]="manitoba",Table1[[#This Row],[income]],0)</f>
        <v>0</v>
      </c>
      <c r="CX325">
        <f ca="1">IF(Table1[[#This Row],[area]]="sasketchwan",Table1[[#This Row],[income]],0)</f>
        <v>0</v>
      </c>
      <c r="CY325">
        <f ca="1">IF(Table1[[#This Row],[area]]="BC",Table1[[#This Row],[income]],0)</f>
        <v>0</v>
      </c>
      <c r="CZ325" s="6">
        <f ca="1">IF(Table1[[#This Row],[area]]="newbruncwick",Table1[[#This Row],[income]],0)</f>
        <v>57312</v>
      </c>
      <c r="DB325" s="5">
        <f ca="1">IF(Table1[[#This Row],[field of work]]="health",Table1[[#This Row],[income]],0)</f>
        <v>0</v>
      </c>
      <c r="DC325">
        <f ca="1">IF(Table1[[#This Row],[field of work]]="teaching",Table1[[#This Row],[income]],0)</f>
        <v>0</v>
      </c>
      <c r="DD325">
        <f ca="1">IF(Table1[[#This Row],[field of work]]="agriculture",Table1[[#This Row],[income]],0)</f>
        <v>57312</v>
      </c>
      <c r="DE325">
        <f ca="1">IF(Table1[[#This Row],[field of work]]="IT",Table1[[#This Row],[income]],0)</f>
        <v>0</v>
      </c>
      <c r="DF325">
        <f ca="1">IF(Table1[[#This Row],[field of work]]="construction",Table1[[#This Row],[income]],0)</f>
        <v>0</v>
      </c>
      <c r="DG325" s="6">
        <f ca="1">IF(Table1[[#This Row],[field of work]]="general work",Table1[[#This Row],[income]],0)</f>
        <v>0</v>
      </c>
      <c r="DJ325" s="5">
        <f ca="1">IF(Table1[[#This Row],[Value of debts]]&gt;Table1[[#This Row],[income]],1,0)</f>
        <v>1</v>
      </c>
      <c r="DK325" s="6"/>
      <c r="DL325">
        <f ca="1">IF(Table1[[#This Row],[net worth of person($)]]&gt;$DM$6,Table1[[#This Row],[age]],0)</f>
        <v>37</v>
      </c>
    </row>
    <row r="326" spans="2:116" x14ac:dyDescent="0.3">
      <c r="B326">
        <f t="shared" ca="1" si="98"/>
        <v>2</v>
      </c>
      <c r="C326" s="1" t="str">
        <f t="shared" ca="1" si="99"/>
        <v>women</v>
      </c>
      <c r="D326">
        <f t="shared" ca="1" si="100"/>
        <v>37</v>
      </c>
      <c r="E326">
        <f t="shared" ca="1" si="101"/>
        <v>3</v>
      </c>
      <c r="F326" t="str">
        <f t="shared" ca="1" si="102"/>
        <v>teaching</v>
      </c>
      <c r="G326">
        <f t="shared" ca="1" si="103"/>
        <v>4</v>
      </c>
      <c r="H326" t="str">
        <f t="shared" ca="1" si="104"/>
        <v>technical;</v>
      </c>
      <c r="I326">
        <f t="shared" ca="1" si="105"/>
        <v>2</v>
      </c>
      <c r="J326">
        <f t="shared" ca="1" si="97"/>
        <v>1</v>
      </c>
      <c r="K326">
        <f t="shared" ca="1" si="106"/>
        <v>68523</v>
      </c>
      <c r="L326">
        <f t="shared" ca="1" si="107"/>
        <v>3</v>
      </c>
      <c r="M326" t="str">
        <f t="shared" ca="1" si="108"/>
        <v>northwest tersesa</v>
      </c>
      <c r="N326">
        <f t="shared" ca="1" si="112"/>
        <v>274092</v>
      </c>
      <c r="O326">
        <f t="shared" ca="1" si="109"/>
        <v>130620.67393456482</v>
      </c>
      <c r="P326">
        <f t="shared" ca="1" si="113"/>
        <v>43727.947820187539</v>
      </c>
      <c r="Q326">
        <f t="shared" ca="1" si="110"/>
        <v>14598</v>
      </c>
      <c r="R326">
        <f t="shared" ca="1" si="114"/>
        <v>121392.12049166294</v>
      </c>
      <c r="S326">
        <f t="shared" ca="1" si="115"/>
        <v>58324.495306775199</v>
      </c>
      <c r="T326">
        <f t="shared" ca="1" si="116"/>
        <v>376144.44312696275</v>
      </c>
      <c r="U326">
        <f t="shared" ca="1" si="117"/>
        <v>266610.79442622775</v>
      </c>
      <c r="V326">
        <f t="shared" ca="1" si="118"/>
        <v>109533.64870073501</v>
      </c>
      <c r="AF326" s="5">
        <f ca="1">IF(Table1[[#This Row],[Genders]]="men",1,0)</f>
        <v>0</v>
      </c>
      <c r="AG326">
        <f ca="1">IF(Table1[[#This Row],[Genders]]="women",1,0)</f>
        <v>1</v>
      </c>
      <c r="AJ326" s="6"/>
      <c r="AL326">
        <f ca="1">IF(Table1[[#This Row],[field of work]]="teaching",1,0)</f>
        <v>1</v>
      </c>
      <c r="AM326">
        <f ca="1">IF(Table1[[#This Row],[field of work]]="health",1,0)</f>
        <v>0</v>
      </c>
      <c r="AN326">
        <f ca="1">IF(Table1[[#This Row],[field of work]]="agriculture",1,0)</f>
        <v>0</v>
      </c>
      <c r="AO326">
        <f ca="1">IF(Table1[[#This Row],[field of work]]="IT",1,0)</f>
        <v>0</v>
      </c>
      <c r="AP326">
        <f ca="1">IF(Table1[[#This Row],[field of work]]="construction",1,0)</f>
        <v>0</v>
      </c>
      <c r="AQ326">
        <f ca="1">IF(Table1[[#This Row],[field of work]]="general work",1,0)</f>
        <v>0</v>
      </c>
      <c r="AY326" s="23">
        <f ca="1">IF(Table1[[#This Row],[area]]="ontario",1,0)</f>
        <v>0</v>
      </c>
      <c r="AZ326">
        <f ca="1">IF(Table1[[#This Row],[area]]="newfounland",1,0)</f>
        <v>0</v>
      </c>
      <c r="BA326">
        <f ca="1">IF(Table1[[#This Row],[area]]="alberta",1,0)</f>
        <v>0</v>
      </c>
      <c r="BB326">
        <f ca="1">IF(Table1[[#This Row],[area]]="BC",1,0)</f>
        <v>0</v>
      </c>
      <c r="BC326">
        <f ca="1">IF(Table1[[#This Row],[area]]="yukon",1,0)</f>
        <v>0</v>
      </c>
      <c r="BD326">
        <f ca="1">IF(Table1[[#This Row],[area]]="nunavet",1,0)</f>
        <v>0</v>
      </c>
      <c r="BE326">
        <f ca="1">IF(Table1[[#This Row],[area]]="sasketchwan",1,0)</f>
        <v>0</v>
      </c>
      <c r="BF326">
        <f ca="1">IF(Table1[[#This Row],[area]]="newbruncwick",1,0)</f>
        <v>0</v>
      </c>
      <c r="BG326">
        <f ca="1">IF(Table1[[#This Row],[area]]="manitoba",1,0)</f>
        <v>0</v>
      </c>
      <c r="BH326">
        <f ca="1">IF(Table1[[#This Row],[area]]="prince edward island",1,0)</f>
        <v>0</v>
      </c>
      <c r="BI326">
        <f ca="1">IF(Table1[[#This Row],[area]]="quebec",1,0)</f>
        <v>0</v>
      </c>
      <c r="BJ326">
        <f ca="1">IF(Table1[[#This Row],[area]]="northwest tersesa",1,0)</f>
        <v>1</v>
      </c>
      <c r="BZ326" s="41">
        <f ca="1">Table1[[#This Row],[Cars Value]]/Table1[[#This Row],[no of cars]]</f>
        <v>43727.947820187539</v>
      </c>
      <c r="CB326" s="5">
        <f ca="1">IF(Table1[[#This Row],[Value of debts]]&gt;$CC$6,1,0)</f>
        <v>1</v>
      </c>
      <c r="CF326" s="6"/>
      <c r="CG326" s="43">
        <f ca="1">Table1[[#This Row],[Mortage left]]/Table1[[#This Row],[value of house]]</f>
        <v>0.47655777598238847</v>
      </c>
      <c r="CH326">
        <f t="shared" ca="1" si="111"/>
        <v>0</v>
      </c>
      <c r="CO326" s="5">
        <f ca="1">IF(Table1[[#This Row],[area]]="yukon",Table1[[#This Row],[income]],0)</f>
        <v>0</v>
      </c>
      <c r="CP326">
        <f ca="1">IF(Table1[[#This Row],[area]]="ontario",Table1[[#This Row],[income]],0)</f>
        <v>0</v>
      </c>
      <c r="CQ326">
        <f ca="1">IF(Table1[[#This Row],[area]]="newfounland",Table1[[#This Row],[income]],0)</f>
        <v>0</v>
      </c>
      <c r="CR326">
        <f ca="1">IF(Table1[[#This Row],[area]]="alberta",Table1[[#This Row],[income]],0)</f>
        <v>0</v>
      </c>
      <c r="CS326">
        <f ca="1">IF(Table1[[#This Row],[area]]="nunavet",Table1[[#This Row],[income]],0)</f>
        <v>0</v>
      </c>
      <c r="CT326">
        <f ca="1">IF(Table1[[#This Row],[area]]="prince edward island",Table1[[#This Row],[income]],0)</f>
        <v>0</v>
      </c>
      <c r="CU326">
        <f ca="1">IF(Table1[[#This Row],[area]]="northwest tersesa",Table1[[#This Row],[income]],0)</f>
        <v>68523</v>
      </c>
      <c r="CV326">
        <f ca="1">IF(Table1[[#This Row],[area]]="quebec",Table1[[#This Row],[income]],0)</f>
        <v>0</v>
      </c>
      <c r="CW326">
        <f ca="1">IF(Table1[[#This Row],[area]]="manitoba",Table1[[#This Row],[income]],0)</f>
        <v>0</v>
      </c>
      <c r="CX326">
        <f ca="1">IF(Table1[[#This Row],[area]]="sasketchwan",Table1[[#This Row],[income]],0)</f>
        <v>0</v>
      </c>
      <c r="CY326">
        <f ca="1">IF(Table1[[#This Row],[area]]="BC",Table1[[#This Row],[income]],0)</f>
        <v>0</v>
      </c>
      <c r="CZ326" s="6">
        <f ca="1">IF(Table1[[#This Row],[area]]="newbruncwick",Table1[[#This Row],[income]],0)</f>
        <v>0</v>
      </c>
      <c r="DB326" s="5">
        <f ca="1">IF(Table1[[#This Row],[field of work]]="health",Table1[[#This Row],[income]],0)</f>
        <v>0</v>
      </c>
      <c r="DC326">
        <f ca="1">IF(Table1[[#This Row],[field of work]]="teaching",Table1[[#This Row],[income]],0)</f>
        <v>68523</v>
      </c>
      <c r="DD326">
        <f ca="1">IF(Table1[[#This Row],[field of work]]="agriculture",Table1[[#This Row],[income]],0)</f>
        <v>0</v>
      </c>
      <c r="DE326">
        <f ca="1">IF(Table1[[#This Row],[field of work]]="IT",Table1[[#This Row],[income]],0)</f>
        <v>0</v>
      </c>
      <c r="DF326">
        <f ca="1">IF(Table1[[#This Row],[field of work]]="construction",Table1[[#This Row],[income]],0)</f>
        <v>0</v>
      </c>
      <c r="DG326" s="6">
        <f ca="1">IF(Table1[[#This Row],[field of work]]="general work",Table1[[#This Row],[income]],0)</f>
        <v>0</v>
      </c>
      <c r="DJ326" s="5">
        <f ca="1">IF(Table1[[#This Row],[Value of debts]]&gt;Table1[[#This Row],[income]],1,0)</f>
        <v>1</v>
      </c>
      <c r="DK326" s="6"/>
      <c r="DL326">
        <f ca="1">IF(Table1[[#This Row],[net worth of person($)]]&gt;$DM$6,Table1[[#This Row],[age]],0)</f>
        <v>37</v>
      </c>
    </row>
    <row r="327" spans="2:116" x14ac:dyDescent="0.3">
      <c r="B327">
        <f t="shared" ca="1" si="98"/>
        <v>2</v>
      </c>
      <c r="C327" s="1" t="str">
        <f t="shared" ca="1" si="99"/>
        <v>women</v>
      </c>
      <c r="D327">
        <f t="shared" ca="1" si="100"/>
        <v>34</v>
      </c>
      <c r="E327">
        <f t="shared" ca="1" si="101"/>
        <v>3</v>
      </c>
      <c r="F327" t="str">
        <f t="shared" ca="1" si="102"/>
        <v>teaching</v>
      </c>
      <c r="G327">
        <f t="shared" ca="1" si="103"/>
        <v>1</v>
      </c>
      <c r="H327" t="str">
        <f t="shared" ca="1" si="104"/>
        <v>high school</v>
      </c>
      <c r="I327">
        <f t="shared" ca="1" si="105"/>
        <v>3</v>
      </c>
      <c r="J327">
        <f t="shared" ref="J327:J390" ca="1" si="119">RANDBETWEEN(1,3)</f>
        <v>3</v>
      </c>
      <c r="K327">
        <f t="shared" ca="1" si="106"/>
        <v>73153</v>
      </c>
      <c r="L327">
        <f t="shared" ca="1" si="107"/>
        <v>2</v>
      </c>
      <c r="M327" t="str">
        <f t="shared" ca="1" si="108"/>
        <v>BC</v>
      </c>
      <c r="N327">
        <f t="shared" ca="1" si="112"/>
        <v>438918</v>
      </c>
      <c r="O327">
        <f t="shared" ca="1" si="109"/>
        <v>386900.23321424879</v>
      </c>
      <c r="P327">
        <f t="shared" ca="1" si="113"/>
        <v>6145.8022221846923</v>
      </c>
      <c r="Q327">
        <f t="shared" ca="1" si="110"/>
        <v>1545</v>
      </c>
      <c r="R327">
        <f t="shared" ca="1" si="114"/>
        <v>57940.544734257615</v>
      </c>
      <c r="S327">
        <f t="shared" ca="1" si="115"/>
        <v>99109.707046635333</v>
      </c>
      <c r="T327">
        <f t="shared" ca="1" si="116"/>
        <v>544173.50926882005</v>
      </c>
      <c r="U327">
        <f t="shared" ca="1" si="117"/>
        <v>446385.77794850641</v>
      </c>
      <c r="V327">
        <f t="shared" ca="1" si="118"/>
        <v>97787.731320313644</v>
      </c>
      <c r="AF327" s="5">
        <f ca="1">IF(Table1[[#This Row],[Genders]]="men",1,0)</f>
        <v>0</v>
      </c>
      <c r="AG327">
        <f ca="1">IF(Table1[[#This Row],[Genders]]="women",1,0)</f>
        <v>1</v>
      </c>
      <c r="AJ327" s="6"/>
      <c r="AL327">
        <f ca="1">IF(Table1[[#This Row],[field of work]]="teaching",1,0)</f>
        <v>1</v>
      </c>
      <c r="AM327">
        <f ca="1">IF(Table1[[#This Row],[field of work]]="health",1,0)</f>
        <v>0</v>
      </c>
      <c r="AN327">
        <f ca="1">IF(Table1[[#This Row],[field of work]]="agriculture",1,0)</f>
        <v>0</v>
      </c>
      <c r="AO327">
        <f ca="1">IF(Table1[[#This Row],[field of work]]="IT",1,0)</f>
        <v>0</v>
      </c>
      <c r="AP327">
        <f ca="1">IF(Table1[[#This Row],[field of work]]="construction",1,0)</f>
        <v>0</v>
      </c>
      <c r="AQ327">
        <f ca="1">IF(Table1[[#This Row],[field of work]]="general work",1,0)</f>
        <v>0</v>
      </c>
      <c r="AY327" s="23">
        <f ca="1">IF(Table1[[#This Row],[area]]="ontario",1,0)</f>
        <v>0</v>
      </c>
      <c r="AZ327">
        <f ca="1">IF(Table1[[#This Row],[area]]="newfounland",1,0)</f>
        <v>0</v>
      </c>
      <c r="BA327">
        <f ca="1">IF(Table1[[#This Row],[area]]="alberta",1,0)</f>
        <v>0</v>
      </c>
      <c r="BB327">
        <f ca="1">IF(Table1[[#This Row],[area]]="BC",1,0)</f>
        <v>1</v>
      </c>
      <c r="BC327">
        <f ca="1">IF(Table1[[#This Row],[area]]="yukon",1,0)</f>
        <v>0</v>
      </c>
      <c r="BD327">
        <f ca="1">IF(Table1[[#This Row],[area]]="nunavet",1,0)</f>
        <v>0</v>
      </c>
      <c r="BE327">
        <f ca="1">IF(Table1[[#This Row],[area]]="sasketchwan",1,0)</f>
        <v>0</v>
      </c>
      <c r="BF327">
        <f ca="1">IF(Table1[[#This Row],[area]]="newbruncwick",1,0)</f>
        <v>0</v>
      </c>
      <c r="BG327">
        <f ca="1">IF(Table1[[#This Row],[area]]="manitoba",1,0)</f>
        <v>0</v>
      </c>
      <c r="BH327">
        <f ca="1">IF(Table1[[#This Row],[area]]="prince edward island",1,0)</f>
        <v>0</v>
      </c>
      <c r="BI327">
        <f ca="1">IF(Table1[[#This Row],[area]]="quebec",1,0)</f>
        <v>0</v>
      </c>
      <c r="BJ327">
        <f ca="1">IF(Table1[[#This Row],[area]]="northwest tersesa",1,0)</f>
        <v>0</v>
      </c>
      <c r="BZ327" s="41">
        <f ca="1">Table1[[#This Row],[Cars Value]]/Table1[[#This Row],[no of cars]]</f>
        <v>2048.6007407282309</v>
      </c>
      <c r="CB327" s="5">
        <f ca="1">IF(Table1[[#This Row],[Value of debts]]&gt;$CC$6,1,0)</f>
        <v>1</v>
      </c>
      <c r="CF327" s="6"/>
      <c r="CG327" s="43">
        <f ca="1">Table1[[#This Row],[Mortage left]]/Table1[[#This Row],[value of house]]</f>
        <v>0.88148636696204941</v>
      </c>
      <c r="CH327">
        <f t="shared" ca="1" si="111"/>
        <v>0</v>
      </c>
      <c r="CO327" s="5">
        <f ca="1">IF(Table1[[#This Row],[area]]="yukon",Table1[[#This Row],[income]],0)</f>
        <v>0</v>
      </c>
      <c r="CP327">
        <f ca="1">IF(Table1[[#This Row],[area]]="ontario",Table1[[#This Row],[income]],0)</f>
        <v>0</v>
      </c>
      <c r="CQ327">
        <f ca="1">IF(Table1[[#This Row],[area]]="newfounland",Table1[[#This Row],[income]],0)</f>
        <v>0</v>
      </c>
      <c r="CR327">
        <f ca="1">IF(Table1[[#This Row],[area]]="alberta",Table1[[#This Row],[income]],0)</f>
        <v>0</v>
      </c>
      <c r="CS327">
        <f ca="1">IF(Table1[[#This Row],[area]]="nunavet",Table1[[#This Row],[income]],0)</f>
        <v>0</v>
      </c>
      <c r="CT327">
        <f ca="1">IF(Table1[[#This Row],[area]]="prince edward island",Table1[[#This Row],[income]],0)</f>
        <v>0</v>
      </c>
      <c r="CU327">
        <f ca="1">IF(Table1[[#This Row],[area]]="northwest tersesa",Table1[[#This Row],[income]],0)</f>
        <v>0</v>
      </c>
      <c r="CV327">
        <f ca="1">IF(Table1[[#This Row],[area]]="quebec",Table1[[#This Row],[income]],0)</f>
        <v>0</v>
      </c>
      <c r="CW327">
        <f ca="1">IF(Table1[[#This Row],[area]]="manitoba",Table1[[#This Row],[income]],0)</f>
        <v>0</v>
      </c>
      <c r="CX327">
        <f ca="1">IF(Table1[[#This Row],[area]]="sasketchwan",Table1[[#This Row],[income]],0)</f>
        <v>0</v>
      </c>
      <c r="CY327">
        <f ca="1">IF(Table1[[#This Row],[area]]="BC",Table1[[#This Row],[income]],0)</f>
        <v>73153</v>
      </c>
      <c r="CZ327" s="6">
        <f ca="1">IF(Table1[[#This Row],[area]]="newbruncwick",Table1[[#This Row],[income]],0)</f>
        <v>0</v>
      </c>
      <c r="DB327" s="5">
        <f ca="1">IF(Table1[[#This Row],[field of work]]="health",Table1[[#This Row],[income]],0)</f>
        <v>0</v>
      </c>
      <c r="DC327">
        <f ca="1">IF(Table1[[#This Row],[field of work]]="teaching",Table1[[#This Row],[income]],0)</f>
        <v>73153</v>
      </c>
      <c r="DD327">
        <f ca="1">IF(Table1[[#This Row],[field of work]]="agriculture",Table1[[#This Row],[income]],0)</f>
        <v>0</v>
      </c>
      <c r="DE327">
        <f ca="1">IF(Table1[[#This Row],[field of work]]="IT",Table1[[#This Row],[income]],0)</f>
        <v>0</v>
      </c>
      <c r="DF327">
        <f ca="1">IF(Table1[[#This Row],[field of work]]="construction",Table1[[#This Row],[income]],0)</f>
        <v>0</v>
      </c>
      <c r="DG327" s="6">
        <f ca="1">IF(Table1[[#This Row],[field of work]]="general work",Table1[[#This Row],[income]],0)</f>
        <v>0</v>
      </c>
      <c r="DJ327" s="5">
        <f ca="1">IF(Table1[[#This Row],[Value of debts]]&gt;Table1[[#This Row],[income]],1,0)</f>
        <v>1</v>
      </c>
      <c r="DK327" s="6"/>
      <c r="DL327">
        <f ca="1">IF(Table1[[#This Row],[net worth of person($)]]&gt;$DM$6,Table1[[#This Row],[age]],0)</f>
        <v>34</v>
      </c>
    </row>
    <row r="328" spans="2:116" x14ac:dyDescent="0.3">
      <c r="B328">
        <f t="shared" ref="B328:B391" ca="1" si="120">RANDBETWEEN(1,2)</f>
        <v>2</v>
      </c>
      <c r="C328" s="1" t="str">
        <f t="shared" ref="C328:C391" ca="1" si="121">IF(B328=1,"men","women")</f>
        <v>women</v>
      </c>
      <c r="D328">
        <f t="shared" ref="D328:D391" ca="1" si="122">RANDBETWEEN(25,45)</f>
        <v>27</v>
      </c>
      <c r="E328">
        <f t="shared" ref="E328:E391" ca="1" si="123">RANDBETWEEN(1,6)</f>
        <v>3</v>
      </c>
      <c r="F328" t="str">
        <f t="shared" ref="F328:F391" ca="1" si="124">VLOOKUP(E328,$X$4:$Y$10,2)</f>
        <v>teaching</v>
      </c>
      <c r="G328">
        <f t="shared" ref="G328:G391" ca="1" si="125">RANDBETWEEN(1,5)</f>
        <v>3</v>
      </c>
      <c r="H328" t="str">
        <f t="shared" ref="H328:H391" ca="1" si="126">VLOOKUP(G328,$Z$5:$AA$9,2)</f>
        <v>university</v>
      </c>
      <c r="I328">
        <f t="shared" ref="I328:I391" ca="1" si="127">RANDBETWEEN(0,4)</f>
        <v>4</v>
      </c>
      <c r="J328">
        <f t="shared" ca="1" si="119"/>
        <v>1</v>
      </c>
      <c r="K328">
        <f t="shared" ref="K328:K391" ca="1" si="128">RANDBETWEEN(25000,90000)</f>
        <v>40707</v>
      </c>
      <c r="L328">
        <f t="shared" ref="L328:L391" ca="1" si="129">RANDBETWEEN(1,12)</f>
        <v>3</v>
      </c>
      <c r="M328" t="str">
        <f t="shared" ref="M328:M391" ca="1" si="130">VLOOKUP(L328,$AB$5:$AC$16,2)</f>
        <v>northwest tersesa</v>
      </c>
      <c r="N328">
        <f t="shared" ca="1" si="112"/>
        <v>162828</v>
      </c>
      <c r="O328">
        <f t="shared" ref="O328:O391" ca="1" si="131">RAND()*N328</f>
        <v>63799.487192919289</v>
      </c>
      <c r="P328">
        <f t="shared" ca="1" si="113"/>
        <v>31270.743364448663</v>
      </c>
      <c r="Q328">
        <f t="shared" ref="Q328:Q391" ca="1" si="132">RANDBETWEEN(0,P328)</f>
        <v>20985</v>
      </c>
      <c r="R328">
        <f t="shared" ca="1" si="114"/>
        <v>70332.71991263298</v>
      </c>
      <c r="S328">
        <f t="shared" ca="1" si="115"/>
        <v>25449.865925223748</v>
      </c>
      <c r="T328">
        <f t="shared" ca="1" si="116"/>
        <v>219548.6092896724</v>
      </c>
      <c r="U328">
        <f t="shared" ca="1" si="117"/>
        <v>155117.20710555225</v>
      </c>
      <c r="V328">
        <f t="shared" ca="1" si="118"/>
        <v>64431.402184120147</v>
      </c>
      <c r="AF328" s="5">
        <f ca="1">IF(Table1[[#This Row],[Genders]]="men",1,0)</f>
        <v>0</v>
      </c>
      <c r="AG328">
        <f ca="1">IF(Table1[[#This Row],[Genders]]="women",1,0)</f>
        <v>1</v>
      </c>
      <c r="AJ328" s="6"/>
      <c r="AL328">
        <f ca="1">IF(Table1[[#This Row],[field of work]]="teaching",1,0)</f>
        <v>1</v>
      </c>
      <c r="AM328">
        <f ca="1">IF(Table1[[#This Row],[field of work]]="health",1,0)</f>
        <v>0</v>
      </c>
      <c r="AN328">
        <f ca="1">IF(Table1[[#This Row],[field of work]]="agriculture",1,0)</f>
        <v>0</v>
      </c>
      <c r="AO328">
        <f ca="1">IF(Table1[[#This Row],[field of work]]="IT",1,0)</f>
        <v>0</v>
      </c>
      <c r="AP328">
        <f ca="1">IF(Table1[[#This Row],[field of work]]="construction",1,0)</f>
        <v>0</v>
      </c>
      <c r="AQ328">
        <f ca="1">IF(Table1[[#This Row],[field of work]]="general work",1,0)</f>
        <v>0</v>
      </c>
      <c r="AY328" s="23">
        <f ca="1">IF(Table1[[#This Row],[area]]="ontario",1,0)</f>
        <v>0</v>
      </c>
      <c r="AZ328">
        <f ca="1">IF(Table1[[#This Row],[area]]="newfounland",1,0)</f>
        <v>0</v>
      </c>
      <c r="BA328">
        <f ca="1">IF(Table1[[#This Row],[area]]="alberta",1,0)</f>
        <v>0</v>
      </c>
      <c r="BB328">
        <f ca="1">IF(Table1[[#This Row],[area]]="BC",1,0)</f>
        <v>0</v>
      </c>
      <c r="BC328">
        <f ca="1">IF(Table1[[#This Row],[area]]="yukon",1,0)</f>
        <v>0</v>
      </c>
      <c r="BD328">
        <f ca="1">IF(Table1[[#This Row],[area]]="nunavet",1,0)</f>
        <v>0</v>
      </c>
      <c r="BE328">
        <f ca="1">IF(Table1[[#This Row],[area]]="sasketchwan",1,0)</f>
        <v>0</v>
      </c>
      <c r="BF328">
        <f ca="1">IF(Table1[[#This Row],[area]]="newbruncwick",1,0)</f>
        <v>0</v>
      </c>
      <c r="BG328">
        <f ca="1">IF(Table1[[#This Row],[area]]="manitoba",1,0)</f>
        <v>0</v>
      </c>
      <c r="BH328">
        <f ca="1">IF(Table1[[#This Row],[area]]="prince edward island",1,0)</f>
        <v>0</v>
      </c>
      <c r="BI328">
        <f ca="1">IF(Table1[[#This Row],[area]]="quebec",1,0)</f>
        <v>0</v>
      </c>
      <c r="BJ328">
        <f ca="1">IF(Table1[[#This Row],[area]]="northwest tersesa",1,0)</f>
        <v>1</v>
      </c>
      <c r="BZ328" s="41">
        <f ca="1">Table1[[#This Row],[Cars Value]]/Table1[[#This Row],[no of cars]]</f>
        <v>31270.743364448663</v>
      </c>
      <c r="CB328" s="5">
        <f ca="1">IF(Table1[[#This Row],[Value of debts]]&gt;$CC$6,1,0)</f>
        <v>1</v>
      </c>
      <c r="CF328" s="6"/>
      <c r="CG328" s="43">
        <f ca="1">Table1[[#This Row],[Mortage left]]/Table1[[#This Row],[value of house]]</f>
        <v>0.39182135254943429</v>
      </c>
      <c r="CH328">
        <f t="shared" ref="CH328:CH391" ca="1" si="133">IF(CG328&lt;$CI$6,1,0)</f>
        <v>0</v>
      </c>
      <c r="CO328" s="5">
        <f ca="1">IF(Table1[[#This Row],[area]]="yukon",Table1[[#This Row],[income]],0)</f>
        <v>0</v>
      </c>
      <c r="CP328">
        <f ca="1">IF(Table1[[#This Row],[area]]="ontario",Table1[[#This Row],[income]],0)</f>
        <v>0</v>
      </c>
      <c r="CQ328">
        <f ca="1">IF(Table1[[#This Row],[area]]="newfounland",Table1[[#This Row],[income]],0)</f>
        <v>0</v>
      </c>
      <c r="CR328">
        <f ca="1">IF(Table1[[#This Row],[area]]="alberta",Table1[[#This Row],[income]],0)</f>
        <v>0</v>
      </c>
      <c r="CS328">
        <f ca="1">IF(Table1[[#This Row],[area]]="nunavet",Table1[[#This Row],[income]],0)</f>
        <v>0</v>
      </c>
      <c r="CT328">
        <f ca="1">IF(Table1[[#This Row],[area]]="prince edward island",Table1[[#This Row],[income]],0)</f>
        <v>0</v>
      </c>
      <c r="CU328">
        <f ca="1">IF(Table1[[#This Row],[area]]="northwest tersesa",Table1[[#This Row],[income]],0)</f>
        <v>40707</v>
      </c>
      <c r="CV328">
        <f ca="1">IF(Table1[[#This Row],[area]]="quebec",Table1[[#This Row],[income]],0)</f>
        <v>0</v>
      </c>
      <c r="CW328">
        <f ca="1">IF(Table1[[#This Row],[area]]="manitoba",Table1[[#This Row],[income]],0)</f>
        <v>0</v>
      </c>
      <c r="CX328">
        <f ca="1">IF(Table1[[#This Row],[area]]="sasketchwan",Table1[[#This Row],[income]],0)</f>
        <v>0</v>
      </c>
      <c r="CY328">
        <f ca="1">IF(Table1[[#This Row],[area]]="BC",Table1[[#This Row],[income]],0)</f>
        <v>0</v>
      </c>
      <c r="CZ328" s="6">
        <f ca="1">IF(Table1[[#This Row],[area]]="newbruncwick",Table1[[#This Row],[income]],0)</f>
        <v>0</v>
      </c>
      <c r="DB328" s="5">
        <f ca="1">IF(Table1[[#This Row],[field of work]]="health",Table1[[#This Row],[income]],0)</f>
        <v>0</v>
      </c>
      <c r="DC328">
        <f ca="1">IF(Table1[[#This Row],[field of work]]="teaching",Table1[[#This Row],[income]],0)</f>
        <v>40707</v>
      </c>
      <c r="DD328">
        <f ca="1">IF(Table1[[#This Row],[field of work]]="agriculture",Table1[[#This Row],[income]],0)</f>
        <v>0</v>
      </c>
      <c r="DE328">
        <f ca="1">IF(Table1[[#This Row],[field of work]]="IT",Table1[[#This Row],[income]],0)</f>
        <v>0</v>
      </c>
      <c r="DF328">
        <f ca="1">IF(Table1[[#This Row],[field of work]]="construction",Table1[[#This Row],[income]],0)</f>
        <v>0</v>
      </c>
      <c r="DG328" s="6">
        <f ca="1">IF(Table1[[#This Row],[field of work]]="general work",Table1[[#This Row],[income]],0)</f>
        <v>0</v>
      </c>
      <c r="DJ328" s="5">
        <f ca="1">IF(Table1[[#This Row],[Value of debts]]&gt;Table1[[#This Row],[income]],1,0)</f>
        <v>1</v>
      </c>
      <c r="DK328" s="6"/>
      <c r="DL328">
        <f ca="1">IF(Table1[[#This Row],[net worth of person($)]]&gt;$DM$6,Table1[[#This Row],[age]],0)</f>
        <v>27</v>
      </c>
    </row>
    <row r="329" spans="2:116" x14ac:dyDescent="0.3">
      <c r="B329">
        <f t="shared" ca="1" si="120"/>
        <v>2</v>
      </c>
      <c r="C329" s="1" t="str">
        <f t="shared" ca="1" si="121"/>
        <v>women</v>
      </c>
      <c r="D329">
        <f t="shared" ca="1" si="122"/>
        <v>43</v>
      </c>
      <c r="E329">
        <f t="shared" ca="1" si="123"/>
        <v>6</v>
      </c>
      <c r="F329" t="str">
        <f t="shared" ca="1" si="124"/>
        <v>agriculture</v>
      </c>
      <c r="G329">
        <f t="shared" ca="1" si="125"/>
        <v>1</v>
      </c>
      <c r="H329" t="str">
        <f t="shared" ca="1" si="126"/>
        <v>high school</v>
      </c>
      <c r="I329">
        <f t="shared" ca="1" si="127"/>
        <v>4</v>
      </c>
      <c r="J329">
        <f t="shared" ca="1" si="119"/>
        <v>2</v>
      </c>
      <c r="K329">
        <f t="shared" ca="1" si="128"/>
        <v>76839</v>
      </c>
      <c r="L329">
        <f t="shared" ca="1" si="129"/>
        <v>10</v>
      </c>
      <c r="M329" t="str">
        <f t="shared" ca="1" si="130"/>
        <v>newfounland</v>
      </c>
      <c r="N329">
        <f t="shared" ca="1" si="112"/>
        <v>307356</v>
      </c>
      <c r="O329">
        <f t="shared" ca="1" si="131"/>
        <v>182822.58177280155</v>
      </c>
      <c r="P329">
        <f t="shared" ca="1" si="113"/>
        <v>126885.49403178396</v>
      </c>
      <c r="Q329">
        <f t="shared" ca="1" si="132"/>
        <v>106659</v>
      </c>
      <c r="R329">
        <f t="shared" ca="1" si="114"/>
        <v>136465.60415049389</v>
      </c>
      <c r="S329">
        <f t="shared" ca="1" si="115"/>
        <v>28746.578137980003</v>
      </c>
      <c r="T329">
        <f t="shared" ca="1" si="116"/>
        <v>462988.07216976397</v>
      </c>
      <c r="U329">
        <f t="shared" ca="1" si="117"/>
        <v>425947.18592329544</v>
      </c>
      <c r="V329">
        <f t="shared" ca="1" si="118"/>
        <v>37040.886246468523</v>
      </c>
      <c r="AF329" s="5">
        <f ca="1">IF(Table1[[#This Row],[Genders]]="men",1,0)</f>
        <v>0</v>
      </c>
      <c r="AG329">
        <f ca="1">IF(Table1[[#This Row],[Genders]]="women",1,0)</f>
        <v>1</v>
      </c>
      <c r="AJ329" s="6"/>
      <c r="AL329">
        <f ca="1">IF(Table1[[#This Row],[field of work]]="teaching",1,0)</f>
        <v>0</v>
      </c>
      <c r="AM329">
        <f ca="1">IF(Table1[[#This Row],[field of work]]="health",1,0)</f>
        <v>0</v>
      </c>
      <c r="AN329">
        <f ca="1">IF(Table1[[#This Row],[field of work]]="agriculture",1,0)</f>
        <v>1</v>
      </c>
      <c r="AO329">
        <f ca="1">IF(Table1[[#This Row],[field of work]]="IT",1,0)</f>
        <v>0</v>
      </c>
      <c r="AP329">
        <f ca="1">IF(Table1[[#This Row],[field of work]]="construction",1,0)</f>
        <v>0</v>
      </c>
      <c r="AQ329">
        <f ca="1">IF(Table1[[#This Row],[field of work]]="general work",1,0)</f>
        <v>0</v>
      </c>
      <c r="AY329" s="23">
        <f ca="1">IF(Table1[[#This Row],[area]]="ontario",1,0)</f>
        <v>0</v>
      </c>
      <c r="AZ329">
        <f ca="1">IF(Table1[[#This Row],[area]]="newfounland",1,0)</f>
        <v>1</v>
      </c>
      <c r="BA329">
        <f ca="1">IF(Table1[[#This Row],[area]]="alberta",1,0)</f>
        <v>0</v>
      </c>
      <c r="BB329">
        <f ca="1">IF(Table1[[#This Row],[area]]="BC",1,0)</f>
        <v>0</v>
      </c>
      <c r="BC329">
        <f ca="1">IF(Table1[[#This Row],[area]]="yukon",1,0)</f>
        <v>0</v>
      </c>
      <c r="BD329">
        <f ca="1">IF(Table1[[#This Row],[area]]="nunavet",1,0)</f>
        <v>0</v>
      </c>
      <c r="BE329">
        <f ca="1">IF(Table1[[#This Row],[area]]="sasketchwan",1,0)</f>
        <v>0</v>
      </c>
      <c r="BF329">
        <f ca="1">IF(Table1[[#This Row],[area]]="newbruncwick",1,0)</f>
        <v>0</v>
      </c>
      <c r="BG329">
        <f ca="1">IF(Table1[[#This Row],[area]]="manitoba",1,0)</f>
        <v>0</v>
      </c>
      <c r="BH329">
        <f ca="1">IF(Table1[[#This Row],[area]]="prince edward island",1,0)</f>
        <v>0</v>
      </c>
      <c r="BI329">
        <f ca="1">IF(Table1[[#This Row],[area]]="quebec",1,0)</f>
        <v>0</v>
      </c>
      <c r="BJ329">
        <f ca="1">IF(Table1[[#This Row],[area]]="northwest tersesa",1,0)</f>
        <v>0</v>
      </c>
      <c r="BZ329" s="41">
        <f ca="1">Table1[[#This Row],[Cars Value]]/Table1[[#This Row],[no of cars]]</f>
        <v>63442.747015891982</v>
      </c>
      <c r="CB329" s="5">
        <f ca="1">IF(Table1[[#This Row],[Value of debts]]&gt;$CC$6,1,0)</f>
        <v>1</v>
      </c>
      <c r="CF329" s="6"/>
      <c r="CG329" s="43">
        <f ca="1">Table1[[#This Row],[Mortage left]]/Table1[[#This Row],[value of house]]</f>
        <v>0.59482353288304624</v>
      </c>
      <c r="CH329">
        <f t="shared" ca="1" si="133"/>
        <v>0</v>
      </c>
      <c r="CO329" s="5">
        <f ca="1">IF(Table1[[#This Row],[area]]="yukon",Table1[[#This Row],[income]],0)</f>
        <v>0</v>
      </c>
      <c r="CP329">
        <f ca="1">IF(Table1[[#This Row],[area]]="ontario",Table1[[#This Row],[income]],0)</f>
        <v>0</v>
      </c>
      <c r="CQ329">
        <f ca="1">IF(Table1[[#This Row],[area]]="newfounland",Table1[[#This Row],[income]],0)</f>
        <v>76839</v>
      </c>
      <c r="CR329">
        <f ca="1">IF(Table1[[#This Row],[area]]="alberta",Table1[[#This Row],[income]],0)</f>
        <v>0</v>
      </c>
      <c r="CS329">
        <f ca="1">IF(Table1[[#This Row],[area]]="nunavet",Table1[[#This Row],[income]],0)</f>
        <v>0</v>
      </c>
      <c r="CT329">
        <f ca="1">IF(Table1[[#This Row],[area]]="prince edward island",Table1[[#This Row],[income]],0)</f>
        <v>0</v>
      </c>
      <c r="CU329">
        <f ca="1">IF(Table1[[#This Row],[area]]="northwest tersesa",Table1[[#This Row],[income]],0)</f>
        <v>0</v>
      </c>
      <c r="CV329">
        <f ca="1">IF(Table1[[#This Row],[area]]="quebec",Table1[[#This Row],[income]],0)</f>
        <v>0</v>
      </c>
      <c r="CW329">
        <f ca="1">IF(Table1[[#This Row],[area]]="manitoba",Table1[[#This Row],[income]],0)</f>
        <v>0</v>
      </c>
      <c r="CX329">
        <f ca="1">IF(Table1[[#This Row],[area]]="sasketchwan",Table1[[#This Row],[income]],0)</f>
        <v>0</v>
      </c>
      <c r="CY329">
        <f ca="1">IF(Table1[[#This Row],[area]]="BC",Table1[[#This Row],[income]],0)</f>
        <v>0</v>
      </c>
      <c r="CZ329" s="6">
        <f ca="1">IF(Table1[[#This Row],[area]]="newbruncwick",Table1[[#This Row],[income]],0)</f>
        <v>0</v>
      </c>
      <c r="DB329" s="5">
        <f ca="1">IF(Table1[[#This Row],[field of work]]="health",Table1[[#This Row],[income]],0)</f>
        <v>0</v>
      </c>
      <c r="DC329">
        <f ca="1">IF(Table1[[#This Row],[field of work]]="teaching",Table1[[#This Row],[income]],0)</f>
        <v>0</v>
      </c>
      <c r="DD329">
        <f ca="1">IF(Table1[[#This Row],[field of work]]="agriculture",Table1[[#This Row],[income]],0)</f>
        <v>76839</v>
      </c>
      <c r="DE329">
        <f ca="1">IF(Table1[[#This Row],[field of work]]="IT",Table1[[#This Row],[income]],0)</f>
        <v>0</v>
      </c>
      <c r="DF329">
        <f ca="1">IF(Table1[[#This Row],[field of work]]="construction",Table1[[#This Row],[income]],0)</f>
        <v>0</v>
      </c>
      <c r="DG329" s="6">
        <f ca="1">IF(Table1[[#This Row],[field of work]]="general work",Table1[[#This Row],[income]],0)</f>
        <v>0</v>
      </c>
      <c r="DJ329" s="5">
        <f ca="1">IF(Table1[[#This Row],[Value of debts]]&gt;Table1[[#This Row],[income]],1,0)</f>
        <v>1</v>
      </c>
      <c r="DK329" s="6"/>
      <c r="DL329">
        <f ca="1">IF(Table1[[#This Row],[net worth of person($)]]&gt;$DM$6,Table1[[#This Row],[age]],0)</f>
        <v>0</v>
      </c>
    </row>
    <row r="330" spans="2:116" x14ac:dyDescent="0.3">
      <c r="B330">
        <f t="shared" ca="1" si="120"/>
        <v>2</v>
      </c>
      <c r="C330" s="1" t="str">
        <f t="shared" ca="1" si="121"/>
        <v>women</v>
      </c>
      <c r="D330">
        <f t="shared" ca="1" si="122"/>
        <v>26</v>
      </c>
      <c r="E330">
        <f t="shared" ca="1" si="123"/>
        <v>3</v>
      </c>
      <c r="F330" t="str">
        <f t="shared" ca="1" si="124"/>
        <v>teaching</v>
      </c>
      <c r="G330">
        <f t="shared" ca="1" si="125"/>
        <v>4</v>
      </c>
      <c r="H330" t="str">
        <f t="shared" ca="1" si="126"/>
        <v>technical;</v>
      </c>
      <c r="I330">
        <f t="shared" ca="1" si="127"/>
        <v>1</v>
      </c>
      <c r="J330">
        <f t="shared" ca="1" si="119"/>
        <v>3</v>
      </c>
      <c r="K330">
        <f t="shared" ca="1" si="128"/>
        <v>66201</v>
      </c>
      <c r="L330">
        <f t="shared" ca="1" si="129"/>
        <v>2</v>
      </c>
      <c r="M330" t="str">
        <f t="shared" ca="1" si="130"/>
        <v>BC</v>
      </c>
      <c r="N330">
        <f t="shared" ca="1" si="112"/>
        <v>264804</v>
      </c>
      <c r="O330">
        <f t="shared" ca="1" si="131"/>
        <v>176169.0872953787</v>
      </c>
      <c r="P330">
        <f t="shared" ca="1" si="113"/>
        <v>91685.711840492324</v>
      </c>
      <c r="Q330">
        <f t="shared" ca="1" si="132"/>
        <v>61021</v>
      </c>
      <c r="R330">
        <f t="shared" ca="1" si="114"/>
        <v>82613.318479496083</v>
      </c>
      <c r="S330">
        <f t="shared" ca="1" si="115"/>
        <v>67725.54861037682</v>
      </c>
      <c r="T330">
        <f t="shared" ca="1" si="116"/>
        <v>424215.26045086916</v>
      </c>
      <c r="U330">
        <f t="shared" ca="1" si="117"/>
        <v>319803.40577487479</v>
      </c>
      <c r="V330">
        <f t="shared" ca="1" si="118"/>
        <v>104411.85467599437</v>
      </c>
      <c r="AF330" s="5">
        <f ca="1">IF(Table1[[#This Row],[Genders]]="men",1,0)</f>
        <v>0</v>
      </c>
      <c r="AG330">
        <f ca="1">IF(Table1[[#This Row],[Genders]]="women",1,0)</f>
        <v>1</v>
      </c>
      <c r="AJ330" s="6"/>
      <c r="AL330">
        <f ca="1">IF(Table1[[#This Row],[field of work]]="teaching",1,0)</f>
        <v>1</v>
      </c>
      <c r="AM330">
        <f ca="1">IF(Table1[[#This Row],[field of work]]="health",1,0)</f>
        <v>0</v>
      </c>
      <c r="AN330">
        <f ca="1">IF(Table1[[#This Row],[field of work]]="agriculture",1,0)</f>
        <v>0</v>
      </c>
      <c r="AO330">
        <f ca="1">IF(Table1[[#This Row],[field of work]]="IT",1,0)</f>
        <v>0</v>
      </c>
      <c r="AP330">
        <f ca="1">IF(Table1[[#This Row],[field of work]]="construction",1,0)</f>
        <v>0</v>
      </c>
      <c r="AQ330">
        <f ca="1">IF(Table1[[#This Row],[field of work]]="general work",1,0)</f>
        <v>0</v>
      </c>
      <c r="AY330" s="23">
        <f ca="1">IF(Table1[[#This Row],[area]]="ontario",1,0)</f>
        <v>0</v>
      </c>
      <c r="AZ330">
        <f ca="1">IF(Table1[[#This Row],[area]]="newfounland",1,0)</f>
        <v>0</v>
      </c>
      <c r="BA330">
        <f ca="1">IF(Table1[[#This Row],[area]]="alberta",1,0)</f>
        <v>0</v>
      </c>
      <c r="BB330">
        <f ca="1">IF(Table1[[#This Row],[area]]="BC",1,0)</f>
        <v>1</v>
      </c>
      <c r="BC330">
        <f ca="1">IF(Table1[[#This Row],[area]]="yukon",1,0)</f>
        <v>0</v>
      </c>
      <c r="BD330">
        <f ca="1">IF(Table1[[#This Row],[area]]="nunavet",1,0)</f>
        <v>0</v>
      </c>
      <c r="BE330">
        <f ca="1">IF(Table1[[#This Row],[area]]="sasketchwan",1,0)</f>
        <v>0</v>
      </c>
      <c r="BF330">
        <f ca="1">IF(Table1[[#This Row],[area]]="newbruncwick",1,0)</f>
        <v>0</v>
      </c>
      <c r="BG330">
        <f ca="1">IF(Table1[[#This Row],[area]]="manitoba",1,0)</f>
        <v>0</v>
      </c>
      <c r="BH330">
        <f ca="1">IF(Table1[[#This Row],[area]]="prince edward island",1,0)</f>
        <v>0</v>
      </c>
      <c r="BI330">
        <f ca="1">IF(Table1[[#This Row],[area]]="quebec",1,0)</f>
        <v>0</v>
      </c>
      <c r="BJ330">
        <f ca="1">IF(Table1[[#This Row],[area]]="northwest tersesa",1,0)</f>
        <v>0</v>
      </c>
      <c r="BZ330" s="41">
        <f ca="1">Table1[[#This Row],[Cars Value]]/Table1[[#This Row],[no of cars]]</f>
        <v>30561.903946830775</v>
      </c>
      <c r="CB330" s="5">
        <f ca="1">IF(Table1[[#This Row],[Value of debts]]&gt;$CC$6,1,0)</f>
        <v>1</v>
      </c>
      <c r="CF330" s="6"/>
      <c r="CG330" s="43">
        <f ca="1">Table1[[#This Row],[Mortage left]]/Table1[[#This Row],[value of house]]</f>
        <v>0.6652810656008924</v>
      </c>
      <c r="CH330">
        <f t="shared" ca="1" si="133"/>
        <v>0</v>
      </c>
      <c r="CO330" s="5">
        <f ca="1">IF(Table1[[#This Row],[area]]="yukon",Table1[[#This Row],[income]],0)</f>
        <v>0</v>
      </c>
      <c r="CP330">
        <f ca="1">IF(Table1[[#This Row],[area]]="ontario",Table1[[#This Row],[income]],0)</f>
        <v>0</v>
      </c>
      <c r="CQ330">
        <f ca="1">IF(Table1[[#This Row],[area]]="newfounland",Table1[[#This Row],[income]],0)</f>
        <v>0</v>
      </c>
      <c r="CR330">
        <f ca="1">IF(Table1[[#This Row],[area]]="alberta",Table1[[#This Row],[income]],0)</f>
        <v>0</v>
      </c>
      <c r="CS330">
        <f ca="1">IF(Table1[[#This Row],[area]]="nunavet",Table1[[#This Row],[income]],0)</f>
        <v>0</v>
      </c>
      <c r="CT330">
        <f ca="1">IF(Table1[[#This Row],[area]]="prince edward island",Table1[[#This Row],[income]],0)</f>
        <v>0</v>
      </c>
      <c r="CU330">
        <f ca="1">IF(Table1[[#This Row],[area]]="northwest tersesa",Table1[[#This Row],[income]],0)</f>
        <v>0</v>
      </c>
      <c r="CV330">
        <f ca="1">IF(Table1[[#This Row],[area]]="quebec",Table1[[#This Row],[income]],0)</f>
        <v>0</v>
      </c>
      <c r="CW330">
        <f ca="1">IF(Table1[[#This Row],[area]]="manitoba",Table1[[#This Row],[income]],0)</f>
        <v>0</v>
      </c>
      <c r="CX330">
        <f ca="1">IF(Table1[[#This Row],[area]]="sasketchwan",Table1[[#This Row],[income]],0)</f>
        <v>0</v>
      </c>
      <c r="CY330">
        <f ca="1">IF(Table1[[#This Row],[area]]="BC",Table1[[#This Row],[income]],0)</f>
        <v>66201</v>
      </c>
      <c r="CZ330" s="6">
        <f ca="1">IF(Table1[[#This Row],[area]]="newbruncwick",Table1[[#This Row],[income]],0)</f>
        <v>0</v>
      </c>
      <c r="DB330" s="5">
        <f ca="1">IF(Table1[[#This Row],[field of work]]="health",Table1[[#This Row],[income]],0)</f>
        <v>0</v>
      </c>
      <c r="DC330">
        <f ca="1">IF(Table1[[#This Row],[field of work]]="teaching",Table1[[#This Row],[income]],0)</f>
        <v>66201</v>
      </c>
      <c r="DD330">
        <f ca="1">IF(Table1[[#This Row],[field of work]]="agriculture",Table1[[#This Row],[income]],0)</f>
        <v>0</v>
      </c>
      <c r="DE330">
        <f ca="1">IF(Table1[[#This Row],[field of work]]="IT",Table1[[#This Row],[income]],0)</f>
        <v>0</v>
      </c>
      <c r="DF330">
        <f ca="1">IF(Table1[[#This Row],[field of work]]="construction",Table1[[#This Row],[income]],0)</f>
        <v>0</v>
      </c>
      <c r="DG330" s="6">
        <f ca="1">IF(Table1[[#This Row],[field of work]]="general work",Table1[[#This Row],[income]],0)</f>
        <v>0</v>
      </c>
      <c r="DJ330" s="5">
        <f ca="1">IF(Table1[[#This Row],[Value of debts]]&gt;Table1[[#This Row],[income]],1,0)</f>
        <v>1</v>
      </c>
      <c r="DK330" s="6"/>
      <c r="DL330">
        <f ca="1">IF(Table1[[#This Row],[net worth of person($)]]&gt;$DM$6,Table1[[#This Row],[age]],0)</f>
        <v>26</v>
      </c>
    </row>
    <row r="331" spans="2:116" x14ac:dyDescent="0.3">
      <c r="B331">
        <f t="shared" ca="1" si="120"/>
        <v>1</v>
      </c>
      <c r="C331" s="1" t="str">
        <f t="shared" ca="1" si="121"/>
        <v>men</v>
      </c>
      <c r="D331">
        <f t="shared" ca="1" si="122"/>
        <v>45</v>
      </c>
      <c r="E331">
        <f t="shared" ca="1" si="123"/>
        <v>1</v>
      </c>
      <c r="F331" t="str">
        <f t="shared" ca="1" si="124"/>
        <v>health</v>
      </c>
      <c r="G331">
        <f t="shared" ca="1" si="125"/>
        <v>4</v>
      </c>
      <c r="H331" t="str">
        <f t="shared" ca="1" si="126"/>
        <v>technical;</v>
      </c>
      <c r="I331">
        <f t="shared" ca="1" si="127"/>
        <v>3</v>
      </c>
      <c r="J331">
        <f t="shared" ca="1" si="119"/>
        <v>2</v>
      </c>
      <c r="K331">
        <f t="shared" ca="1" si="128"/>
        <v>51545</v>
      </c>
      <c r="L331">
        <f t="shared" ca="1" si="129"/>
        <v>3</v>
      </c>
      <c r="M331" t="str">
        <f t="shared" ca="1" si="130"/>
        <v>northwest tersesa</v>
      </c>
      <c r="N331">
        <f t="shared" ca="1" si="112"/>
        <v>154635</v>
      </c>
      <c r="O331">
        <f t="shared" ca="1" si="131"/>
        <v>91421.99321313767</v>
      </c>
      <c r="P331">
        <f t="shared" ca="1" si="113"/>
        <v>10645.306396297256</v>
      </c>
      <c r="Q331">
        <f t="shared" ca="1" si="132"/>
        <v>8589</v>
      </c>
      <c r="R331">
        <f t="shared" ca="1" si="114"/>
        <v>73465.50332874064</v>
      </c>
      <c r="S331">
        <f t="shared" ca="1" si="115"/>
        <v>68472.782421163443</v>
      </c>
      <c r="T331">
        <f t="shared" ca="1" si="116"/>
        <v>233753.0888174607</v>
      </c>
      <c r="U331">
        <f t="shared" ca="1" si="117"/>
        <v>173476.49654187832</v>
      </c>
      <c r="V331">
        <f t="shared" ca="1" si="118"/>
        <v>60276.59227558237</v>
      </c>
      <c r="AF331" s="5">
        <f ca="1">IF(Table1[[#This Row],[Genders]]="men",1,0)</f>
        <v>1</v>
      </c>
      <c r="AG331">
        <f ca="1">IF(Table1[[#This Row],[Genders]]="women",1,0)</f>
        <v>0</v>
      </c>
      <c r="AJ331" s="6"/>
      <c r="AL331">
        <f ca="1">IF(Table1[[#This Row],[field of work]]="teaching",1,0)</f>
        <v>0</v>
      </c>
      <c r="AM331">
        <f ca="1">IF(Table1[[#This Row],[field of work]]="health",1,0)</f>
        <v>1</v>
      </c>
      <c r="AN331">
        <f ca="1">IF(Table1[[#This Row],[field of work]]="agriculture",1,0)</f>
        <v>0</v>
      </c>
      <c r="AO331">
        <f ca="1">IF(Table1[[#This Row],[field of work]]="IT",1,0)</f>
        <v>0</v>
      </c>
      <c r="AP331">
        <f ca="1">IF(Table1[[#This Row],[field of work]]="construction",1,0)</f>
        <v>0</v>
      </c>
      <c r="AQ331">
        <f ca="1">IF(Table1[[#This Row],[field of work]]="general work",1,0)</f>
        <v>0</v>
      </c>
      <c r="AY331" s="23">
        <f ca="1">IF(Table1[[#This Row],[area]]="ontario",1,0)</f>
        <v>0</v>
      </c>
      <c r="AZ331">
        <f ca="1">IF(Table1[[#This Row],[area]]="newfounland",1,0)</f>
        <v>0</v>
      </c>
      <c r="BA331">
        <f ca="1">IF(Table1[[#This Row],[area]]="alberta",1,0)</f>
        <v>0</v>
      </c>
      <c r="BB331">
        <f ca="1">IF(Table1[[#This Row],[area]]="BC",1,0)</f>
        <v>0</v>
      </c>
      <c r="BC331">
        <f ca="1">IF(Table1[[#This Row],[area]]="yukon",1,0)</f>
        <v>0</v>
      </c>
      <c r="BD331">
        <f ca="1">IF(Table1[[#This Row],[area]]="nunavet",1,0)</f>
        <v>0</v>
      </c>
      <c r="BE331">
        <f ca="1">IF(Table1[[#This Row],[area]]="sasketchwan",1,0)</f>
        <v>0</v>
      </c>
      <c r="BF331">
        <f ca="1">IF(Table1[[#This Row],[area]]="newbruncwick",1,0)</f>
        <v>0</v>
      </c>
      <c r="BG331">
        <f ca="1">IF(Table1[[#This Row],[area]]="manitoba",1,0)</f>
        <v>0</v>
      </c>
      <c r="BH331">
        <f ca="1">IF(Table1[[#This Row],[area]]="prince edward island",1,0)</f>
        <v>0</v>
      </c>
      <c r="BI331">
        <f ca="1">IF(Table1[[#This Row],[area]]="quebec",1,0)</f>
        <v>0</v>
      </c>
      <c r="BJ331">
        <f ca="1">IF(Table1[[#This Row],[area]]="northwest tersesa",1,0)</f>
        <v>1</v>
      </c>
      <c r="BZ331" s="41">
        <f ca="1">Table1[[#This Row],[Cars Value]]/Table1[[#This Row],[no of cars]]</f>
        <v>5322.6531981486278</v>
      </c>
      <c r="CB331" s="5">
        <f ca="1">IF(Table1[[#This Row],[Value of debts]]&gt;$CC$6,1,0)</f>
        <v>1</v>
      </c>
      <c r="CF331" s="6"/>
      <c r="CG331" s="43">
        <f ca="1">Table1[[#This Row],[Mortage left]]/Table1[[#This Row],[value of house]]</f>
        <v>0.59121151882263179</v>
      </c>
      <c r="CH331">
        <f t="shared" ca="1" si="133"/>
        <v>0</v>
      </c>
      <c r="CO331" s="5">
        <f ca="1">IF(Table1[[#This Row],[area]]="yukon",Table1[[#This Row],[income]],0)</f>
        <v>0</v>
      </c>
      <c r="CP331">
        <f ca="1">IF(Table1[[#This Row],[area]]="ontario",Table1[[#This Row],[income]],0)</f>
        <v>0</v>
      </c>
      <c r="CQ331">
        <f ca="1">IF(Table1[[#This Row],[area]]="newfounland",Table1[[#This Row],[income]],0)</f>
        <v>0</v>
      </c>
      <c r="CR331">
        <f ca="1">IF(Table1[[#This Row],[area]]="alberta",Table1[[#This Row],[income]],0)</f>
        <v>0</v>
      </c>
      <c r="CS331">
        <f ca="1">IF(Table1[[#This Row],[area]]="nunavet",Table1[[#This Row],[income]],0)</f>
        <v>0</v>
      </c>
      <c r="CT331">
        <f ca="1">IF(Table1[[#This Row],[area]]="prince edward island",Table1[[#This Row],[income]],0)</f>
        <v>0</v>
      </c>
      <c r="CU331">
        <f ca="1">IF(Table1[[#This Row],[area]]="northwest tersesa",Table1[[#This Row],[income]],0)</f>
        <v>51545</v>
      </c>
      <c r="CV331">
        <f ca="1">IF(Table1[[#This Row],[area]]="quebec",Table1[[#This Row],[income]],0)</f>
        <v>0</v>
      </c>
      <c r="CW331">
        <f ca="1">IF(Table1[[#This Row],[area]]="manitoba",Table1[[#This Row],[income]],0)</f>
        <v>0</v>
      </c>
      <c r="CX331">
        <f ca="1">IF(Table1[[#This Row],[area]]="sasketchwan",Table1[[#This Row],[income]],0)</f>
        <v>0</v>
      </c>
      <c r="CY331">
        <f ca="1">IF(Table1[[#This Row],[area]]="BC",Table1[[#This Row],[income]],0)</f>
        <v>0</v>
      </c>
      <c r="CZ331" s="6">
        <f ca="1">IF(Table1[[#This Row],[area]]="newbruncwick",Table1[[#This Row],[income]],0)</f>
        <v>0</v>
      </c>
      <c r="DB331" s="5">
        <f ca="1">IF(Table1[[#This Row],[field of work]]="health",Table1[[#This Row],[income]],0)</f>
        <v>51545</v>
      </c>
      <c r="DC331">
        <f ca="1">IF(Table1[[#This Row],[field of work]]="teaching",Table1[[#This Row],[income]],0)</f>
        <v>0</v>
      </c>
      <c r="DD331">
        <f ca="1">IF(Table1[[#This Row],[field of work]]="agriculture",Table1[[#This Row],[income]],0)</f>
        <v>0</v>
      </c>
      <c r="DE331">
        <f ca="1">IF(Table1[[#This Row],[field of work]]="IT",Table1[[#This Row],[income]],0)</f>
        <v>0</v>
      </c>
      <c r="DF331">
        <f ca="1">IF(Table1[[#This Row],[field of work]]="construction",Table1[[#This Row],[income]],0)</f>
        <v>0</v>
      </c>
      <c r="DG331" s="6">
        <f ca="1">IF(Table1[[#This Row],[field of work]]="general work",Table1[[#This Row],[income]],0)</f>
        <v>0</v>
      </c>
      <c r="DJ331" s="5">
        <f ca="1">IF(Table1[[#This Row],[Value of debts]]&gt;Table1[[#This Row],[income]],1,0)</f>
        <v>1</v>
      </c>
      <c r="DK331" s="6"/>
      <c r="DL331">
        <f ca="1">IF(Table1[[#This Row],[net worth of person($)]]&gt;$DM$6,Table1[[#This Row],[age]],0)</f>
        <v>45</v>
      </c>
    </row>
    <row r="332" spans="2:116" x14ac:dyDescent="0.3">
      <c r="B332">
        <f t="shared" ca="1" si="120"/>
        <v>1</v>
      </c>
      <c r="C332" s="1" t="str">
        <f t="shared" ca="1" si="121"/>
        <v>men</v>
      </c>
      <c r="D332">
        <f t="shared" ca="1" si="122"/>
        <v>25</v>
      </c>
      <c r="E332">
        <f t="shared" ca="1" si="123"/>
        <v>6</v>
      </c>
      <c r="F332" t="str">
        <f t="shared" ca="1" si="124"/>
        <v>agriculture</v>
      </c>
      <c r="G332">
        <f t="shared" ca="1" si="125"/>
        <v>1</v>
      </c>
      <c r="H332" t="str">
        <f t="shared" ca="1" si="126"/>
        <v>high school</v>
      </c>
      <c r="I332">
        <f t="shared" ca="1" si="127"/>
        <v>0</v>
      </c>
      <c r="J332">
        <f t="shared" ca="1" si="119"/>
        <v>2</v>
      </c>
      <c r="K332">
        <f t="shared" ca="1" si="128"/>
        <v>26263</v>
      </c>
      <c r="L332">
        <f t="shared" ca="1" si="129"/>
        <v>7</v>
      </c>
      <c r="M332" t="str">
        <f t="shared" ca="1" si="130"/>
        <v>manitoba</v>
      </c>
      <c r="N332">
        <f t="shared" ca="1" si="112"/>
        <v>78789</v>
      </c>
      <c r="O332">
        <f t="shared" ca="1" si="131"/>
        <v>40866.134230965392</v>
      </c>
      <c r="P332">
        <f t="shared" ca="1" si="113"/>
        <v>34175.285366227909</v>
      </c>
      <c r="Q332">
        <f t="shared" ca="1" si="132"/>
        <v>16084</v>
      </c>
      <c r="R332">
        <f t="shared" ca="1" si="114"/>
        <v>84.642676943515468</v>
      </c>
      <c r="S332">
        <f t="shared" ca="1" si="115"/>
        <v>36702.177786753404</v>
      </c>
      <c r="T332">
        <f t="shared" ca="1" si="116"/>
        <v>149666.46315298131</v>
      </c>
      <c r="U332">
        <f t="shared" ca="1" si="117"/>
        <v>57034.776907908905</v>
      </c>
      <c r="V332">
        <f t="shared" ca="1" si="118"/>
        <v>92631.6862450724</v>
      </c>
      <c r="AF332" s="5">
        <f ca="1">IF(Table1[[#This Row],[Genders]]="men",1,0)</f>
        <v>1</v>
      </c>
      <c r="AG332">
        <f ca="1">IF(Table1[[#This Row],[Genders]]="women",1,0)</f>
        <v>0</v>
      </c>
      <c r="AJ332" s="6"/>
      <c r="AL332">
        <f ca="1">IF(Table1[[#This Row],[field of work]]="teaching",1,0)</f>
        <v>0</v>
      </c>
      <c r="AM332">
        <f ca="1">IF(Table1[[#This Row],[field of work]]="health",1,0)</f>
        <v>0</v>
      </c>
      <c r="AN332">
        <f ca="1">IF(Table1[[#This Row],[field of work]]="agriculture",1,0)</f>
        <v>1</v>
      </c>
      <c r="AO332">
        <f ca="1">IF(Table1[[#This Row],[field of work]]="IT",1,0)</f>
        <v>0</v>
      </c>
      <c r="AP332">
        <f ca="1">IF(Table1[[#This Row],[field of work]]="construction",1,0)</f>
        <v>0</v>
      </c>
      <c r="AQ332">
        <f ca="1">IF(Table1[[#This Row],[field of work]]="general work",1,0)</f>
        <v>0</v>
      </c>
      <c r="AY332" s="23">
        <f ca="1">IF(Table1[[#This Row],[area]]="ontario",1,0)</f>
        <v>0</v>
      </c>
      <c r="AZ332">
        <f ca="1">IF(Table1[[#This Row],[area]]="newfounland",1,0)</f>
        <v>0</v>
      </c>
      <c r="BA332">
        <f ca="1">IF(Table1[[#This Row],[area]]="alberta",1,0)</f>
        <v>0</v>
      </c>
      <c r="BB332">
        <f ca="1">IF(Table1[[#This Row],[area]]="BC",1,0)</f>
        <v>0</v>
      </c>
      <c r="BC332">
        <f ca="1">IF(Table1[[#This Row],[area]]="yukon",1,0)</f>
        <v>0</v>
      </c>
      <c r="BD332">
        <f ca="1">IF(Table1[[#This Row],[area]]="nunavet",1,0)</f>
        <v>0</v>
      </c>
      <c r="BE332">
        <f ca="1">IF(Table1[[#This Row],[area]]="sasketchwan",1,0)</f>
        <v>0</v>
      </c>
      <c r="BF332">
        <f ca="1">IF(Table1[[#This Row],[area]]="newbruncwick",1,0)</f>
        <v>0</v>
      </c>
      <c r="BG332">
        <f ca="1">IF(Table1[[#This Row],[area]]="manitoba",1,0)</f>
        <v>1</v>
      </c>
      <c r="BH332">
        <f ca="1">IF(Table1[[#This Row],[area]]="prince edward island",1,0)</f>
        <v>0</v>
      </c>
      <c r="BI332">
        <f ca="1">IF(Table1[[#This Row],[area]]="quebec",1,0)</f>
        <v>0</v>
      </c>
      <c r="BJ332">
        <f ca="1">IF(Table1[[#This Row],[area]]="northwest tersesa",1,0)</f>
        <v>0</v>
      </c>
      <c r="BZ332" s="41">
        <f ca="1">Table1[[#This Row],[Cars Value]]/Table1[[#This Row],[no of cars]]</f>
        <v>17087.642683113954</v>
      </c>
      <c r="CB332" s="5">
        <f ca="1">IF(Table1[[#This Row],[Value of debts]]&gt;$CC$6,1,0)</f>
        <v>0</v>
      </c>
      <c r="CF332" s="6"/>
      <c r="CG332" s="43">
        <f ca="1">Table1[[#This Row],[Mortage left]]/Table1[[#This Row],[value of house]]</f>
        <v>0.51867816866523742</v>
      </c>
      <c r="CH332">
        <f t="shared" ca="1" si="133"/>
        <v>0</v>
      </c>
      <c r="CO332" s="5">
        <f ca="1">IF(Table1[[#This Row],[area]]="yukon",Table1[[#This Row],[income]],0)</f>
        <v>0</v>
      </c>
      <c r="CP332">
        <f ca="1">IF(Table1[[#This Row],[area]]="ontario",Table1[[#This Row],[income]],0)</f>
        <v>0</v>
      </c>
      <c r="CQ332">
        <f ca="1">IF(Table1[[#This Row],[area]]="newfounland",Table1[[#This Row],[income]],0)</f>
        <v>0</v>
      </c>
      <c r="CR332">
        <f ca="1">IF(Table1[[#This Row],[area]]="alberta",Table1[[#This Row],[income]],0)</f>
        <v>0</v>
      </c>
      <c r="CS332">
        <f ca="1">IF(Table1[[#This Row],[area]]="nunavet",Table1[[#This Row],[income]],0)</f>
        <v>0</v>
      </c>
      <c r="CT332">
        <f ca="1">IF(Table1[[#This Row],[area]]="prince edward island",Table1[[#This Row],[income]],0)</f>
        <v>0</v>
      </c>
      <c r="CU332">
        <f ca="1">IF(Table1[[#This Row],[area]]="northwest tersesa",Table1[[#This Row],[income]],0)</f>
        <v>0</v>
      </c>
      <c r="CV332">
        <f ca="1">IF(Table1[[#This Row],[area]]="quebec",Table1[[#This Row],[income]],0)</f>
        <v>0</v>
      </c>
      <c r="CW332">
        <f ca="1">IF(Table1[[#This Row],[area]]="manitoba",Table1[[#This Row],[income]],0)</f>
        <v>26263</v>
      </c>
      <c r="CX332">
        <f ca="1">IF(Table1[[#This Row],[area]]="sasketchwan",Table1[[#This Row],[income]],0)</f>
        <v>0</v>
      </c>
      <c r="CY332">
        <f ca="1">IF(Table1[[#This Row],[area]]="BC",Table1[[#This Row],[income]],0)</f>
        <v>0</v>
      </c>
      <c r="CZ332" s="6">
        <f ca="1">IF(Table1[[#This Row],[area]]="newbruncwick",Table1[[#This Row],[income]],0)</f>
        <v>0</v>
      </c>
      <c r="DB332" s="5">
        <f ca="1">IF(Table1[[#This Row],[field of work]]="health",Table1[[#This Row],[income]],0)</f>
        <v>0</v>
      </c>
      <c r="DC332">
        <f ca="1">IF(Table1[[#This Row],[field of work]]="teaching",Table1[[#This Row],[income]],0)</f>
        <v>0</v>
      </c>
      <c r="DD332">
        <f ca="1">IF(Table1[[#This Row],[field of work]]="agriculture",Table1[[#This Row],[income]],0)</f>
        <v>26263</v>
      </c>
      <c r="DE332">
        <f ca="1">IF(Table1[[#This Row],[field of work]]="IT",Table1[[#This Row],[income]],0)</f>
        <v>0</v>
      </c>
      <c r="DF332">
        <f ca="1">IF(Table1[[#This Row],[field of work]]="construction",Table1[[#This Row],[income]],0)</f>
        <v>0</v>
      </c>
      <c r="DG332" s="6">
        <f ca="1">IF(Table1[[#This Row],[field of work]]="general work",Table1[[#This Row],[income]],0)</f>
        <v>0</v>
      </c>
      <c r="DJ332" s="5">
        <f ca="1">IF(Table1[[#This Row],[Value of debts]]&gt;Table1[[#This Row],[income]],1,0)</f>
        <v>1</v>
      </c>
      <c r="DK332" s="6"/>
      <c r="DL332">
        <f ca="1">IF(Table1[[#This Row],[net worth of person($)]]&gt;$DM$6,Table1[[#This Row],[age]],0)</f>
        <v>25</v>
      </c>
    </row>
    <row r="333" spans="2:116" x14ac:dyDescent="0.3">
      <c r="B333">
        <f t="shared" ca="1" si="120"/>
        <v>1</v>
      </c>
      <c r="C333" s="1" t="str">
        <f t="shared" ca="1" si="121"/>
        <v>men</v>
      </c>
      <c r="D333">
        <f t="shared" ca="1" si="122"/>
        <v>25</v>
      </c>
      <c r="E333">
        <f t="shared" ca="1" si="123"/>
        <v>3</v>
      </c>
      <c r="F333" t="str">
        <f t="shared" ca="1" si="124"/>
        <v>teaching</v>
      </c>
      <c r="G333">
        <f t="shared" ca="1" si="125"/>
        <v>3</v>
      </c>
      <c r="H333" t="str">
        <f t="shared" ca="1" si="126"/>
        <v>university</v>
      </c>
      <c r="I333">
        <f t="shared" ca="1" si="127"/>
        <v>4</v>
      </c>
      <c r="J333">
        <f t="shared" ca="1" si="119"/>
        <v>2</v>
      </c>
      <c r="K333">
        <f t="shared" ca="1" si="128"/>
        <v>36341</v>
      </c>
      <c r="L333">
        <f t="shared" ca="1" si="129"/>
        <v>9</v>
      </c>
      <c r="M333" t="str">
        <f t="shared" ca="1" si="130"/>
        <v>quebec</v>
      </c>
      <c r="N333">
        <f t="shared" ca="1" si="112"/>
        <v>181705</v>
      </c>
      <c r="O333">
        <f t="shared" ca="1" si="131"/>
        <v>140947.09258265953</v>
      </c>
      <c r="P333">
        <f t="shared" ca="1" si="113"/>
        <v>32461.116872711737</v>
      </c>
      <c r="Q333">
        <f t="shared" ca="1" si="132"/>
        <v>5606</v>
      </c>
      <c r="R333">
        <f t="shared" ca="1" si="114"/>
        <v>51499.999617078181</v>
      </c>
      <c r="S333">
        <f t="shared" ca="1" si="115"/>
        <v>46505.498996245835</v>
      </c>
      <c r="T333">
        <f t="shared" ca="1" si="116"/>
        <v>260671.6158689576</v>
      </c>
      <c r="U333">
        <f t="shared" ca="1" si="117"/>
        <v>198053.09219973773</v>
      </c>
      <c r="V333">
        <f t="shared" ca="1" si="118"/>
        <v>62618.523669219867</v>
      </c>
      <c r="AF333" s="5">
        <f ca="1">IF(Table1[[#This Row],[Genders]]="men",1,0)</f>
        <v>1</v>
      </c>
      <c r="AG333">
        <f ca="1">IF(Table1[[#This Row],[Genders]]="women",1,0)</f>
        <v>0</v>
      </c>
      <c r="AJ333" s="6"/>
      <c r="AL333">
        <f ca="1">IF(Table1[[#This Row],[field of work]]="teaching",1,0)</f>
        <v>1</v>
      </c>
      <c r="AM333">
        <f ca="1">IF(Table1[[#This Row],[field of work]]="health",1,0)</f>
        <v>0</v>
      </c>
      <c r="AN333">
        <f ca="1">IF(Table1[[#This Row],[field of work]]="agriculture",1,0)</f>
        <v>0</v>
      </c>
      <c r="AO333">
        <f ca="1">IF(Table1[[#This Row],[field of work]]="IT",1,0)</f>
        <v>0</v>
      </c>
      <c r="AP333">
        <f ca="1">IF(Table1[[#This Row],[field of work]]="construction",1,0)</f>
        <v>0</v>
      </c>
      <c r="AQ333">
        <f ca="1">IF(Table1[[#This Row],[field of work]]="general work",1,0)</f>
        <v>0</v>
      </c>
      <c r="AY333" s="23">
        <f ca="1">IF(Table1[[#This Row],[area]]="ontario",1,0)</f>
        <v>0</v>
      </c>
      <c r="AZ333">
        <f ca="1">IF(Table1[[#This Row],[area]]="newfounland",1,0)</f>
        <v>0</v>
      </c>
      <c r="BA333">
        <f ca="1">IF(Table1[[#This Row],[area]]="alberta",1,0)</f>
        <v>0</v>
      </c>
      <c r="BB333">
        <f ca="1">IF(Table1[[#This Row],[area]]="BC",1,0)</f>
        <v>0</v>
      </c>
      <c r="BC333">
        <f ca="1">IF(Table1[[#This Row],[area]]="yukon",1,0)</f>
        <v>0</v>
      </c>
      <c r="BD333">
        <f ca="1">IF(Table1[[#This Row],[area]]="nunavet",1,0)</f>
        <v>0</v>
      </c>
      <c r="BE333">
        <f ca="1">IF(Table1[[#This Row],[area]]="sasketchwan",1,0)</f>
        <v>0</v>
      </c>
      <c r="BF333">
        <f ca="1">IF(Table1[[#This Row],[area]]="newbruncwick",1,0)</f>
        <v>0</v>
      </c>
      <c r="BG333">
        <f ca="1">IF(Table1[[#This Row],[area]]="manitoba",1,0)</f>
        <v>0</v>
      </c>
      <c r="BH333">
        <f ca="1">IF(Table1[[#This Row],[area]]="prince edward island",1,0)</f>
        <v>0</v>
      </c>
      <c r="BI333">
        <f ca="1">IF(Table1[[#This Row],[area]]="quebec",1,0)</f>
        <v>1</v>
      </c>
      <c r="BJ333">
        <f ca="1">IF(Table1[[#This Row],[area]]="northwest tersesa",1,0)</f>
        <v>0</v>
      </c>
      <c r="BZ333" s="41">
        <f ca="1">Table1[[#This Row],[Cars Value]]/Table1[[#This Row],[no of cars]]</f>
        <v>16230.558436355868</v>
      </c>
      <c r="CB333" s="5">
        <f ca="1">IF(Table1[[#This Row],[Value of debts]]&gt;$CC$6,1,0)</f>
        <v>1</v>
      </c>
      <c r="CF333" s="6"/>
      <c r="CG333" s="43">
        <f ca="1">Table1[[#This Row],[Mortage left]]/Table1[[#This Row],[value of house]]</f>
        <v>0.77569187739830792</v>
      </c>
      <c r="CH333">
        <f t="shared" ca="1" si="133"/>
        <v>0</v>
      </c>
      <c r="CO333" s="5">
        <f ca="1">IF(Table1[[#This Row],[area]]="yukon",Table1[[#This Row],[income]],0)</f>
        <v>0</v>
      </c>
      <c r="CP333">
        <f ca="1">IF(Table1[[#This Row],[area]]="ontario",Table1[[#This Row],[income]],0)</f>
        <v>0</v>
      </c>
      <c r="CQ333">
        <f ca="1">IF(Table1[[#This Row],[area]]="newfounland",Table1[[#This Row],[income]],0)</f>
        <v>0</v>
      </c>
      <c r="CR333">
        <f ca="1">IF(Table1[[#This Row],[area]]="alberta",Table1[[#This Row],[income]],0)</f>
        <v>0</v>
      </c>
      <c r="CS333">
        <f ca="1">IF(Table1[[#This Row],[area]]="nunavet",Table1[[#This Row],[income]],0)</f>
        <v>0</v>
      </c>
      <c r="CT333">
        <f ca="1">IF(Table1[[#This Row],[area]]="prince edward island",Table1[[#This Row],[income]],0)</f>
        <v>0</v>
      </c>
      <c r="CU333">
        <f ca="1">IF(Table1[[#This Row],[area]]="northwest tersesa",Table1[[#This Row],[income]],0)</f>
        <v>0</v>
      </c>
      <c r="CV333">
        <f ca="1">IF(Table1[[#This Row],[area]]="quebec",Table1[[#This Row],[income]],0)</f>
        <v>36341</v>
      </c>
      <c r="CW333">
        <f ca="1">IF(Table1[[#This Row],[area]]="manitoba",Table1[[#This Row],[income]],0)</f>
        <v>0</v>
      </c>
      <c r="CX333">
        <f ca="1">IF(Table1[[#This Row],[area]]="sasketchwan",Table1[[#This Row],[income]],0)</f>
        <v>0</v>
      </c>
      <c r="CY333">
        <f ca="1">IF(Table1[[#This Row],[area]]="BC",Table1[[#This Row],[income]],0)</f>
        <v>0</v>
      </c>
      <c r="CZ333" s="6">
        <f ca="1">IF(Table1[[#This Row],[area]]="newbruncwick",Table1[[#This Row],[income]],0)</f>
        <v>0</v>
      </c>
      <c r="DB333" s="5">
        <f ca="1">IF(Table1[[#This Row],[field of work]]="health",Table1[[#This Row],[income]],0)</f>
        <v>0</v>
      </c>
      <c r="DC333">
        <f ca="1">IF(Table1[[#This Row],[field of work]]="teaching",Table1[[#This Row],[income]],0)</f>
        <v>36341</v>
      </c>
      <c r="DD333">
        <f ca="1">IF(Table1[[#This Row],[field of work]]="agriculture",Table1[[#This Row],[income]],0)</f>
        <v>0</v>
      </c>
      <c r="DE333">
        <f ca="1">IF(Table1[[#This Row],[field of work]]="IT",Table1[[#This Row],[income]],0)</f>
        <v>0</v>
      </c>
      <c r="DF333">
        <f ca="1">IF(Table1[[#This Row],[field of work]]="construction",Table1[[#This Row],[income]],0)</f>
        <v>0</v>
      </c>
      <c r="DG333" s="6">
        <f ca="1">IF(Table1[[#This Row],[field of work]]="general work",Table1[[#This Row],[income]],0)</f>
        <v>0</v>
      </c>
      <c r="DJ333" s="5">
        <f ca="1">IF(Table1[[#This Row],[Value of debts]]&gt;Table1[[#This Row],[income]],1,0)</f>
        <v>1</v>
      </c>
      <c r="DK333" s="6"/>
      <c r="DL333">
        <f ca="1">IF(Table1[[#This Row],[net worth of person($)]]&gt;$DM$6,Table1[[#This Row],[age]],0)</f>
        <v>25</v>
      </c>
    </row>
    <row r="334" spans="2:116" x14ac:dyDescent="0.3">
      <c r="B334">
        <f t="shared" ca="1" si="120"/>
        <v>2</v>
      </c>
      <c r="C334" s="1" t="str">
        <f t="shared" ca="1" si="121"/>
        <v>women</v>
      </c>
      <c r="D334">
        <f t="shared" ca="1" si="122"/>
        <v>45</v>
      </c>
      <c r="E334">
        <f t="shared" ca="1" si="123"/>
        <v>1</v>
      </c>
      <c r="F334" t="str">
        <f t="shared" ca="1" si="124"/>
        <v>health</v>
      </c>
      <c r="G334">
        <f t="shared" ca="1" si="125"/>
        <v>5</v>
      </c>
      <c r="H334" t="str">
        <f t="shared" ca="1" si="126"/>
        <v>other</v>
      </c>
      <c r="I334">
        <f t="shared" ca="1" si="127"/>
        <v>1</v>
      </c>
      <c r="J334">
        <f t="shared" ca="1" si="119"/>
        <v>2</v>
      </c>
      <c r="K334">
        <f t="shared" ca="1" si="128"/>
        <v>75297</v>
      </c>
      <c r="L334">
        <f t="shared" ca="1" si="129"/>
        <v>7</v>
      </c>
      <c r="M334" t="str">
        <f t="shared" ca="1" si="130"/>
        <v>manitoba</v>
      </c>
      <c r="N334">
        <f t="shared" ca="1" si="112"/>
        <v>451782</v>
      </c>
      <c r="O334">
        <f t="shared" ca="1" si="131"/>
        <v>59965.637552147688</v>
      </c>
      <c r="P334">
        <f t="shared" ca="1" si="113"/>
        <v>55167.746029815236</v>
      </c>
      <c r="Q334">
        <f t="shared" ca="1" si="132"/>
        <v>6765</v>
      </c>
      <c r="R334">
        <f t="shared" ca="1" si="114"/>
        <v>140464.37097562279</v>
      </c>
      <c r="S334">
        <f t="shared" ca="1" si="115"/>
        <v>71176.281546471771</v>
      </c>
      <c r="T334">
        <f t="shared" ca="1" si="116"/>
        <v>578126.02757628704</v>
      </c>
      <c r="U334">
        <f t="shared" ca="1" si="117"/>
        <v>207195.00852777046</v>
      </c>
      <c r="V334">
        <f t="shared" ca="1" si="118"/>
        <v>370931.01904851658</v>
      </c>
      <c r="AF334" s="5">
        <f ca="1">IF(Table1[[#This Row],[Genders]]="men",1,0)</f>
        <v>0</v>
      </c>
      <c r="AG334">
        <f ca="1">IF(Table1[[#This Row],[Genders]]="women",1,0)</f>
        <v>1</v>
      </c>
      <c r="AJ334" s="6"/>
      <c r="AL334">
        <f ca="1">IF(Table1[[#This Row],[field of work]]="teaching",1,0)</f>
        <v>0</v>
      </c>
      <c r="AM334">
        <f ca="1">IF(Table1[[#This Row],[field of work]]="health",1,0)</f>
        <v>1</v>
      </c>
      <c r="AN334">
        <f ca="1">IF(Table1[[#This Row],[field of work]]="agriculture",1,0)</f>
        <v>0</v>
      </c>
      <c r="AO334">
        <f ca="1">IF(Table1[[#This Row],[field of work]]="IT",1,0)</f>
        <v>0</v>
      </c>
      <c r="AP334">
        <f ca="1">IF(Table1[[#This Row],[field of work]]="construction",1,0)</f>
        <v>0</v>
      </c>
      <c r="AQ334">
        <f ca="1">IF(Table1[[#This Row],[field of work]]="general work",1,0)</f>
        <v>0</v>
      </c>
      <c r="AY334" s="23">
        <f ca="1">IF(Table1[[#This Row],[area]]="ontario",1,0)</f>
        <v>0</v>
      </c>
      <c r="AZ334">
        <f ca="1">IF(Table1[[#This Row],[area]]="newfounland",1,0)</f>
        <v>0</v>
      </c>
      <c r="BA334">
        <f ca="1">IF(Table1[[#This Row],[area]]="alberta",1,0)</f>
        <v>0</v>
      </c>
      <c r="BB334">
        <f ca="1">IF(Table1[[#This Row],[area]]="BC",1,0)</f>
        <v>0</v>
      </c>
      <c r="BC334">
        <f ca="1">IF(Table1[[#This Row],[area]]="yukon",1,0)</f>
        <v>0</v>
      </c>
      <c r="BD334">
        <f ca="1">IF(Table1[[#This Row],[area]]="nunavet",1,0)</f>
        <v>0</v>
      </c>
      <c r="BE334">
        <f ca="1">IF(Table1[[#This Row],[area]]="sasketchwan",1,0)</f>
        <v>0</v>
      </c>
      <c r="BF334">
        <f ca="1">IF(Table1[[#This Row],[area]]="newbruncwick",1,0)</f>
        <v>0</v>
      </c>
      <c r="BG334">
        <f ca="1">IF(Table1[[#This Row],[area]]="manitoba",1,0)</f>
        <v>1</v>
      </c>
      <c r="BH334">
        <f ca="1">IF(Table1[[#This Row],[area]]="prince edward island",1,0)</f>
        <v>0</v>
      </c>
      <c r="BI334">
        <f ca="1">IF(Table1[[#This Row],[area]]="quebec",1,0)</f>
        <v>0</v>
      </c>
      <c r="BJ334">
        <f ca="1">IF(Table1[[#This Row],[area]]="northwest tersesa",1,0)</f>
        <v>0</v>
      </c>
      <c r="BZ334" s="41">
        <f ca="1">Table1[[#This Row],[Cars Value]]/Table1[[#This Row],[no of cars]]</f>
        <v>27583.873014907618</v>
      </c>
      <c r="CB334" s="5">
        <f ca="1">IF(Table1[[#This Row],[Value of debts]]&gt;$CC$6,1,0)</f>
        <v>1</v>
      </c>
      <c r="CF334" s="6"/>
      <c r="CG334" s="43">
        <f ca="1">Table1[[#This Row],[Mortage left]]/Table1[[#This Row],[value of house]]</f>
        <v>0.13273135616768195</v>
      </c>
      <c r="CH334">
        <f t="shared" ca="1" si="133"/>
        <v>1</v>
      </c>
      <c r="CO334" s="5">
        <f ca="1">IF(Table1[[#This Row],[area]]="yukon",Table1[[#This Row],[income]],0)</f>
        <v>0</v>
      </c>
      <c r="CP334">
        <f ca="1">IF(Table1[[#This Row],[area]]="ontario",Table1[[#This Row],[income]],0)</f>
        <v>0</v>
      </c>
      <c r="CQ334">
        <f ca="1">IF(Table1[[#This Row],[area]]="newfounland",Table1[[#This Row],[income]],0)</f>
        <v>0</v>
      </c>
      <c r="CR334">
        <f ca="1">IF(Table1[[#This Row],[area]]="alberta",Table1[[#This Row],[income]],0)</f>
        <v>0</v>
      </c>
      <c r="CS334">
        <f ca="1">IF(Table1[[#This Row],[area]]="nunavet",Table1[[#This Row],[income]],0)</f>
        <v>0</v>
      </c>
      <c r="CT334">
        <f ca="1">IF(Table1[[#This Row],[area]]="prince edward island",Table1[[#This Row],[income]],0)</f>
        <v>0</v>
      </c>
      <c r="CU334">
        <f ca="1">IF(Table1[[#This Row],[area]]="northwest tersesa",Table1[[#This Row],[income]],0)</f>
        <v>0</v>
      </c>
      <c r="CV334">
        <f ca="1">IF(Table1[[#This Row],[area]]="quebec",Table1[[#This Row],[income]],0)</f>
        <v>0</v>
      </c>
      <c r="CW334">
        <f ca="1">IF(Table1[[#This Row],[area]]="manitoba",Table1[[#This Row],[income]],0)</f>
        <v>75297</v>
      </c>
      <c r="CX334">
        <f ca="1">IF(Table1[[#This Row],[area]]="sasketchwan",Table1[[#This Row],[income]],0)</f>
        <v>0</v>
      </c>
      <c r="CY334">
        <f ca="1">IF(Table1[[#This Row],[area]]="BC",Table1[[#This Row],[income]],0)</f>
        <v>0</v>
      </c>
      <c r="CZ334" s="6">
        <f ca="1">IF(Table1[[#This Row],[area]]="newbruncwick",Table1[[#This Row],[income]],0)</f>
        <v>0</v>
      </c>
      <c r="DB334" s="5">
        <f ca="1">IF(Table1[[#This Row],[field of work]]="health",Table1[[#This Row],[income]],0)</f>
        <v>75297</v>
      </c>
      <c r="DC334">
        <f ca="1">IF(Table1[[#This Row],[field of work]]="teaching",Table1[[#This Row],[income]],0)</f>
        <v>0</v>
      </c>
      <c r="DD334">
        <f ca="1">IF(Table1[[#This Row],[field of work]]="agriculture",Table1[[#This Row],[income]],0)</f>
        <v>0</v>
      </c>
      <c r="DE334">
        <f ca="1">IF(Table1[[#This Row],[field of work]]="IT",Table1[[#This Row],[income]],0)</f>
        <v>0</v>
      </c>
      <c r="DF334">
        <f ca="1">IF(Table1[[#This Row],[field of work]]="construction",Table1[[#This Row],[income]],0)</f>
        <v>0</v>
      </c>
      <c r="DG334" s="6">
        <f ca="1">IF(Table1[[#This Row],[field of work]]="general work",Table1[[#This Row],[income]],0)</f>
        <v>0</v>
      </c>
      <c r="DJ334" s="5">
        <f ca="1">IF(Table1[[#This Row],[Value of debts]]&gt;Table1[[#This Row],[income]],1,0)</f>
        <v>1</v>
      </c>
      <c r="DK334" s="6"/>
      <c r="DL334">
        <f ca="1">IF(Table1[[#This Row],[net worth of person($)]]&gt;$DM$6,Table1[[#This Row],[age]],0)</f>
        <v>45</v>
      </c>
    </row>
    <row r="335" spans="2:116" x14ac:dyDescent="0.3">
      <c r="B335">
        <f t="shared" ca="1" si="120"/>
        <v>2</v>
      </c>
      <c r="C335" s="1" t="str">
        <f t="shared" ca="1" si="121"/>
        <v>women</v>
      </c>
      <c r="D335">
        <f t="shared" ca="1" si="122"/>
        <v>44</v>
      </c>
      <c r="E335">
        <f t="shared" ca="1" si="123"/>
        <v>3</v>
      </c>
      <c r="F335" t="str">
        <f t="shared" ca="1" si="124"/>
        <v>teaching</v>
      </c>
      <c r="G335">
        <f t="shared" ca="1" si="125"/>
        <v>2</v>
      </c>
      <c r="H335" t="str">
        <f t="shared" ca="1" si="126"/>
        <v>college</v>
      </c>
      <c r="I335">
        <f t="shared" ca="1" si="127"/>
        <v>1</v>
      </c>
      <c r="J335">
        <f t="shared" ca="1" si="119"/>
        <v>2</v>
      </c>
      <c r="K335">
        <f t="shared" ca="1" si="128"/>
        <v>83070</v>
      </c>
      <c r="L335">
        <f t="shared" ca="1" si="129"/>
        <v>4</v>
      </c>
      <c r="M335" t="str">
        <f t="shared" ca="1" si="130"/>
        <v>alberta</v>
      </c>
      <c r="N335">
        <f t="shared" ca="1" si="112"/>
        <v>498420</v>
      </c>
      <c r="O335">
        <f t="shared" ca="1" si="131"/>
        <v>75113.943253150734</v>
      </c>
      <c r="P335">
        <f t="shared" ca="1" si="113"/>
        <v>133868.3857552828</v>
      </c>
      <c r="Q335">
        <f t="shared" ca="1" si="132"/>
        <v>104062</v>
      </c>
      <c r="R335">
        <f t="shared" ca="1" si="114"/>
        <v>46314.738590106521</v>
      </c>
      <c r="S335">
        <f t="shared" ca="1" si="115"/>
        <v>85351.090575768467</v>
      </c>
      <c r="T335">
        <f t="shared" ca="1" si="116"/>
        <v>717639.47633105132</v>
      </c>
      <c r="U335">
        <f t="shared" ca="1" si="117"/>
        <v>225490.68184325725</v>
      </c>
      <c r="V335">
        <f t="shared" ca="1" si="118"/>
        <v>492148.79448779405</v>
      </c>
      <c r="AF335" s="5">
        <f ca="1">IF(Table1[[#This Row],[Genders]]="men",1,0)</f>
        <v>0</v>
      </c>
      <c r="AG335">
        <f ca="1">IF(Table1[[#This Row],[Genders]]="women",1,0)</f>
        <v>1</v>
      </c>
      <c r="AJ335" s="6"/>
      <c r="AL335">
        <f ca="1">IF(Table1[[#This Row],[field of work]]="teaching",1,0)</f>
        <v>1</v>
      </c>
      <c r="AM335">
        <f ca="1">IF(Table1[[#This Row],[field of work]]="health",1,0)</f>
        <v>0</v>
      </c>
      <c r="AN335">
        <f ca="1">IF(Table1[[#This Row],[field of work]]="agriculture",1,0)</f>
        <v>0</v>
      </c>
      <c r="AO335">
        <f ca="1">IF(Table1[[#This Row],[field of work]]="IT",1,0)</f>
        <v>0</v>
      </c>
      <c r="AP335">
        <f ca="1">IF(Table1[[#This Row],[field of work]]="construction",1,0)</f>
        <v>0</v>
      </c>
      <c r="AQ335">
        <f ca="1">IF(Table1[[#This Row],[field of work]]="general work",1,0)</f>
        <v>0</v>
      </c>
      <c r="AY335" s="23">
        <f ca="1">IF(Table1[[#This Row],[area]]="ontario",1,0)</f>
        <v>0</v>
      </c>
      <c r="AZ335">
        <f ca="1">IF(Table1[[#This Row],[area]]="newfounland",1,0)</f>
        <v>0</v>
      </c>
      <c r="BA335">
        <f ca="1">IF(Table1[[#This Row],[area]]="alberta",1,0)</f>
        <v>1</v>
      </c>
      <c r="BB335">
        <f ca="1">IF(Table1[[#This Row],[area]]="BC",1,0)</f>
        <v>0</v>
      </c>
      <c r="BC335">
        <f ca="1">IF(Table1[[#This Row],[area]]="yukon",1,0)</f>
        <v>0</v>
      </c>
      <c r="BD335">
        <f ca="1">IF(Table1[[#This Row],[area]]="nunavet",1,0)</f>
        <v>0</v>
      </c>
      <c r="BE335">
        <f ca="1">IF(Table1[[#This Row],[area]]="sasketchwan",1,0)</f>
        <v>0</v>
      </c>
      <c r="BF335">
        <f ca="1">IF(Table1[[#This Row],[area]]="newbruncwick",1,0)</f>
        <v>0</v>
      </c>
      <c r="BG335">
        <f ca="1">IF(Table1[[#This Row],[area]]="manitoba",1,0)</f>
        <v>0</v>
      </c>
      <c r="BH335">
        <f ca="1">IF(Table1[[#This Row],[area]]="prince edward island",1,0)</f>
        <v>0</v>
      </c>
      <c r="BI335">
        <f ca="1">IF(Table1[[#This Row],[area]]="quebec",1,0)</f>
        <v>0</v>
      </c>
      <c r="BJ335">
        <f ca="1">IF(Table1[[#This Row],[area]]="northwest tersesa",1,0)</f>
        <v>0</v>
      </c>
      <c r="BZ335" s="41">
        <f ca="1">Table1[[#This Row],[Cars Value]]/Table1[[#This Row],[no of cars]]</f>
        <v>66934.192877641399</v>
      </c>
      <c r="CB335" s="5">
        <f ca="1">IF(Table1[[#This Row],[Value of debts]]&gt;$CC$6,1,0)</f>
        <v>1</v>
      </c>
      <c r="CF335" s="6"/>
      <c r="CG335" s="43">
        <f ca="1">Table1[[#This Row],[Mortage left]]/Table1[[#This Row],[value of house]]</f>
        <v>0.15070411149863716</v>
      </c>
      <c r="CH335">
        <f t="shared" ca="1" si="133"/>
        <v>1</v>
      </c>
      <c r="CO335" s="5">
        <f ca="1">IF(Table1[[#This Row],[area]]="yukon",Table1[[#This Row],[income]],0)</f>
        <v>0</v>
      </c>
      <c r="CP335">
        <f ca="1">IF(Table1[[#This Row],[area]]="ontario",Table1[[#This Row],[income]],0)</f>
        <v>0</v>
      </c>
      <c r="CQ335">
        <f ca="1">IF(Table1[[#This Row],[area]]="newfounland",Table1[[#This Row],[income]],0)</f>
        <v>0</v>
      </c>
      <c r="CR335">
        <f ca="1">IF(Table1[[#This Row],[area]]="alberta",Table1[[#This Row],[income]],0)</f>
        <v>83070</v>
      </c>
      <c r="CS335">
        <f ca="1">IF(Table1[[#This Row],[area]]="nunavet",Table1[[#This Row],[income]],0)</f>
        <v>0</v>
      </c>
      <c r="CT335">
        <f ca="1">IF(Table1[[#This Row],[area]]="prince edward island",Table1[[#This Row],[income]],0)</f>
        <v>0</v>
      </c>
      <c r="CU335">
        <f ca="1">IF(Table1[[#This Row],[area]]="northwest tersesa",Table1[[#This Row],[income]],0)</f>
        <v>0</v>
      </c>
      <c r="CV335">
        <f ca="1">IF(Table1[[#This Row],[area]]="quebec",Table1[[#This Row],[income]],0)</f>
        <v>0</v>
      </c>
      <c r="CW335">
        <f ca="1">IF(Table1[[#This Row],[area]]="manitoba",Table1[[#This Row],[income]],0)</f>
        <v>0</v>
      </c>
      <c r="CX335">
        <f ca="1">IF(Table1[[#This Row],[area]]="sasketchwan",Table1[[#This Row],[income]],0)</f>
        <v>0</v>
      </c>
      <c r="CY335">
        <f ca="1">IF(Table1[[#This Row],[area]]="BC",Table1[[#This Row],[income]],0)</f>
        <v>0</v>
      </c>
      <c r="CZ335" s="6">
        <f ca="1">IF(Table1[[#This Row],[area]]="newbruncwick",Table1[[#This Row],[income]],0)</f>
        <v>0</v>
      </c>
      <c r="DB335" s="5">
        <f ca="1">IF(Table1[[#This Row],[field of work]]="health",Table1[[#This Row],[income]],0)</f>
        <v>0</v>
      </c>
      <c r="DC335">
        <f ca="1">IF(Table1[[#This Row],[field of work]]="teaching",Table1[[#This Row],[income]],0)</f>
        <v>83070</v>
      </c>
      <c r="DD335">
        <f ca="1">IF(Table1[[#This Row],[field of work]]="agriculture",Table1[[#This Row],[income]],0)</f>
        <v>0</v>
      </c>
      <c r="DE335">
        <f ca="1">IF(Table1[[#This Row],[field of work]]="IT",Table1[[#This Row],[income]],0)</f>
        <v>0</v>
      </c>
      <c r="DF335">
        <f ca="1">IF(Table1[[#This Row],[field of work]]="construction",Table1[[#This Row],[income]],0)</f>
        <v>0</v>
      </c>
      <c r="DG335" s="6">
        <f ca="1">IF(Table1[[#This Row],[field of work]]="general work",Table1[[#This Row],[income]],0)</f>
        <v>0</v>
      </c>
      <c r="DJ335" s="5">
        <f ca="1">IF(Table1[[#This Row],[Value of debts]]&gt;Table1[[#This Row],[income]],1,0)</f>
        <v>1</v>
      </c>
      <c r="DK335" s="6"/>
      <c r="DL335">
        <f ca="1">IF(Table1[[#This Row],[net worth of person($)]]&gt;$DM$6,Table1[[#This Row],[age]],0)</f>
        <v>44</v>
      </c>
    </row>
    <row r="336" spans="2:116" x14ac:dyDescent="0.3">
      <c r="B336">
        <f t="shared" ca="1" si="120"/>
        <v>1</v>
      </c>
      <c r="C336" s="1" t="str">
        <f t="shared" ca="1" si="121"/>
        <v>men</v>
      </c>
      <c r="D336">
        <f t="shared" ca="1" si="122"/>
        <v>38</v>
      </c>
      <c r="E336">
        <f t="shared" ca="1" si="123"/>
        <v>2</v>
      </c>
      <c r="F336" t="str">
        <f t="shared" ca="1" si="124"/>
        <v>construction</v>
      </c>
      <c r="G336">
        <f t="shared" ca="1" si="125"/>
        <v>2</v>
      </c>
      <c r="H336" t="str">
        <f t="shared" ca="1" si="126"/>
        <v>college</v>
      </c>
      <c r="I336">
        <f t="shared" ca="1" si="127"/>
        <v>3</v>
      </c>
      <c r="J336">
        <f t="shared" ca="1" si="119"/>
        <v>3</v>
      </c>
      <c r="K336">
        <f t="shared" ca="1" si="128"/>
        <v>30664</v>
      </c>
      <c r="L336">
        <f t="shared" ca="1" si="129"/>
        <v>10</v>
      </c>
      <c r="M336" t="str">
        <f t="shared" ca="1" si="130"/>
        <v>newfounland</v>
      </c>
      <c r="N336">
        <f t="shared" ca="1" si="112"/>
        <v>91992</v>
      </c>
      <c r="O336">
        <f t="shared" ca="1" si="131"/>
        <v>67902.693170088824</v>
      </c>
      <c r="P336">
        <f t="shared" ca="1" si="113"/>
        <v>58950.945279277352</v>
      </c>
      <c r="Q336">
        <f t="shared" ca="1" si="132"/>
        <v>29337</v>
      </c>
      <c r="R336">
        <f t="shared" ca="1" si="114"/>
        <v>10064.573453221346</v>
      </c>
      <c r="S336">
        <f t="shared" ca="1" si="115"/>
        <v>5742.7924270181702</v>
      </c>
      <c r="T336">
        <f t="shared" ca="1" si="116"/>
        <v>156685.73770629551</v>
      </c>
      <c r="U336">
        <f t="shared" ca="1" si="117"/>
        <v>107304.26662331016</v>
      </c>
      <c r="V336">
        <f t="shared" ca="1" si="118"/>
        <v>49381.471082985343</v>
      </c>
      <c r="AF336" s="5">
        <f ca="1">IF(Table1[[#This Row],[Genders]]="men",1,0)</f>
        <v>1</v>
      </c>
      <c r="AG336">
        <f ca="1">IF(Table1[[#This Row],[Genders]]="women",1,0)</f>
        <v>0</v>
      </c>
      <c r="AJ336" s="6"/>
      <c r="AL336">
        <f ca="1">IF(Table1[[#This Row],[field of work]]="teaching",1,0)</f>
        <v>0</v>
      </c>
      <c r="AM336">
        <f ca="1">IF(Table1[[#This Row],[field of work]]="health",1,0)</f>
        <v>0</v>
      </c>
      <c r="AN336">
        <f ca="1">IF(Table1[[#This Row],[field of work]]="agriculture",1,0)</f>
        <v>0</v>
      </c>
      <c r="AO336">
        <f ca="1">IF(Table1[[#This Row],[field of work]]="IT",1,0)</f>
        <v>0</v>
      </c>
      <c r="AP336">
        <f ca="1">IF(Table1[[#This Row],[field of work]]="construction",1,0)</f>
        <v>1</v>
      </c>
      <c r="AQ336">
        <f ca="1">IF(Table1[[#This Row],[field of work]]="general work",1,0)</f>
        <v>0</v>
      </c>
      <c r="AY336" s="23">
        <f ca="1">IF(Table1[[#This Row],[area]]="ontario",1,0)</f>
        <v>0</v>
      </c>
      <c r="AZ336">
        <f ca="1">IF(Table1[[#This Row],[area]]="newfounland",1,0)</f>
        <v>1</v>
      </c>
      <c r="BA336">
        <f ca="1">IF(Table1[[#This Row],[area]]="alberta",1,0)</f>
        <v>0</v>
      </c>
      <c r="BB336">
        <f ca="1">IF(Table1[[#This Row],[area]]="BC",1,0)</f>
        <v>0</v>
      </c>
      <c r="BC336">
        <f ca="1">IF(Table1[[#This Row],[area]]="yukon",1,0)</f>
        <v>0</v>
      </c>
      <c r="BD336">
        <f ca="1">IF(Table1[[#This Row],[area]]="nunavet",1,0)</f>
        <v>0</v>
      </c>
      <c r="BE336">
        <f ca="1">IF(Table1[[#This Row],[area]]="sasketchwan",1,0)</f>
        <v>0</v>
      </c>
      <c r="BF336">
        <f ca="1">IF(Table1[[#This Row],[area]]="newbruncwick",1,0)</f>
        <v>0</v>
      </c>
      <c r="BG336">
        <f ca="1">IF(Table1[[#This Row],[area]]="manitoba",1,0)</f>
        <v>0</v>
      </c>
      <c r="BH336">
        <f ca="1">IF(Table1[[#This Row],[area]]="prince edward island",1,0)</f>
        <v>0</v>
      </c>
      <c r="BI336">
        <f ca="1">IF(Table1[[#This Row],[area]]="quebec",1,0)</f>
        <v>0</v>
      </c>
      <c r="BJ336">
        <f ca="1">IF(Table1[[#This Row],[area]]="northwest tersesa",1,0)</f>
        <v>0</v>
      </c>
      <c r="BZ336" s="41">
        <f ca="1">Table1[[#This Row],[Cars Value]]/Table1[[#This Row],[no of cars]]</f>
        <v>19650.315093092449</v>
      </c>
      <c r="CB336" s="5">
        <f ca="1">IF(Table1[[#This Row],[Value of debts]]&gt;$CC$6,1,0)</f>
        <v>1</v>
      </c>
      <c r="CF336" s="6"/>
      <c r="CG336" s="43">
        <f ca="1">Table1[[#This Row],[Mortage left]]/Table1[[#This Row],[value of house]]</f>
        <v>0.73813693766945843</v>
      </c>
      <c r="CH336">
        <f t="shared" ca="1" si="133"/>
        <v>0</v>
      </c>
      <c r="CO336" s="5">
        <f ca="1">IF(Table1[[#This Row],[area]]="yukon",Table1[[#This Row],[income]],0)</f>
        <v>0</v>
      </c>
      <c r="CP336">
        <f ca="1">IF(Table1[[#This Row],[area]]="ontario",Table1[[#This Row],[income]],0)</f>
        <v>0</v>
      </c>
      <c r="CQ336">
        <f ca="1">IF(Table1[[#This Row],[area]]="newfounland",Table1[[#This Row],[income]],0)</f>
        <v>30664</v>
      </c>
      <c r="CR336">
        <f ca="1">IF(Table1[[#This Row],[area]]="alberta",Table1[[#This Row],[income]],0)</f>
        <v>0</v>
      </c>
      <c r="CS336">
        <f ca="1">IF(Table1[[#This Row],[area]]="nunavet",Table1[[#This Row],[income]],0)</f>
        <v>0</v>
      </c>
      <c r="CT336">
        <f ca="1">IF(Table1[[#This Row],[area]]="prince edward island",Table1[[#This Row],[income]],0)</f>
        <v>0</v>
      </c>
      <c r="CU336">
        <f ca="1">IF(Table1[[#This Row],[area]]="northwest tersesa",Table1[[#This Row],[income]],0)</f>
        <v>0</v>
      </c>
      <c r="CV336">
        <f ca="1">IF(Table1[[#This Row],[area]]="quebec",Table1[[#This Row],[income]],0)</f>
        <v>0</v>
      </c>
      <c r="CW336">
        <f ca="1">IF(Table1[[#This Row],[area]]="manitoba",Table1[[#This Row],[income]],0)</f>
        <v>0</v>
      </c>
      <c r="CX336">
        <f ca="1">IF(Table1[[#This Row],[area]]="sasketchwan",Table1[[#This Row],[income]],0)</f>
        <v>0</v>
      </c>
      <c r="CY336">
        <f ca="1">IF(Table1[[#This Row],[area]]="BC",Table1[[#This Row],[income]],0)</f>
        <v>0</v>
      </c>
      <c r="CZ336" s="6">
        <f ca="1">IF(Table1[[#This Row],[area]]="newbruncwick",Table1[[#This Row],[income]],0)</f>
        <v>0</v>
      </c>
      <c r="DB336" s="5">
        <f ca="1">IF(Table1[[#This Row],[field of work]]="health",Table1[[#This Row],[income]],0)</f>
        <v>0</v>
      </c>
      <c r="DC336">
        <f ca="1">IF(Table1[[#This Row],[field of work]]="teaching",Table1[[#This Row],[income]],0)</f>
        <v>0</v>
      </c>
      <c r="DD336">
        <f ca="1">IF(Table1[[#This Row],[field of work]]="agriculture",Table1[[#This Row],[income]],0)</f>
        <v>0</v>
      </c>
      <c r="DE336">
        <f ca="1">IF(Table1[[#This Row],[field of work]]="IT",Table1[[#This Row],[income]],0)</f>
        <v>0</v>
      </c>
      <c r="DF336">
        <f ca="1">IF(Table1[[#This Row],[field of work]]="construction",Table1[[#This Row],[income]],0)</f>
        <v>30664</v>
      </c>
      <c r="DG336" s="6">
        <f ca="1">IF(Table1[[#This Row],[field of work]]="general work",Table1[[#This Row],[income]],0)</f>
        <v>0</v>
      </c>
      <c r="DJ336" s="5">
        <f ca="1">IF(Table1[[#This Row],[Value of debts]]&gt;Table1[[#This Row],[income]],1,0)</f>
        <v>1</v>
      </c>
      <c r="DK336" s="6"/>
      <c r="DL336">
        <f ca="1">IF(Table1[[#This Row],[net worth of person($)]]&gt;$DM$6,Table1[[#This Row],[age]],0)</f>
        <v>0</v>
      </c>
    </row>
    <row r="337" spans="2:116" x14ac:dyDescent="0.3">
      <c r="B337">
        <f t="shared" ca="1" si="120"/>
        <v>1</v>
      </c>
      <c r="C337" s="1" t="str">
        <f t="shared" ca="1" si="121"/>
        <v>men</v>
      </c>
      <c r="D337">
        <f t="shared" ca="1" si="122"/>
        <v>29</v>
      </c>
      <c r="E337">
        <f t="shared" ca="1" si="123"/>
        <v>3</v>
      </c>
      <c r="F337" t="str">
        <f t="shared" ca="1" si="124"/>
        <v>teaching</v>
      </c>
      <c r="G337">
        <f t="shared" ca="1" si="125"/>
        <v>5</v>
      </c>
      <c r="H337" t="str">
        <f t="shared" ca="1" si="126"/>
        <v>other</v>
      </c>
      <c r="I337">
        <f t="shared" ca="1" si="127"/>
        <v>1</v>
      </c>
      <c r="J337">
        <f t="shared" ca="1" si="119"/>
        <v>3</v>
      </c>
      <c r="K337">
        <f t="shared" ca="1" si="128"/>
        <v>34508</v>
      </c>
      <c r="L337">
        <f t="shared" ca="1" si="129"/>
        <v>8</v>
      </c>
      <c r="M337" t="str">
        <f t="shared" ca="1" si="130"/>
        <v>ontario</v>
      </c>
      <c r="N337">
        <f t="shared" ca="1" si="112"/>
        <v>207048</v>
      </c>
      <c r="O337">
        <f t="shared" ca="1" si="131"/>
        <v>83567.049586845984</v>
      </c>
      <c r="P337">
        <f t="shared" ca="1" si="113"/>
        <v>92574.795145745069</v>
      </c>
      <c r="Q337">
        <f t="shared" ca="1" si="132"/>
        <v>24073</v>
      </c>
      <c r="R337">
        <f t="shared" ca="1" si="114"/>
        <v>46707.832197083408</v>
      </c>
      <c r="S337">
        <f t="shared" ca="1" si="115"/>
        <v>39029.536458015478</v>
      </c>
      <c r="T337">
        <f t="shared" ca="1" si="116"/>
        <v>338652.33160376054</v>
      </c>
      <c r="U337">
        <f t="shared" ca="1" si="117"/>
        <v>154347.88178392939</v>
      </c>
      <c r="V337">
        <f t="shared" ca="1" si="118"/>
        <v>184304.44981983115</v>
      </c>
      <c r="AF337" s="5">
        <f ca="1">IF(Table1[[#This Row],[Genders]]="men",1,0)</f>
        <v>1</v>
      </c>
      <c r="AG337">
        <f ca="1">IF(Table1[[#This Row],[Genders]]="women",1,0)</f>
        <v>0</v>
      </c>
      <c r="AJ337" s="6"/>
      <c r="AL337">
        <f ca="1">IF(Table1[[#This Row],[field of work]]="teaching",1,0)</f>
        <v>1</v>
      </c>
      <c r="AM337">
        <f ca="1">IF(Table1[[#This Row],[field of work]]="health",1,0)</f>
        <v>0</v>
      </c>
      <c r="AN337">
        <f ca="1">IF(Table1[[#This Row],[field of work]]="agriculture",1,0)</f>
        <v>0</v>
      </c>
      <c r="AO337">
        <f ca="1">IF(Table1[[#This Row],[field of work]]="IT",1,0)</f>
        <v>0</v>
      </c>
      <c r="AP337">
        <f ca="1">IF(Table1[[#This Row],[field of work]]="construction",1,0)</f>
        <v>0</v>
      </c>
      <c r="AQ337">
        <f ca="1">IF(Table1[[#This Row],[field of work]]="general work",1,0)</f>
        <v>0</v>
      </c>
      <c r="AY337" s="23">
        <f ca="1">IF(Table1[[#This Row],[area]]="ontario",1,0)</f>
        <v>1</v>
      </c>
      <c r="AZ337">
        <f ca="1">IF(Table1[[#This Row],[area]]="newfounland",1,0)</f>
        <v>0</v>
      </c>
      <c r="BA337">
        <f ca="1">IF(Table1[[#This Row],[area]]="alberta",1,0)</f>
        <v>0</v>
      </c>
      <c r="BB337">
        <f ca="1">IF(Table1[[#This Row],[area]]="BC",1,0)</f>
        <v>0</v>
      </c>
      <c r="BC337">
        <f ca="1">IF(Table1[[#This Row],[area]]="yukon",1,0)</f>
        <v>0</v>
      </c>
      <c r="BD337">
        <f ca="1">IF(Table1[[#This Row],[area]]="nunavet",1,0)</f>
        <v>0</v>
      </c>
      <c r="BE337">
        <f ca="1">IF(Table1[[#This Row],[area]]="sasketchwan",1,0)</f>
        <v>0</v>
      </c>
      <c r="BF337">
        <f ca="1">IF(Table1[[#This Row],[area]]="newbruncwick",1,0)</f>
        <v>0</v>
      </c>
      <c r="BG337">
        <f ca="1">IF(Table1[[#This Row],[area]]="manitoba",1,0)</f>
        <v>0</v>
      </c>
      <c r="BH337">
        <f ca="1">IF(Table1[[#This Row],[area]]="prince edward island",1,0)</f>
        <v>0</v>
      </c>
      <c r="BI337">
        <f ca="1">IF(Table1[[#This Row],[area]]="quebec",1,0)</f>
        <v>0</v>
      </c>
      <c r="BJ337">
        <f ca="1">IF(Table1[[#This Row],[area]]="northwest tersesa",1,0)</f>
        <v>0</v>
      </c>
      <c r="BZ337" s="41">
        <f ca="1">Table1[[#This Row],[Cars Value]]/Table1[[#This Row],[no of cars]]</f>
        <v>30858.265048581688</v>
      </c>
      <c r="CB337" s="5">
        <f ca="1">IF(Table1[[#This Row],[Value of debts]]&gt;$CC$6,1,0)</f>
        <v>1</v>
      </c>
      <c r="CF337" s="6"/>
      <c r="CG337" s="43">
        <f ca="1">Table1[[#This Row],[Mortage left]]/Table1[[#This Row],[value of house]]</f>
        <v>0.40361196237996011</v>
      </c>
      <c r="CH337">
        <f t="shared" ca="1" si="133"/>
        <v>0</v>
      </c>
      <c r="CO337" s="5">
        <f ca="1">IF(Table1[[#This Row],[area]]="yukon",Table1[[#This Row],[income]],0)</f>
        <v>0</v>
      </c>
      <c r="CP337">
        <f ca="1">IF(Table1[[#This Row],[area]]="ontario",Table1[[#This Row],[income]],0)</f>
        <v>34508</v>
      </c>
      <c r="CQ337">
        <f ca="1">IF(Table1[[#This Row],[area]]="newfounland",Table1[[#This Row],[income]],0)</f>
        <v>0</v>
      </c>
      <c r="CR337">
        <f ca="1">IF(Table1[[#This Row],[area]]="alberta",Table1[[#This Row],[income]],0)</f>
        <v>0</v>
      </c>
      <c r="CS337">
        <f ca="1">IF(Table1[[#This Row],[area]]="nunavet",Table1[[#This Row],[income]],0)</f>
        <v>0</v>
      </c>
      <c r="CT337">
        <f ca="1">IF(Table1[[#This Row],[area]]="prince edward island",Table1[[#This Row],[income]],0)</f>
        <v>0</v>
      </c>
      <c r="CU337">
        <f ca="1">IF(Table1[[#This Row],[area]]="northwest tersesa",Table1[[#This Row],[income]],0)</f>
        <v>0</v>
      </c>
      <c r="CV337">
        <f ca="1">IF(Table1[[#This Row],[area]]="quebec",Table1[[#This Row],[income]],0)</f>
        <v>0</v>
      </c>
      <c r="CW337">
        <f ca="1">IF(Table1[[#This Row],[area]]="manitoba",Table1[[#This Row],[income]],0)</f>
        <v>0</v>
      </c>
      <c r="CX337">
        <f ca="1">IF(Table1[[#This Row],[area]]="sasketchwan",Table1[[#This Row],[income]],0)</f>
        <v>0</v>
      </c>
      <c r="CY337">
        <f ca="1">IF(Table1[[#This Row],[area]]="BC",Table1[[#This Row],[income]],0)</f>
        <v>0</v>
      </c>
      <c r="CZ337" s="6">
        <f ca="1">IF(Table1[[#This Row],[area]]="newbruncwick",Table1[[#This Row],[income]],0)</f>
        <v>0</v>
      </c>
      <c r="DB337" s="5">
        <f ca="1">IF(Table1[[#This Row],[field of work]]="health",Table1[[#This Row],[income]],0)</f>
        <v>0</v>
      </c>
      <c r="DC337">
        <f ca="1">IF(Table1[[#This Row],[field of work]]="teaching",Table1[[#This Row],[income]],0)</f>
        <v>34508</v>
      </c>
      <c r="DD337">
        <f ca="1">IF(Table1[[#This Row],[field of work]]="agriculture",Table1[[#This Row],[income]],0)</f>
        <v>0</v>
      </c>
      <c r="DE337">
        <f ca="1">IF(Table1[[#This Row],[field of work]]="IT",Table1[[#This Row],[income]],0)</f>
        <v>0</v>
      </c>
      <c r="DF337">
        <f ca="1">IF(Table1[[#This Row],[field of work]]="construction",Table1[[#This Row],[income]],0)</f>
        <v>0</v>
      </c>
      <c r="DG337" s="6">
        <f ca="1">IF(Table1[[#This Row],[field of work]]="general work",Table1[[#This Row],[income]],0)</f>
        <v>0</v>
      </c>
      <c r="DJ337" s="5">
        <f ca="1">IF(Table1[[#This Row],[Value of debts]]&gt;Table1[[#This Row],[income]],1,0)</f>
        <v>1</v>
      </c>
      <c r="DK337" s="6"/>
      <c r="DL337">
        <f ca="1">IF(Table1[[#This Row],[net worth of person($)]]&gt;$DM$6,Table1[[#This Row],[age]],0)</f>
        <v>29</v>
      </c>
    </row>
    <row r="338" spans="2:116" x14ac:dyDescent="0.3">
      <c r="B338">
        <f t="shared" ca="1" si="120"/>
        <v>2</v>
      </c>
      <c r="C338" s="1" t="str">
        <f t="shared" ca="1" si="121"/>
        <v>women</v>
      </c>
      <c r="D338">
        <f t="shared" ca="1" si="122"/>
        <v>41</v>
      </c>
      <c r="E338">
        <f t="shared" ca="1" si="123"/>
        <v>4</v>
      </c>
      <c r="F338" t="str">
        <f t="shared" ca="1" si="124"/>
        <v>IT</v>
      </c>
      <c r="G338">
        <f t="shared" ca="1" si="125"/>
        <v>3</v>
      </c>
      <c r="H338" t="str">
        <f t="shared" ca="1" si="126"/>
        <v>university</v>
      </c>
      <c r="I338">
        <f t="shared" ca="1" si="127"/>
        <v>1</v>
      </c>
      <c r="J338">
        <f t="shared" ca="1" si="119"/>
        <v>3</v>
      </c>
      <c r="K338">
        <f t="shared" ca="1" si="128"/>
        <v>48664</v>
      </c>
      <c r="L338">
        <f t="shared" ca="1" si="129"/>
        <v>5</v>
      </c>
      <c r="M338" t="str">
        <f t="shared" ca="1" si="130"/>
        <v>nunavet</v>
      </c>
      <c r="N338">
        <f t="shared" ca="1" si="112"/>
        <v>145992</v>
      </c>
      <c r="O338">
        <f t="shared" ca="1" si="131"/>
        <v>138475.30673871317</v>
      </c>
      <c r="P338">
        <f t="shared" ca="1" si="113"/>
        <v>55348.091451029708</v>
      </c>
      <c r="Q338">
        <f t="shared" ca="1" si="132"/>
        <v>39353</v>
      </c>
      <c r="R338">
        <f t="shared" ca="1" si="114"/>
        <v>22261.814321404301</v>
      </c>
      <c r="S338">
        <f t="shared" ca="1" si="115"/>
        <v>58448.656658192034</v>
      </c>
      <c r="T338">
        <f t="shared" ca="1" si="116"/>
        <v>259788.74810922175</v>
      </c>
      <c r="U338">
        <f t="shared" ca="1" si="117"/>
        <v>200090.12106011747</v>
      </c>
      <c r="V338">
        <f t="shared" ca="1" si="118"/>
        <v>59698.627049104281</v>
      </c>
      <c r="AF338" s="5">
        <f ca="1">IF(Table1[[#This Row],[Genders]]="men",1,0)</f>
        <v>0</v>
      </c>
      <c r="AG338">
        <f ca="1">IF(Table1[[#This Row],[Genders]]="women",1,0)</f>
        <v>1</v>
      </c>
      <c r="AJ338" s="6"/>
      <c r="AL338">
        <f ca="1">IF(Table1[[#This Row],[field of work]]="teaching",1,0)</f>
        <v>0</v>
      </c>
      <c r="AM338">
        <f ca="1">IF(Table1[[#This Row],[field of work]]="health",1,0)</f>
        <v>0</v>
      </c>
      <c r="AN338">
        <f ca="1">IF(Table1[[#This Row],[field of work]]="agriculture",1,0)</f>
        <v>0</v>
      </c>
      <c r="AO338">
        <f ca="1">IF(Table1[[#This Row],[field of work]]="IT",1,0)</f>
        <v>1</v>
      </c>
      <c r="AP338">
        <f ca="1">IF(Table1[[#This Row],[field of work]]="construction",1,0)</f>
        <v>0</v>
      </c>
      <c r="AQ338">
        <f ca="1">IF(Table1[[#This Row],[field of work]]="general work",1,0)</f>
        <v>0</v>
      </c>
      <c r="AY338" s="23">
        <f ca="1">IF(Table1[[#This Row],[area]]="ontario",1,0)</f>
        <v>0</v>
      </c>
      <c r="AZ338">
        <f ca="1">IF(Table1[[#This Row],[area]]="newfounland",1,0)</f>
        <v>0</v>
      </c>
      <c r="BA338">
        <f ca="1">IF(Table1[[#This Row],[area]]="alberta",1,0)</f>
        <v>0</v>
      </c>
      <c r="BB338">
        <f ca="1">IF(Table1[[#This Row],[area]]="BC",1,0)</f>
        <v>0</v>
      </c>
      <c r="BC338">
        <f ca="1">IF(Table1[[#This Row],[area]]="yukon",1,0)</f>
        <v>0</v>
      </c>
      <c r="BD338">
        <f ca="1">IF(Table1[[#This Row],[area]]="nunavet",1,0)</f>
        <v>1</v>
      </c>
      <c r="BE338">
        <f ca="1">IF(Table1[[#This Row],[area]]="sasketchwan",1,0)</f>
        <v>0</v>
      </c>
      <c r="BF338">
        <f ca="1">IF(Table1[[#This Row],[area]]="newbruncwick",1,0)</f>
        <v>0</v>
      </c>
      <c r="BG338">
        <f ca="1">IF(Table1[[#This Row],[area]]="manitoba",1,0)</f>
        <v>0</v>
      </c>
      <c r="BH338">
        <f ca="1">IF(Table1[[#This Row],[area]]="prince edward island",1,0)</f>
        <v>0</v>
      </c>
      <c r="BI338">
        <f ca="1">IF(Table1[[#This Row],[area]]="quebec",1,0)</f>
        <v>0</v>
      </c>
      <c r="BJ338">
        <f ca="1">IF(Table1[[#This Row],[area]]="northwest tersesa",1,0)</f>
        <v>0</v>
      </c>
      <c r="BZ338" s="41">
        <f ca="1">Table1[[#This Row],[Cars Value]]/Table1[[#This Row],[no of cars]]</f>
        <v>18449.363817009904</v>
      </c>
      <c r="CB338" s="5">
        <f ca="1">IF(Table1[[#This Row],[Value of debts]]&gt;$CC$6,1,0)</f>
        <v>1</v>
      </c>
      <c r="CF338" s="6"/>
      <c r="CG338" s="43">
        <f ca="1">Table1[[#This Row],[Mortage left]]/Table1[[#This Row],[value of house]]</f>
        <v>0.94851297837356274</v>
      </c>
      <c r="CH338">
        <f t="shared" ca="1" si="133"/>
        <v>0</v>
      </c>
      <c r="CO338" s="5">
        <f ca="1">IF(Table1[[#This Row],[area]]="yukon",Table1[[#This Row],[income]],0)</f>
        <v>0</v>
      </c>
      <c r="CP338">
        <f ca="1">IF(Table1[[#This Row],[area]]="ontario",Table1[[#This Row],[income]],0)</f>
        <v>0</v>
      </c>
      <c r="CQ338">
        <f ca="1">IF(Table1[[#This Row],[area]]="newfounland",Table1[[#This Row],[income]],0)</f>
        <v>0</v>
      </c>
      <c r="CR338">
        <f ca="1">IF(Table1[[#This Row],[area]]="alberta",Table1[[#This Row],[income]],0)</f>
        <v>0</v>
      </c>
      <c r="CS338">
        <f ca="1">IF(Table1[[#This Row],[area]]="nunavet",Table1[[#This Row],[income]],0)</f>
        <v>48664</v>
      </c>
      <c r="CT338">
        <f ca="1">IF(Table1[[#This Row],[area]]="prince edward island",Table1[[#This Row],[income]],0)</f>
        <v>0</v>
      </c>
      <c r="CU338">
        <f ca="1">IF(Table1[[#This Row],[area]]="northwest tersesa",Table1[[#This Row],[income]],0)</f>
        <v>0</v>
      </c>
      <c r="CV338">
        <f ca="1">IF(Table1[[#This Row],[area]]="quebec",Table1[[#This Row],[income]],0)</f>
        <v>0</v>
      </c>
      <c r="CW338">
        <f ca="1">IF(Table1[[#This Row],[area]]="manitoba",Table1[[#This Row],[income]],0)</f>
        <v>0</v>
      </c>
      <c r="CX338">
        <f ca="1">IF(Table1[[#This Row],[area]]="sasketchwan",Table1[[#This Row],[income]],0)</f>
        <v>0</v>
      </c>
      <c r="CY338">
        <f ca="1">IF(Table1[[#This Row],[area]]="BC",Table1[[#This Row],[income]],0)</f>
        <v>0</v>
      </c>
      <c r="CZ338" s="6">
        <f ca="1">IF(Table1[[#This Row],[area]]="newbruncwick",Table1[[#This Row],[income]],0)</f>
        <v>0</v>
      </c>
      <c r="DB338" s="5">
        <f ca="1">IF(Table1[[#This Row],[field of work]]="health",Table1[[#This Row],[income]],0)</f>
        <v>0</v>
      </c>
      <c r="DC338">
        <f ca="1">IF(Table1[[#This Row],[field of work]]="teaching",Table1[[#This Row],[income]],0)</f>
        <v>0</v>
      </c>
      <c r="DD338">
        <f ca="1">IF(Table1[[#This Row],[field of work]]="agriculture",Table1[[#This Row],[income]],0)</f>
        <v>0</v>
      </c>
      <c r="DE338">
        <f ca="1">IF(Table1[[#This Row],[field of work]]="IT",Table1[[#This Row],[income]],0)</f>
        <v>48664</v>
      </c>
      <c r="DF338">
        <f ca="1">IF(Table1[[#This Row],[field of work]]="construction",Table1[[#This Row],[income]],0)</f>
        <v>0</v>
      </c>
      <c r="DG338" s="6">
        <f ca="1">IF(Table1[[#This Row],[field of work]]="general work",Table1[[#This Row],[income]],0)</f>
        <v>0</v>
      </c>
      <c r="DJ338" s="5">
        <f ca="1">IF(Table1[[#This Row],[Value of debts]]&gt;Table1[[#This Row],[income]],1,0)</f>
        <v>1</v>
      </c>
      <c r="DK338" s="6"/>
      <c r="DL338">
        <f ca="1">IF(Table1[[#This Row],[net worth of person($)]]&gt;$DM$6,Table1[[#This Row],[age]],0)</f>
        <v>41</v>
      </c>
    </row>
    <row r="339" spans="2:116" x14ac:dyDescent="0.3">
      <c r="B339">
        <f t="shared" ca="1" si="120"/>
        <v>2</v>
      </c>
      <c r="C339" s="1" t="str">
        <f t="shared" ca="1" si="121"/>
        <v>women</v>
      </c>
      <c r="D339">
        <f t="shared" ca="1" si="122"/>
        <v>35</v>
      </c>
      <c r="E339">
        <f t="shared" ca="1" si="123"/>
        <v>5</v>
      </c>
      <c r="F339" t="str">
        <f t="shared" ca="1" si="124"/>
        <v>general work</v>
      </c>
      <c r="G339">
        <f t="shared" ca="1" si="125"/>
        <v>2</v>
      </c>
      <c r="H339" t="str">
        <f t="shared" ca="1" si="126"/>
        <v>college</v>
      </c>
      <c r="I339">
        <f t="shared" ca="1" si="127"/>
        <v>2</v>
      </c>
      <c r="J339">
        <f t="shared" ca="1" si="119"/>
        <v>1</v>
      </c>
      <c r="K339">
        <f t="shared" ca="1" si="128"/>
        <v>62183</v>
      </c>
      <c r="L339">
        <f t="shared" ca="1" si="129"/>
        <v>3</v>
      </c>
      <c r="M339" t="str">
        <f t="shared" ca="1" si="130"/>
        <v>northwest tersesa</v>
      </c>
      <c r="N339">
        <f t="shared" ca="1" si="112"/>
        <v>310915</v>
      </c>
      <c r="O339">
        <f t="shared" ca="1" si="131"/>
        <v>139809.31993574082</v>
      </c>
      <c r="P339">
        <f t="shared" ca="1" si="113"/>
        <v>48290.612028440875</v>
      </c>
      <c r="Q339">
        <f t="shared" ca="1" si="132"/>
        <v>31472</v>
      </c>
      <c r="R339">
        <f t="shared" ca="1" si="114"/>
        <v>11420.48840294151</v>
      </c>
      <c r="S339">
        <f t="shared" ca="1" si="115"/>
        <v>6289.6926695673192</v>
      </c>
      <c r="T339">
        <f t="shared" ca="1" si="116"/>
        <v>365495.30469800817</v>
      </c>
      <c r="U339">
        <f t="shared" ca="1" si="117"/>
        <v>182701.80833868231</v>
      </c>
      <c r="V339">
        <f t="shared" ca="1" si="118"/>
        <v>182793.49635932586</v>
      </c>
      <c r="AF339" s="5">
        <f ca="1">IF(Table1[[#This Row],[Genders]]="men",1,0)</f>
        <v>0</v>
      </c>
      <c r="AG339">
        <f ca="1">IF(Table1[[#This Row],[Genders]]="women",1,0)</f>
        <v>1</v>
      </c>
      <c r="AJ339" s="6"/>
      <c r="AL339">
        <f ca="1">IF(Table1[[#This Row],[field of work]]="teaching",1,0)</f>
        <v>0</v>
      </c>
      <c r="AM339">
        <f ca="1">IF(Table1[[#This Row],[field of work]]="health",1,0)</f>
        <v>0</v>
      </c>
      <c r="AN339">
        <f ca="1">IF(Table1[[#This Row],[field of work]]="agriculture",1,0)</f>
        <v>0</v>
      </c>
      <c r="AO339">
        <f ca="1">IF(Table1[[#This Row],[field of work]]="IT",1,0)</f>
        <v>0</v>
      </c>
      <c r="AP339">
        <f ca="1">IF(Table1[[#This Row],[field of work]]="construction",1,0)</f>
        <v>0</v>
      </c>
      <c r="AQ339">
        <f ca="1">IF(Table1[[#This Row],[field of work]]="general work",1,0)</f>
        <v>1</v>
      </c>
      <c r="AY339" s="23">
        <f ca="1">IF(Table1[[#This Row],[area]]="ontario",1,0)</f>
        <v>0</v>
      </c>
      <c r="AZ339">
        <f ca="1">IF(Table1[[#This Row],[area]]="newfounland",1,0)</f>
        <v>0</v>
      </c>
      <c r="BA339">
        <f ca="1">IF(Table1[[#This Row],[area]]="alberta",1,0)</f>
        <v>0</v>
      </c>
      <c r="BB339">
        <f ca="1">IF(Table1[[#This Row],[area]]="BC",1,0)</f>
        <v>0</v>
      </c>
      <c r="BC339">
        <f ca="1">IF(Table1[[#This Row],[area]]="yukon",1,0)</f>
        <v>0</v>
      </c>
      <c r="BD339">
        <f ca="1">IF(Table1[[#This Row],[area]]="nunavet",1,0)</f>
        <v>0</v>
      </c>
      <c r="BE339">
        <f ca="1">IF(Table1[[#This Row],[area]]="sasketchwan",1,0)</f>
        <v>0</v>
      </c>
      <c r="BF339">
        <f ca="1">IF(Table1[[#This Row],[area]]="newbruncwick",1,0)</f>
        <v>0</v>
      </c>
      <c r="BG339">
        <f ca="1">IF(Table1[[#This Row],[area]]="manitoba",1,0)</f>
        <v>0</v>
      </c>
      <c r="BH339">
        <f ca="1">IF(Table1[[#This Row],[area]]="prince edward island",1,0)</f>
        <v>0</v>
      </c>
      <c r="BI339">
        <f ca="1">IF(Table1[[#This Row],[area]]="quebec",1,0)</f>
        <v>0</v>
      </c>
      <c r="BJ339">
        <f ca="1">IF(Table1[[#This Row],[area]]="northwest tersesa",1,0)</f>
        <v>1</v>
      </c>
      <c r="BZ339" s="41">
        <f ca="1">Table1[[#This Row],[Cars Value]]/Table1[[#This Row],[no of cars]]</f>
        <v>48290.612028440875</v>
      </c>
      <c r="CB339" s="5">
        <f ca="1">IF(Table1[[#This Row],[Value of debts]]&gt;$CC$6,1,0)</f>
        <v>1</v>
      </c>
      <c r="CF339" s="6"/>
      <c r="CG339" s="43">
        <f ca="1">Table1[[#This Row],[Mortage left]]/Table1[[#This Row],[value of house]]</f>
        <v>0.44967055283836682</v>
      </c>
      <c r="CH339">
        <f t="shared" ca="1" si="133"/>
        <v>0</v>
      </c>
      <c r="CO339" s="5">
        <f ca="1">IF(Table1[[#This Row],[area]]="yukon",Table1[[#This Row],[income]],0)</f>
        <v>0</v>
      </c>
      <c r="CP339">
        <f ca="1">IF(Table1[[#This Row],[area]]="ontario",Table1[[#This Row],[income]],0)</f>
        <v>0</v>
      </c>
      <c r="CQ339">
        <f ca="1">IF(Table1[[#This Row],[area]]="newfounland",Table1[[#This Row],[income]],0)</f>
        <v>0</v>
      </c>
      <c r="CR339">
        <f ca="1">IF(Table1[[#This Row],[area]]="alberta",Table1[[#This Row],[income]],0)</f>
        <v>0</v>
      </c>
      <c r="CS339">
        <f ca="1">IF(Table1[[#This Row],[area]]="nunavet",Table1[[#This Row],[income]],0)</f>
        <v>0</v>
      </c>
      <c r="CT339">
        <f ca="1">IF(Table1[[#This Row],[area]]="prince edward island",Table1[[#This Row],[income]],0)</f>
        <v>0</v>
      </c>
      <c r="CU339">
        <f ca="1">IF(Table1[[#This Row],[area]]="northwest tersesa",Table1[[#This Row],[income]],0)</f>
        <v>62183</v>
      </c>
      <c r="CV339">
        <f ca="1">IF(Table1[[#This Row],[area]]="quebec",Table1[[#This Row],[income]],0)</f>
        <v>0</v>
      </c>
      <c r="CW339">
        <f ca="1">IF(Table1[[#This Row],[area]]="manitoba",Table1[[#This Row],[income]],0)</f>
        <v>0</v>
      </c>
      <c r="CX339">
        <f ca="1">IF(Table1[[#This Row],[area]]="sasketchwan",Table1[[#This Row],[income]],0)</f>
        <v>0</v>
      </c>
      <c r="CY339">
        <f ca="1">IF(Table1[[#This Row],[area]]="BC",Table1[[#This Row],[income]],0)</f>
        <v>0</v>
      </c>
      <c r="CZ339" s="6">
        <f ca="1">IF(Table1[[#This Row],[area]]="newbruncwick",Table1[[#This Row],[income]],0)</f>
        <v>0</v>
      </c>
      <c r="DB339" s="5">
        <f ca="1">IF(Table1[[#This Row],[field of work]]="health",Table1[[#This Row],[income]],0)</f>
        <v>0</v>
      </c>
      <c r="DC339">
        <f ca="1">IF(Table1[[#This Row],[field of work]]="teaching",Table1[[#This Row],[income]],0)</f>
        <v>0</v>
      </c>
      <c r="DD339">
        <f ca="1">IF(Table1[[#This Row],[field of work]]="agriculture",Table1[[#This Row],[income]],0)</f>
        <v>0</v>
      </c>
      <c r="DE339">
        <f ca="1">IF(Table1[[#This Row],[field of work]]="IT",Table1[[#This Row],[income]],0)</f>
        <v>0</v>
      </c>
      <c r="DF339">
        <f ca="1">IF(Table1[[#This Row],[field of work]]="construction",Table1[[#This Row],[income]],0)</f>
        <v>0</v>
      </c>
      <c r="DG339" s="6">
        <f ca="1">IF(Table1[[#This Row],[field of work]]="general work",Table1[[#This Row],[income]],0)</f>
        <v>62183</v>
      </c>
      <c r="DJ339" s="5">
        <f ca="1">IF(Table1[[#This Row],[Value of debts]]&gt;Table1[[#This Row],[income]],1,0)</f>
        <v>1</v>
      </c>
      <c r="DK339" s="6"/>
      <c r="DL339">
        <f ca="1">IF(Table1[[#This Row],[net worth of person($)]]&gt;$DM$6,Table1[[#This Row],[age]],0)</f>
        <v>35</v>
      </c>
    </row>
    <row r="340" spans="2:116" x14ac:dyDescent="0.3">
      <c r="B340">
        <f t="shared" ca="1" si="120"/>
        <v>1</v>
      </c>
      <c r="C340" s="1" t="str">
        <f t="shared" ca="1" si="121"/>
        <v>men</v>
      </c>
      <c r="D340">
        <f t="shared" ca="1" si="122"/>
        <v>30</v>
      </c>
      <c r="E340">
        <f t="shared" ca="1" si="123"/>
        <v>4</v>
      </c>
      <c r="F340" t="str">
        <f t="shared" ca="1" si="124"/>
        <v>IT</v>
      </c>
      <c r="G340">
        <f t="shared" ca="1" si="125"/>
        <v>1</v>
      </c>
      <c r="H340" t="str">
        <f t="shared" ca="1" si="126"/>
        <v>high school</v>
      </c>
      <c r="I340">
        <f t="shared" ca="1" si="127"/>
        <v>3</v>
      </c>
      <c r="J340">
        <f t="shared" ca="1" si="119"/>
        <v>2</v>
      </c>
      <c r="K340">
        <f t="shared" ca="1" si="128"/>
        <v>28810</v>
      </c>
      <c r="L340">
        <f t="shared" ca="1" si="129"/>
        <v>12</v>
      </c>
      <c r="M340" t="str">
        <f t="shared" ca="1" si="130"/>
        <v>prince edward island</v>
      </c>
      <c r="N340">
        <f t="shared" ca="1" si="112"/>
        <v>86430</v>
      </c>
      <c r="O340">
        <f t="shared" ca="1" si="131"/>
        <v>20735.255943854881</v>
      </c>
      <c r="P340">
        <f t="shared" ca="1" si="113"/>
        <v>31077.407199170495</v>
      </c>
      <c r="Q340">
        <f t="shared" ca="1" si="132"/>
        <v>7782</v>
      </c>
      <c r="R340">
        <f t="shared" ca="1" si="114"/>
        <v>44237.003152942954</v>
      </c>
      <c r="S340">
        <f t="shared" ca="1" si="115"/>
        <v>28924.527265229743</v>
      </c>
      <c r="T340">
        <f t="shared" ca="1" si="116"/>
        <v>146431.93446440023</v>
      </c>
      <c r="U340">
        <f t="shared" ca="1" si="117"/>
        <v>72754.259096797832</v>
      </c>
      <c r="V340">
        <f t="shared" ca="1" si="118"/>
        <v>73677.675367602395</v>
      </c>
      <c r="AF340" s="5">
        <f ca="1">IF(Table1[[#This Row],[Genders]]="men",1,0)</f>
        <v>1</v>
      </c>
      <c r="AG340">
        <f ca="1">IF(Table1[[#This Row],[Genders]]="women",1,0)</f>
        <v>0</v>
      </c>
      <c r="AJ340" s="6"/>
      <c r="AL340">
        <f ca="1">IF(Table1[[#This Row],[field of work]]="teaching",1,0)</f>
        <v>0</v>
      </c>
      <c r="AM340">
        <f ca="1">IF(Table1[[#This Row],[field of work]]="health",1,0)</f>
        <v>0</v>
      </c>
      <c r="AN340">
        <f ca="1">IF(Table1[[#This Row],[field of work]]="agriculture",1,0)</f>
        <v>0</v>
      </c>
      <c r="AO340">
        <f ca="1">IF(Table1[[#This Row],[field of work]]="IT",1,0)</f>
        <v>1</v>
      </c>
      <c r="AP340">
        <f ca="1">IF(Table1[[#This Row],[field of work]]="construction",1,0)</f>
        <v>0</v>
      </c>
      <c r="AQ340">
        <f ca="1">IF(Table1[[#This Row],[field of work]]="general work",1,0)</f>
        <v>0</v>
      </c>
      <c r="AY340" s="23">
        <f ca="1">IF(Table1[[#This Row],[area]]="ontario",1,0)</f>
        <v>0</v>
      </c>
      <c r="AZ340">
        <f ca="1">IF(Table1[[#This Row],[area]]="newfounland",1,0)</f>
        <v>0</v>
      </c>
      <c r="BA340">
        <f ca="1">IF(Table1[[#This Row],[area]]="alberta",1,0)</f>
        <v>0</v>
      </c>
      <c r="BB340">
        <f ca="1">IF(Table1[[#This Row],[area]]="BC",1,0)</f>
        <v>0</v>
      </c>
      <c r="BC340">
        <f ca="1">IF(Table1[[#This Row],[area]]="yukon",1,0)</f>
        <v>0</v>
      </c>
      <c r="BD340">
        <f ca="1">IF(Table1[[#This Row],[area]]="nunavet",1,0)</f>
        <v>0</v>
      </c>
      <c r="BE340">
        <f ca="1">IF(Table1[[#This Row],[area]]="sasketchwan",1,0)</f>
        <v>0</v>
      </c>
      <c r="BF340">
        <f ca="1">IF(Table1[[#This Row],[area]]="newbruncwick",1,0)</f>
        <v>0</v>
      </c>
      <c r="BG340">
        <f ca="1">IF(Table1[[#This Row],[area]]="manitoba",1,0)</f>
        <v>0</v>
      </c>
      <c r="BH340">
        <f ca="1">IF(Table1[[#This Row],[area]]="prince edward island",1,0)</f>
        <v>1</v>
      </c>
      <c r="BI340">
        <f ca="1">IF(Table1[[#This Row],[area]]="quebec",1,0)</f>
        <v>0</v>
      </c>
      <c r="BJ340">
        <f ca="1">IF(Table1[[#This Row],[area]]="northwest tersesa",1,0)</f>
        <v>0</v>
      </c>
      <c r="BZ340" s="41">
        <f ca="1">Table1[[#This Row],[Cars Value]]/Table1[[#This Row],[no of cars]]</f>
        <v>15538.703599585248</v>
      </c>
      <c r="CB340" s="5">
        <f ca="1">IF(Table1[[#This Row],[Value of debts]]&gt;$CC$6,1,0)</f>
        <v>0</v>
      </c>
      <c r="CF340" s="6"/>
      <c r="CG340" s="43">
        <f ca="1">Table1[[#This Row],[Mortage left]]/Table1[[#This Row],[value of house]]</f>
        <v>0.2399080868200264</v>
      </c>
      <c r="CH340">
        <f t="shared" ca="1" si="133"/>
        <v>0</v>
      </c>
      <c r="CO340" s="5">
        <f ca="1">IF(Table1[[#This Row],[area]]="yukon",Table1[[#This Row],[income]],0)</f>
        <v>0</v>
      </c>
      <c r="CP340">
        <f ca="1">IF(Table1[[#This Row],[area]]="ontario",Table1[[#This Row],[income]],0)</f>
        <v>0</v>
      </c>
      <c r="CQ340">
        <f ca="1">IF(Table1[[#This Row],[area]]="newfounland",Table1[[#This Row],[income]],0)</f>
        <v>0</v>
      </c>
      <c r="CR340">
        <f ca="1">IF(Table1[[#This Row],[area]]="alberta",Table1[[#This Row],[income]],0)</f>
        <v>0</v>
      </c>
      <c r="CS340">
        <f ca="1">IF(Table1[[#This Row],[area]]="nunavet",Table1[[#This Row],[income]],0)</f>
        <v>0</v>
      </c>
      <c r="CT340">
        <f ca="1">IF(Table1[[#This Row],[area]]="prince edward island",Table1[[#This Row],[income]],0)</f>
        <v>28810</v>
      </c>
      <c r="CU340">
        <f ca="1">IF(Table1[[#This Row],[area]]="northwest tersesa",Table1[[#This Row],[income]],0)</f>
        <v>0</v>
      </c>
      <c r="CV340">
        <f ca="1">IF(Table1[[#This Row],[area]]="quebec",Table1[[#This Row],[income]],0)</f>
        <v>0</v>
      </c>
      <c r="CW340">
        <f ca="1">IF(Table1[[#This Row],[area]]="manitoba",Table1[[#This Row],[income]],0)</f>
        <v>0</v>
      </c>
      <c r="CX340">
        <f ca="1">IF(Table1[[#This Row],[area]]="sasketchwan",Table1[[#This Row],[income]],0)</f>
        <v>0</v>
      </c>
      <c r="CY340">
        <f ca="1">IF(Table1[[#This Row],[area]]="BC",Table1[[#This Row],[income]],0)</f>
        <v>0</v>
      </c>
      <c r="CZ340" s="6">
        <f ca="1">IF(Table1[[#This Row],[area]]="newbruncwick",Table1[[#This Row],[income]],0)</f>
        <v>0</v>
      </c>
      <c r="DB340" s="5">
        <f ca="1">IF(Table1[[#This Row],[field of work]]="health",Table1[[#This Row],[income]],0)</f>
        <v>0</v>
      </c>
      <c r="DC340">
        <f ca="1">IF(Table1[[#This Row],[field of work]]="teaching",Table1[[#This Row],[income]],0)</f>
        <v>0</v>
      </c>
      <c r="DD340">
        <f ca="1">IF(Table1[[#This Row],[field of work]]="agriculture",Table1[[#This Row],[income]],0)</f>
        <v>0</v>
      </c>
      <c r="DE340">
        <f ca="1">IF(Table1[[#This Row],[field of work]]="IT",Table1[[#This Row],[income]],0)</f>
        <v>28810</v>
      </c>
      <c r="DF340">
        <f ca="1">IF(Table1[[#This Row],[field of work]]="construction",Table1[[#This Row],[income]],0)</f>
        <v>0</v>
      </c>
      <c r="DG340" s="6">
        <f ca="1">IF(Table1[[#This Row],[field of work]]="general work",Table1[[#This Row],[income]],0)</f>
        <v>0</v>
      </c>
      <c r="DJ340" s="5">
        <f ca="1">IF(Table1[[#This Row],[Value of debts]]&gt;Table1[[#This Row],[income]],1,0)</f>
        <v>1</v>
      </c>
      <c r="DK340" s="6"/>
      <c r="DL340">
        <f ca="1">IF(Table1[[#This Row],[net worth of person($)]]&gt;$DM$6,Table1[[#This Row],[age]],0)</f>
        <v>30</v>
      </c>
    </row>
    <row r="341" spans="2:116" x14ac:dyDescent="0.3">
      <c r="B341">
        <f t="shared" ca="1" si="120"/>
        <v>2</v>
      </c>
      <c r="C341" s="1" t="str">
        <f t="shared" ca="1" si="121"/>
        <v>women</v>
      </c>
      <c r="D341">
        <f t="shared" ca="1" si="122"/>
        <v>35</v>
      </c>
      <c r="E341">
        <f t="shared" ca="1" si="123"/>
        <v>6</v>
      </c>
      <c r="F341" t="str">
        <f t="shared" ca="1" si="124"/>
        <v>agriculture</v>
      </c>
      <c r="G341">
        <f t="shared" ca="1" si="125"/>
        <v>5</v>
      </c>
      <c r="H341" t="str">
        <f t="shared" ca="1" si="126"/>
        <v>other</v>
      </c>
      <c r="I341">
        <f t="shared" ca="1" si="127"/>
        <v>1</v>
      </c>
      <c r="J341">
        <f t="shared" ca="1" si="119"/>
        <v>1</v>
      </c>
      <c r="K341">
        <f t="shared" ca="1" si="128"/>
        <v>56336</v>
      </c>
      <c r="L341">
        <f t="shared" ca="1" si="129"/>
        <v>7</v>
      </c>
      <c r="M341" t="str">
        <f t="shared" ca="1" si="130"/>
        <v>manitoba</v>
      </c>
      <c r="N341">
        <f t="shared" ca="1" si="112"/>
        <v>338016</v>
      </c>
      <c r="O341">
        <f t="shared" ca="1" si="131"/>
        <v>242989.26652246484</v>
      </c>
      <c r="P341">
        <f t="shared" ca="1" si="113"/>
        <v>29713.545229409632</v>
      </c>
      <c r="Q341">
        <f t="shared" ca="1" si="132"/>
        <v>24294</v>
      </c>
      <c r="R341">
        <f t="shared" ca="1" si="114"/>
        <v>10059.111273772074</v>
      </c>
      <c r="S341">
        <f t="shared" ca="1" si="115"/>
        <v>18622.315030844995</v>
      </c>
      <c r="T341">
        <f t="shared" ca="1" si="116"/>
        <v>386351.86026025465</v>
      </c>
      <c r="U341">
        <f t="shared" ca="1" si="117"/>
        <v>277342.37779623689</v>
      </c>
      <c r="V341">
        <f t="shared" ca="1" si="118"/>
        <v>109009.48246401775</v>
      </c>
      <c r="AF341" s="5">
        <f ca="1">IF(Table1[[#This Row],[Genders]]="men",1,0)</f>
        <v>0</v>
      </c>
      <c r="AG341">
        <f ca="1">IF(Table1[[#This Row],[Genders]]="women",1,0)</f>
        <v>1</v>
      </c>
      <c r="AJ341" s="6"/>
      <c r="AL341">
        <f ca="1">IF(Table1[[#This Row],[field of work]]="teaching",1,0)</f>
        <v>0</v>
      </c>
      <c r="AM341">
        <f ca="1">IF(Table1[[#This Row],[field of work]]="health",1,0)</f>
        <v>0</v>
      </c>
      <c r="AN341">
        <f ca="1">IF(Table1[[#This Row],[field of work]]="agriculture",1,0)</f>
        <v>1</v>
      </c>
      <c r="AO341">
        <f ca="1">IF(Table1[[#This Row],[field of work]]="IT",1,0)</f>
        <v>0</v>
      </c>
      <c r="AP341">
        <f ca="1">IF(Table1[[#This Row],[field of work]]="construction",1,0)</f>
        <v>0</v>
      </c>
      <c r="AQ341">
        <f ca="1">IF(Table1[[#This Row],[field of work]]="general work",1,0)</f>
        <v>0</v>
      </c>
      <c r="AY341" s="23">
        <f ca="1">IF(Table1[[#This Row],[area]]="ontario",1,0)</f>
        <v>0</v>
      </c>
      <c r="AZ341">
        <f ca="1">IF(Table1[[#This Row],[area]]="newfounland",1,0)</f>
        <v>0</v>
      </c>
      <c r="BA341">
        <f ca="1">IF(Table1[[#This Row],[area]]="alberta",1,0)</f>
        <v>0</v>
      </c>
      <c r="BB341">
        <f ca="1">IF(Table1[[#This Row],[area]]="BC",1,0)</f>
        <v>0</v>
      </c>
      <c r="BC341">
        <f ca="1">IF(Table1[[#This Row],[area]]="yukon",1,0)</f>
        <v>0</v>
      </c>
      <c r="BD341">
        <f ca="1">IF(Table1[[#This Row],[area]]="nunavet",1,0)</f>
        <v>0</v>
      </c>
      <c r="BE341">
        <f ca="1">IF(Table1[[#This Row],[area]]="sasketchwan",1,0)</f>
        <v>0</v>
      </c>
      <c r="BF341">
        <f ca="1">IF(Table1[[#This Row],[area]]="newbruncwick",1,0)</f>
        <v>0</v>
      </c>
      <c r="BG341">
        <f ca="1">IF(Table1[[#This Row],[area]]="manitoba",1,0)</f>
        <v>1</v>
      </c>
      <c r="BH341">
        <f ca="1">IF(Table1[[#This Row],[area]]="prince edward island",1,0)</f>
        <v>0</v>
      </c>
      <c r="BI341">
        <f ca="1">IF(Table1[[#This Row],[area]]="quebec",1,0)</f>
        <v>0</v>
      </c>
      <c r="BJ341">
        <f ca="1">IF(Table1[[#This Row],[area]]="northwest tersesa",1,0)</f>
        <v>0</v>
      </c>
      <c r="BZ341" s="41">
        <f ca="1">Table1[[#This Row],[Cars Value]]/Table1[[#This Row],[no of cars]]</f>
        <v>29713.545229409632</v>
      </c>
      <c r="CB341" s="5">
        <f ca="1">IF(Table1[[#This Row],[Value of debts]]&gt;$CC$6,1,0)</f>
        <v>1</v>
      </c>
      <c r="CF341" s="6"/>
      <c r="CG341" s="43">
        <f ca="1">Table1[[#This Row],[Mortage left]]/Table1[[#This Row],[value of house]]</f>
        <v>0.7188691260841642</v>
      </c>
      <c r="CH341">
        <f t="shared" ca="1" si="133"/>
        <v>0</v>
      </c>
      <c r="CO341" s="5">
        <f ca="1">IF(Table1[[#This Row],[area]]="yukon",Table1[[#This Row],[income]],0)</f>
        <v>0</v>
      </c>
      <c r="CP341">
        <f ca="1">IF(Table1[[#This Row],[area]]="ontario",Table1[[#This Row],[income]],0)</f>
        <v>0</v>
      </c>
      <c r="CQ341">
        <f ca="1">IF(Table1[[#This Row],[area]]="newfounland",Table1[[#This Row],[income]],0)</f>
        <v>0</v>
      </c>
      <c r="CR341">
        <f ca="1">IF(Table1[[#This Row],[area]]="alberta",Table1[[#This Row],[income]],0)</f>
        <v>0</v>
      </c>
      <c r="CS341">
        <f ca="1">IF(Table1[[#This Row],[area]]="nunavet",Table1[[#This Row],[income]],0)</f>
        <v>0</v>
      </c>
      <c r="CT341">
        <f ca="1">IF(Table1[[#This Row],[area]]="prince edward island",Table1[[#This Row],[income]],0)</f>
        <v>0</v>
      </c>
      <c r="CU341">
        <f ca="1">IF(Table1[[#This Row],[area]]="northwest tersesa",Table1[[#This Row],[income]],0)</f>
        <v>0</v>
      </c>
      <c r="CV341">
        <f ca="1">IF(Table1[[#This Row],[area]]="quebec",Table1[[#This Row],[income]],0)</f>
        <v>0</v>
      </c>
      <c r="CW341">
        <f ca="1">IF(Table1[[#This Row],[area]]="manitoba",Table1[[#This Row],[income]],0)</f>
        <v>56336</v>
      </c>
      <c r="CX341">
        <f ca="1">IF(Table1[[#This Row],[area]]="sasketchwan",Table1[[#This Row],[income]],0)</f>
        <v>0</v>
      </c>
      <c r="CY341">
        <f ca="1">IF(Table1[[#This Row],[area]]="BC",Table1[[#This Row],[income]],0)</f>
        <v>0</v>
      </c>
      <c r="CZ341" s="6">
        <f ca="1">IF(Table1[[#This Row],[area]]="newbruncwick",Table1[[#This Row],[income]],0)</f>
        <v>0</v>
      </c>
      <c r="DB341" s="5">
        <f ca="1">IF(Table1[[#This Row],[field of work]]="health",Table1[[#This Row],[income]],0)</f>
        <v>0</v>
      </c>
      <c r="DC341">
        <f ca="1">IF(Table1[[#This Row],[field of work]]="teaching",Table1[[#This Row],[income]],0)</f>
        <v>0</v>
      </c>
      <c r="DD341">
        <f ca="1">IF(Table1[[#This Row],[field of work]]="agriculture",Table1[[#This Row],[income]],0)</f>
        <v>56336</v>
      </c>
      <c r="DE341">
        <f ca="1">IF(Table1[[#This Row],[field of work]]="IT",Table1[[#This Row],[income]],0)</f>
        <v>0</v>
      </c>
      <c r="DF341">
        <f ca="1">IF(Table1[[#This Row],[field of work]]="construction",Table1[[#This Row],[income]],0)</f>
        <v>0</v>
      </c>
      <c r="DG341" s="6">
        <f ca="1">IF(Table1[[#This Row],[field of work]]="general work",Table1[[#This Row],[income]],0)</f>
        <v>0</v>
      </c>
      <c r="DJ341" s="5">
        <f ca="1">IF(Table1[[#This Row],[Value of debts]]&gt;Table1[[#This Row],[income]],1,0)</f>
        <v>1</v>
      </c>
      <c r="DK341" s="6"/>
      <c r="DL341">
        <f ca="1">IF(Table1[[#This Row],[net worth of person($)]]&gt;$DM$6,Table1[[#This Row],[age]],0)</f>
        <v>35</v>
      </c>
    </row>
    <row r="342" spans="2:116" x14ac:dyDescent="0.3">
      <c r="B342">
        <f t="shared" ca="1" si="120"/>
        <v>1</v>
      </c>
      <c r="C342" s="1" t="str">
        <f t="shared" ca="1" si="121"/>
        <v>men</v>
      </c>
      <c r="D342">
        <f t="shared" ca="1" si="122"/>
        <v>40</v>
      </c>
      <c r="E342">
        <f t="shared" ca="1" si="123"/>
        <v>6</v>
      </c>
      <c r="F342" t="str">
        <f t="shared" ca="1" si="124"/>
        <v>agriculture</v>
      </c>
      <c r="G342">
        <f t="shared" ca="1" si="125"/>
        <v>1</v>
      </c>
      <c r="H342" t="str">
        <f t="shared" ca="1" si="126"/>
        <v>high school</v>
      </c>
      <c r="I342">
        <f t="shared" ca="1" si="127"/>
        <v>2</v>
      </c>
      <c r="J342">
        <f t="shared" ca="1" si="119"/>
        <v>3</v>
      </c>
      <c r="K342">
        <f t="shared" ca="1" si="128"/>
        <v>54752</v>
      </c>
      <c r="L342">
        <f t="shared" ca="1" si="129"/>
        <v>2</v>
      </c>
      <c r="M342" t="str">
        <f t="shared" ca="1" si="130"/>
        <v>BC</v>
      </c>
      <c r="N342">
        <f t="shared" ref="N342:N405" ca="1" si="134">K342*RANDBETWEEN(3,6)</f>
        <v>219008</v>
      </c>
      <c r="O342">
        <f t="shared" ca="1" si="131"/>
        <v>83624.553583460904</v>
      </c>
      <c r="P342">
        <f t="shared" ref="P342:P405" ca="1" si="135">J342*RAND()*K342</f>
        <v>91815.745365554307</v>
      </c>
      <c r="Q342">
        <f t="shared" ca="1" si="132"/>
        <v>55208</v>
      </c>
      <c r="R342">
        <f t="shared" ref="R342:R405" ca="1" si="136">RAND()*K342*2</f>
        <v>102289.6322325431</v>
      </c>
      <c r="S342">
        <f t="shared" ref="S342:S405" ca="1" si="137">RAND()*K342*1.5</f>
        <v>41906.773665651475</v>
      </c>
      <c r="T342">
        <f t="shared" ref="T342:T405" ca="1" si="138">N342+P342+S342</f>
        <v>352730.5190312058</v>
      </c>
      <c r="U342">
        <f t="shared" ref="U342:U405" ca="1" si="139">SUM(O342,R342,Q342)</f>
        <v>241122.185816004</v>
      </c>
      <c r="V342">
        <f t="shared" ref="V342:V405" ca="1" si="140">T342-U342</f>
        <v>111608.3332152018</v>
      </c>
      <c r="AF342" s="5">
        <f ca="1">IF(Table1[[#This Row],[Genders]]="men",1,0)</f>
        <v>1</v>
      </c>
      <c r="AG342">
        <f ca="1">IF(Table1[[#This Row],[Genders]]="women",1,0)</f>
        <v>0</v>
      </c>
      <c r="AJ342" s="6"/>
      <c r="AL342">
        <f ca="1">IF(Table1[[#This Row],[field of work]]="teaching",1,0)</f>
        <v>0</v>
      </c>
      <c r="AM342">
        <f ca="1">IF(Table1[[#This Row],[field of work]]="health",1,0)</f>
        <v>0</v>
      </c>
      <c r="AN342">
        <f ca="1">IF(Table1[[#This Row],[field of work]]="agriculture",1,0)</f>
        <v>1</v>
      </c>
      <c r="AO342">
        <f ca="1">IF(Table1[[#This Row],[field of work]]="IT",1,0)</f>
        <v>0</v>
      </c>
      <c r="AP342">
        <f ca="1">IF(Table1[[#This Row],[field of work]]="construction",1,0)</f>
        <v>0</v>
      </c>
      <c r="AQ342">
        <f ca="1">IF(Table1[[#This Row],[field of work]]="general work",1,0)</f>
        <v>0</v>
      </c>
      <c r="AY342" s="23">
        <f ca="1">IF(Table1[[#This Row],[area]]="ontario",1,0)</f>
        <v>0</v>
      </c>
      <c r="AZ342">
        <f ca="1">IF(Table1[[#This Row],[area]]="newfounland",1,0)</f>
        <v>0</v>
      </c>
      <c r="BA342">
        <f ca="1">IF(Table1[[#This Row],[area]]="alberta",1,0)</f>
        <v>0</v>
      </c>
      <c r="BB342">
        <f ca="1">IF(Table1[[#This Row],[area]]="BC",1,0)</f>
        <v>1</v>
      </c>
      <c r="BC342">
        <f ca="1">IF(Table1[[#This Row],[area]]="yukon",1,0)</f>
        <v>0</v>
      </c>
      <c r="BD342">
        <f ca="1">IF(Table1[[#This Row],[area]]="nunavet",1,0)</f>
        <v>0</v>
      </c>
      <c r="BE342">
        <f ca="1">IF(Table1[[#This Row],[area]]="sasketchwan",1,0)</f>
        <v>0</v>
      </c>
      <c r="BF342">
        <f ca="1">IF(Table1[[#This Row],[area]]="newbruncwick",1,0)</f>
        <v>0</v>
      </c>
      <c r="BG342">
        <f ca="1">IF(Table1[[#This Row],[area]]="manitoba",1,0)</f>
        <v>0</v>
      </c>
      <c r="BH342">
        <f ca="1">IF(Table1[[#This Row],[area]]="prince edward island",1,0)</f>
        <v>0</v>
      </c>
      <c r="BI342">
        <f ca="1">IF(Table1[[#This Row],[area]]="quebec",1,0)</f>
        <v>0</v>
      </c>
      <c r="BJ342">
        <f ca="1">IF(Table1[[#This Row],[area]]="northwest tersesa",1,0)</f>
        <v>0</v>
      </c>
      <c r="BZ342" s="41">
        <f ca="1">Table1[[#This Row],[Cars Value]]/Table1[[#This Row],[no of cars]]</f>
        <v>30605.24845518477</v>
      </c>
      <c r="CB342" s="5">
        <f ca="1">IF(Table1[[#This Row],[Value of debts]]&gt;$CC$6,1,0)</f>
        <v>1</v>
      </c>
      <c r="CF342" s="6"/>
      <c r="CG342" s="43">
        <f ca="1">Table1[[#This Row],[Mortage left]]/Table1[[#This Row],[value of house]]</f>
        <v>0.381833328387369</v>
      </c>
      <c r="CH342">
        <f t="shared" ca="1" si="133"/>
        <v>0</v>
      </c>
      <c r="CO342" s="5">
        <f ca="1">IF(Table1[[#This Row],[area]]="yukon",Table1[[#This Row],[income]],0)</f>
        <v>0</v>
      </c>
      <c r="CP342">
        <f ca="1">IF(Table1[[#This Row],[area]]="ontario",Table1[[#This Row],[income]],0)</f>
        <v>0</v>
      </c>
      <c r="CQ342">
        <f ca="1">IF(Table1[[#This Row],[area]]="newfounland",Table1[[#This Row],[income]],0)</f>
        <v>0</v>
      </c>
      <c r="CR342">
        <f ca="1">IF(Table1[[#This Row],[area]]="alberta",Table1[[#This Row],[income]],0)</f>
        <v>0</v>
      </c>
      <c r="CS342">
        <f ca="1">IF(Table1[[#This Row],[area]]="nunavet",Table1[[#This Row],[income]],0)</f>
        <v>0</v>
      </c>
      <c r="CT342">
        <f ca="1">IF(Table1[[#This Row],[area]]="prince edward island",Table1[[#This Row],[income]],0)</f>
        <v>0</v>
      </c>
      <c r="CU342">
        <f ca="1">IF(Table1[[#This Row],[area]]="northwest tersesa",Table1[[#This Row],[income]],0)</f>
        <v>0</v>
      </c>
      <c r="CV342">
        <f ca="1">IF(Table1[[#This Row],[area]]="quebec",Table1[[#This Row],[income]],0)</f>
        <v>0</v>
      </c>
      <c r="CW342">
        <f ca="1">IF(Table1[[#This Row],[area]]="manitoba",Table1[[#This Row],[income]],0)</f>
        <v>0</v>
      </c>
      <c r="CX342">
        <f ca="1">IF(Table1[[#This Row],[area]]="sasketchwan",Table1[[#This Row],[income]],0)</f>
        <v>0</v>
      </c>
      <c r="CY342">
        <f ca="1">IF(Table1[[#This Row],[area]]="BC",Table1[[#This Row],[income]],0)</f>
        <v>54752</v>
      </c>
      <c r="CZ342" s="6">
        <f ca="1">IF(Table1[[#This Row],[area]]="newbruncwick",Table1[[#This Row],[income]],0)</f>
        <v>0</v>
      </c>
      <c r="DB342" s="5">
        <f ca="1">IF(Table1[[#This Row],[field of work]]="health",Table1[[#This Row],[income]],0)</f>
        <v>0</v>
      </c>
      <c r="DC342">
        <f ca="1">IF(Table1[[#This Row],[field of work]]="teaching",Table1[[#This Row],[income]],0)</f>
        <v>0</v>
      </c>
      <c r="DD342">
        <f ca="1">IF(Table1[[#This Row],[field of work]]="agriculture",Table1[[#This Row],[income]],0)</f>
        <v>54752</v>
      </c>
      <c r="DE342">
        <f ca="1">IF(Table1[[#This Row],[field of work]]="IT",Table1[[#This Row],[income]],0)</f>
        <v>0</v>
      </c>
      <c r="DF342">
        <f ca="1">IF(Table1[[#This Row],[field of work]]="construction",Table1[[#This Row],[income]],0)</f>
        <v>0</v>
      </c>
      <c r="DG342" s="6">
        <f ca="1">IF(Table1[[#This Row],[field of work]]="general work",Table1[[#This Row],[income]],0)</f>
        <v>0</v>
      </c>
      <c r="DJ342" s="5">
        <f ca="1">IF(Table1[[#This Row],[Value of debts]]&gt;Table1[[#This Row],[income]],1,0)</f>
        <v>1</v>
      </c>
      <c r="DK342" s="6"/>
      <c r="DL342">
        <f ca="1">IF(Table1[[#This Row],[net worth of person($)]]&gt;$DM$6,Table1[[#This Row],[age]],0)</f>
        <v>40</v>
      </c>
    </row>
    <row r="343" spans="2:116" x14ac:dyDescent="0.3">
      <c r="B343">
        <f t="shared" ca="1" si="120"/>
        <v>2</v>
      </c>
      <c r="C343" s="1" t="str">
        <f t="shared" ca="1" si="121"/>
        <v>women</v>
      </c>
      <c r="D343">
        <f t="shared" ca="1" si="122"/>
        <v>41</v>
      </c>
      <c r="E343">
        <f t="shared" ca="1" si="123"/>
        <v>6</v>
      </c>
      <c r="F343" t="str">
        <f t="shared" ca="1" si="124"/>
        <v>agriculture</v>
      </c>
      <c r="G343">
        <f t="shared" ca="1" si="125"/>
        <v>2</v>
      </c>
      <c r="H343" t="str">
        <f t="shared" ca="1" si="126"/>
        <v>college</v>
      </c>
      <c r="I343">
        <f t="shared" ca="1" si="127"/>
        <v>0</v>
      </c>
      <c r="J343">
        <f t="shared" ca="1" si="119"/>
        <v>2</v>
      </c>
      <c r="K343">
        <f t="shared" ca="1" si="128"/>
        <v>50139</v>
      </c>
      <c r="L343">
        <f t="shared" ca="1" si="129"/>
        <v>2</v>
      </c>
      <c r="M343" t="str">
        <f t="shared" ca="1" si="130"/>
        <v>BC</v>
      </c>
      <c r="N343">
        <f t="shared" ca="1" si="134"/>
        <v>150417</v>
      </c>
      <c r="O343">
        <f t="shared" ca="1" si="131"/>
        <v>144432.632592307</v>
      </c>
      <c r="P343">
        <f t="shared" ca="1" si="135"/>
        <v>42203.566789818273</v>
      </c>
      <c r="Q343">
        <f t="shared" ca="1" si="132"/>
        <v>37283</v>
      </c>
      <c r="R343">
        <f t="shared" ca="1" si="136"/>
        <v>6810.273542639301</v>
      </c>
      <c r="S343">
        <f t="shared" ca="1" si="137"/>
        <v>64825.243149978167</v>
      </c>
      <c r="T343">
        <f t="shared" ca="1" si="138"/>
        <v>257445.80993979645</v>
      </c>
      <c r="U343">
        <f t="shared" ca="1" si="139"/>
        <v>188525.9061349463</v>
      </c>
      <c r="V343">
        <f t="shared" ca="1" si="140"/>
        <v>68919.903804850153</v>
      </c>
      <c r="AF343" s="5">
        <f ca="1">IF(Table1[[#This Row],[Genders]]="men",1,0)</f>
        <v>0</v>
      </c>
      <c r="AG343">
        <f ca="1">IF(Table1[[#This Row],[Genders]]="women",1,0)</f>
        <v>1</v>
      </c>
      <c r="AJ343" s="6"/>
      <c r="AL343">
        <f ca="1">IF(Table1[[#This Row],[field of work]]="teaching",1,0)</f>
        <v>0</v>
      </c>
      <c r="AM343">
        <f ca="1">IF(Table1[[#This Row],[field of work]]="health",1,0)</f>
        <v>0</v>
      </c>
      <c r="AN343">
        <f ca="1">IF(Table1[[#This Row],[field of work]]="agriculture",1,0)</f>
        <v>1</v>
      </c>
      <c r="AO343">
        <f ca="1">IF(Table1[[#This Row],[field of work]]="IT",1,0)</f>
        <v>0</v>
      </c>
      <c r="AP343">
        <f ca="1">IF(Table1[[#This Row],[field of work]]="construction",1,0)</f>
        <v>0</v>
      </c>
      <c r="AQ343">
        <f ca="1">IF(Table1[[#This Row],[field of work]]="general work",1,0)</f>
        <v>0</v>
      </c>
      <c r="AY343" s="23">
        <f ca="1">IF(Table1[[#This Row],[area]]="ontario",1,0)</f>
        <v>0</v>
      </c>
      <c r="AZ343">
        <f ca="1">IF(Table1[[#This Row],[area]]="newfounland",1,0)</f>
        <v>0</v>
      </c>
      <c r="BA343">
        <f ca="1">IF(Table1[[#This Row],[area]]="alberta",1,0)</f>
        <v>0</v>
      </c>
      <c r="BB343">
        <f ca="1">IF(Table1[[#This Row],[area]]="BC",1,0)</f>
        <v>1</v>
      </c>
      <c r="BC343">
        <f ca="1">IF(Table1[[#This Row],[area]]="yukon",1,0)</f>
        <v>0</v>
      </c>
      <c r="BD343">
        <f ca="1">IF(Table1[[#This Row],[area]]="nunavet",1,0)</f>
        <v>0</v>
      </c>
      <c r="BE343">
        <f ca="1">IF(Table1[[#This Row],[area]]="sasketchwan",1,0)</f>
        <v>0</v>
      </c>
      <c r="BF343">
        <f ca="1">IF(Table1[[#This Row],[area]]="newbruncwick",1,0)</f>
        <v>0</v>
      </c>
      <c r="BG343">
        <f ca="1">IF(Table1[[#This Row],[area]]="manitoba",1,0)</f>
        <v>0</v>
      </c>
      <c r="BH343">
        <f ca="1">IF(Table1[[#This Row],[area]]="prince edward island",1,0)</f>
        <v>0</v>
      </c>
      <c r="BI343">
        <f ca="1">IF(Table1[[#This Row],[area]]="quebec",1,0)</f>
        <v>0</v>
      </c>
      <c r="BJ343">
        <f ca="1">IF(Table1[[#This Row],[area]]="northwest tersesa",1,0)</f>
        <v>0</v>
      </c>
      <c r="BZ343" s="41">
        <f ca="1">Table1[[#This Row],[Cars Value]]/Table1[[#This Row],[no of cars]]</f>
        <v>21101.783394909136</v>
      </c>
      <c r="CB343" s="5">
        <f ca="1">IF(Table1[[#This Row],[Value of debts]]&gt;$CC$6,1,0)</f>
        <v>1</v>
      </c>
      <c r="CF343" s="6"/>
      <c r="CG343" s="43">
        <f ca="1">Table1[[#This Row],[Mortage left]]/Table1[[#This Row],[value of house]]</f>
        <v>0.96021482008221803</v>
      </c>
      <c r="CH343">
        <f t="shared" ca="1" si="133"/>
        <v>0</v>
      </c>
      <c r="CO343" s="5">
        <f ca="1">IF(Table1[[#This Row],[area]]="yukon",Table1[[#This Row],[income]],0)</f>
        <v>0</v>
      </c>
      <c r="CP343">
        <f ca="1">IF(Table1[[#This Row],[area]]="ontario",Table1[[#This Row],[income]],0)</f>
        <v>0</v>
      </c>
      <c r="CQ343">
        <f ca="1">IF(Table1[[#This Row],[area]]="newfounland",Table1[[#This Row],[income]],0)</f>
        <v>0</v>
      </c>
      <c r="CR343">
        <f ca="1">IF(Table1[[#This Row],[area]]="alberta",Table1[[#This Row],[income]],0)</f>
        <v>0</v>
      </c>
      <c r="CS343">
        <f ca="1">IF(Table1[[#This Row],[area]]="nunavet",Table1[[#This Row],[income]],0)</f>
        <v>0</v>
      </c>
      <c r="CT343">
        <f ca="1">IF(Table1[[#This Row],[area]]="prince edward island",Table1[[#This Row],[income]],0)</f>
        <v>0</v>
      </c>
      <c r="CU343">
        <f ca="1">IF(Table1[[#This Row],[area]]="northwest tersesa",Table1[[#This Row],[income]],0)</f>
        <v>0</v>
      </c>
      <c r="CV343">
        <f ca="1">IF(Table1[[#This Row],[area]]="quebec",Table1[[#This Row],[income]],0)</f>
        <v>0</v>
      </c>
      <c r="CW343">
        <f ca="1">IF(Table1[[#This Row],[area]]="manitoba",Table1[[#This Row],[income]],0)</f>
        <v>0</v>
      </c>
      <c r="CX343">
        <f ca="1">IF(Table1[[#This Row],[area]]="sasketchwan",Table1[[#This Row],[income]],0)</f>
        <v>0</v>
      </c>
      <c r="CY343">
        <f ca="1">IF(Table1[[#This Row],[area]]="BC",Table1[[#This Row],[income]],0)</f>
        <v>50139</v>
      </c>
      <c r="CZ343" s="6">
        <f ca="1">IF(Table1[[#This Row],[area]]="newbruncwick",Table1[[#This Row],[income]],0)</f>
        <v>0</v>
      </c>
      <c r="DB343" s="5">
        <f ca="1">IF(Table1[[#This Row],[field of work]]="health",Table1[[#This Row],[income]],0)</f>
        <v>0</v>
      </c>
      <c r="DC343">
        <f ca="1">IF(Table1[[#This Row],[field of work]]="teaching",Table1[[#This Row],[income]],0)</f>
        <v>0</v>
      </c>
      <c r="DD343">
        <f ca="1">IF(Table1[[#This Row],[field of work]]="agriculture",Table1[[#This Row],[income]],0)</f>
        <v>50139</v>
      </c>
      <c r="DE343">
        <f ca="1">IF(Table1[[#This Row],[field of work]]="IT",Table1[[#This Row],[income]],0)</f>
        <v>0</v>
      </c>
      <c r="DF343">
        <f ca="1">IF(Table1[[#This Row],[field of work]]="construction",Table1[[#This Row],[income]],0)</f>
        <v>0</v>
      </c>
      <c r="DG343" s="6">
        <f ca="1">IF(Table1[[#This Row],[field of work]]="general work",Table1[[#This Row],[income]],0)</f>
        <v>0</v>
      </c>
      <c r="DJ343" s="5">
        <f ca="1">IF(Table1[[#This Row],[Value of debts]]&gt;Table1[[#This Row],[income]],1,0)</f>
        <v>1</v>
      </c>
      <c r="DK343" s="6"/>
      <c r="DL343">
        <f ca="1">IF(Table1[[#This Row],[net worth of person($)]]&gt;$DM$6,Table1[[#This Row],[age]],0)</f>
        <v>41</v>
      </c>
    </row>
    <row r="344" spans="2:116" x14ac:dyDescent="0.3">
      <c r="B344">
        <f t="shared" ca="1" si="120"/>
        <v>2</v>
      </c>
      <c r="C344" s="1" t="str">
        <f t="shared" ca="1" si="121"/>
        <v>women</v>
      </c>
      <c r="D344">
        <f t="shared" ca="1" si="122"/>
        <v>41</v>
      </c>
      <c r="E344">
        <f t="shared" ca="1" si="123"/>
        <v>1</v>
      </c>
      <c r="F344" t="str">
        <f t="shared" ca="1" si="124"/>
        <v>health</v>
      </c>
      <c r="G344">
        <f t="shared" ca="1" si="125"/>
        <v>1</v>
      </c>
      <c r="H344" t="str">
        <f t="shared" ca="1" si="126"/>
        <v>high school</v>
      </c>
      <c r="I344">
        <f t="shared" ca="1" si="127"/>
        <v>1</v>
      </c>
      <c r="J344">
        <f t="shared" ca="1" si="119"/>
        <v>1</v>
      </c>
      <c r="K344">
        <f t="shared" ca="1" si="128"/>
        <v>58602</v>
      </c>
      <c r="L344">
        <f t="shared" ca="1" si="129"/>
        <v>11</v>
      </c>
      <c r="M344" t="str">
        <f t="shared" ca="1" si="130"/>
        <v>newbruncwick</v>
      </c>
      <c r="N344">
        <f t="shared" ca="1" si="134"/>
        <v>234408</v>
      </c>
      <c r="O344">
        <f t="shared" ca="1" si="131"/>
        <v>199405.7211505294</v>
      </c>
      <c r="P344">
        <f t="shared" ca="1" si="135"/>
        <v>47233.48301583367</v>
      </c>
      <c r="Q344">
        <f t="shared" ca="1" si="132"/>
        <v>9770</v>
      </c>
      <c r="R344">
        <f t="shared" ca="1" si="136"/>
        <v>5082.0369952732844</v>
      </c>
      <c r="S344">
        <f t="shared" ca="1" si="137"/>
        <v>73161.392919271006</v>
      </c>
      <c r="T344">
        <f t="shared" ca="1" si="138"/>
        <v>354802.87593510468</v>
      </c>
      <c r="U344">
        <f t="shared" ca="1" si="139"/>
        <v>214257.75814580268</v>
      </c>
      <c r="V344">
        <f t="shared" ca="1" si="140"/>
        <v>140545.11778930199</v>
      </c>
      <c r="AF344" s="5">
        <f ca="1">IF(Table1[[#This Row],[Genders]]="men",1,0)</f>
        <v>0</v>
      </c>
      <c r="AG344">
        <f ca="1">IF(Table1[[#This Row],[Genders]]="women",1,0)</f>
        <v>1</v>
      </c>
      <c r="AJ344" s="6"/>
      <c r="AL344">
        <f ca="1">IF(Table1[[#This Row],[field of work]]="teaching",1,0)</f>
        <v>0</v>
      </c>
      <c r="AM344">
        <f ca="1">IF(Table1[[#This Row],[field of work]]="health",1,0)</f>
        <v>1</v>
      </c>
      <c r="AN344">
        <f ca="1">IF(Table1[[#This Row],[field of work]]="agriculture",1,0)</f>
        <v>0</v>
      </c>
      <c r="AO344">
        <f ca="1">IF(Table1[[#This Row],[field of work]]="IT",1,0)</f>
        <v>0</v>
      </c>
      <c r="AP344">
        <f ca="1">IF(Table1[[#This Row],[field of work]]="construction",1,0)</f>
        <v>0</v>
      </c>
      <c r="AQ344">
        <f ca="1">IF(Table1[[#This Row],[field of work]]="general work",1,0)</f>
        <v>0</v>
      </c>
      <c r="AY344" s="23">
        <f ca="1">IF(Table1[[#This Row],[area]]="ontario",1,0)</f>
        <v>0</v>
      </c>
      <c r="AZ344">
        <f ca="1">IF(Table1[[#This Row],[area]]="newfounland",1,0)</f>
        <v>0</v>
      </c>
      <c r="BA344">
        <f ca="1">IF(Table1[[#This Row],[area]]="alberta",1,0)</f>
        <v>0</v>
      </c>
      <c r="BB344">
        <f ca="1">IF(Table1[[#This Row],[area]]="BC",1,0)</f>
        <v>0</v>
      </c>
      <c r="BC344">
        <f ca="1">IF(Table1[[#This Row],[area]]="yukon",1,0)</f>
        <v>0</v>
      </c>
      <c r="BD344">
        <f ca="1">IF(Table1[[#This Row],[area]]="nunavet",1,0)</f>
        <v>0</v>
      </c>
      <c r="BE344">
        <f ca="1">IF(Table1[[#This Row],[area]]="sasketchwan",1,0)</f>
        <v>0</v>
      </c>
      <c r="BF344">
        <f ca="1">IF(Table1[[#This Row],[area]]="newbruncwick",1,0)</f>
        <v>1</v>
      </c>
      <c r="BG344">
        <f ca="1">IF(Table1[[#This Row],[area]]="manitoba",1,0)</f>
        <v>0</v>
      </c>
      <c r="BH344">
        <f ca="1">IF(Table1[[#This Row],[area]]="prince edward island",1,0)</f>
        <v>0</v>
      </c>
      <c r="BI344">
        <f ca="1">IF(Table1[[#This Row],[area]]="quebec",1,0)</f>
        <v>0</v>
      </c>
      <c r="BJ344">
        <f ca="1">IF(Table1[[#This Row],[area]]="northwest tersesa",1,0)</f>
        <v>0</v>
      </c>
      <c r="BZ344" s="41">
        <f ca="1">Table1[[#This Row],[Cars Value]]/Table1[[#This Row],[no of cars]]</f>
        <v>47233.48301583367</v>
      </c>
      <c r="CB344" s="5">
        <f ca="1">IF(Table1[[#This Row],[Value of debts]]&gt;$CC$6,1,0)</f>
        <v>1</v>
      </c>
      <c r="CF344" s="6"/>
      <c r="CG344" s="43">
        <f ca="1">Table1[[#This Row],[Mortage left]]/Table1[[#This Row],[value of house]]</f>
        <v>0.85067796811768115</v>
      </c>
      <c r="CH344">
        <f t="shared" ca="1" si="133"/>
        <v>0</v>
      </c>
      <c r="CO344" s="5">
        <f ca="1">IF(Table1[[#This Row],[area]]="yukon",Table1[[#This Row],[income]],0)</f>
        <v>0</v>
      </c>
      <c r="CP344">
        <f ca="1">IF(Table1[[#This Row],[area]]="ontario",Table1[[#This Row],[income]],0)</f>
        <v>0</v>
      </c>
      <c r="CQ344">
        <f ca="1">IF(Table1[[#This Row],[area]]="newfounland",Table1[[#This Row],[income]],0)</f>
        <v>0</v>
      </c>
      <c r="CR344">
        <f ca="1">IF(Table1[[#This Row],[area]]="alberta",Table1[[#This Row],[income]],0)</f>
        <v>0</v>
      </c>
      <c r="CS344">
        <f ca="1">IF(Table1[[#This Row],[area]]="nunavet",Table1[[#This Row],[income]],0)</f>
        <v>0</v>
      </c>
      <c r="CT344">
        <f ca="1">IF(Table1[[#This Row],[area]]="prince edward island",Table1[[#This Row],[income]],0)</f>
        <v>0</v>
      </c>
      <c r="CU344">
        <f ca="1">IF(Table1[[#This Row],[area]]="northwest tersesa",Table1[[#This Row],[income]],0)</f>
        <v>0</v>
      </c>
      <c r="CV344">
        <f ca="1">IF(Table1[[#This Row],[area]]="quebec",Table1[[#This Row],[income]],0)</f>
        <v>0</v>
      </c>
      <c r="CW344">
        <f ca="1">IF(Table1[[#This Row],[area]]="manitoba",Table1[[#This Row],[income]],0)</f>
        <v>0</v>
      </c>
      <c r="CX344">
        <f ca="1">IF(Table1[[#This Row],[area]]="sasketchwan",Table1[[#This Row],[income]],0)</f>
        <v>0</v>
      </c>
      <c r="CY344">
        <f ca="1">IF(Table1[[#This Row],[area]]="BC",Table1[[#This Row],[income]],0)</f>
        <v>0</v>
      </c>
      <c r="CZ344" s="6">
        <f ca="1">IF(Table1[[#This Row],[area]]="newbruncwick",Table1[[#This Row],[income]],0)</f>
        <v>58602</v>
      </c>
      <c r="DB344" s="5">
        <f ca="1">IF(Table1[[#This Row],[field of work]]="health",Table1[[#This Row],[income]],0)</f>
        <v>58602</v>
      </c>
      <c r="DC344">
        <f ca="1">IF(Table1[[#This Row],[field of work]]="teaching",Table1[[#This Row],[income]],0)</f>
        <v>0</v>
      </c>
      <c r="DD344">
        <f ca="1">IF(Table1[[#This Row],[field of work]]="agriculture",Table1[[#This Row],[income]],0)</f>
        <v>0</v>
      </c>
      <c r="DE344">
        <f ca="1">IF(Table1[[#This Row],[field of work]]="IT",Table1[[#This Row],[income]],0)</f>
        <v>0</v>
      </c>
      <c r="DF344">
        <f ca="1">IF(Table1[[#This Row],[field of work]]="construction",Table1[[#This Row],[income]],0)</f>
        <v>0</v>
      </c>
      <c r="DG344" s="6">
        <f ca="1">IF(Table1[[#This Row],[field of work]]="general work",Table1[[#This Row],[income]],0)</f>
        <v>0</v>
      </c>
      <c r="DJ344" s="5">
        <f ca="1">IF(Table1[[#This Row],[Value of debts]]&gt;Table1[[#This Row],[income]],1,0)</f>
        <v>1</v>
      </c>
      <c r="DK344" s="6"/>
      <c r="DL344">
        <f ca="1">IF(Table1[[#This Row],[net worth of person($)]]&gt;$DM$6,Table1[[#This Row],[age]],0)</f>
        <v>41</v>
      </c>
    </row>
    <row r="345" spans="2:116" x14ac:dyDescent="0.3">
      <c r="B345">
        <f t="shared" ca="1" si="120"/>
        <v>2</v>
      </c>
      <c r="C345" s="1" t="str">
        <f t="shared" ca="1" si="121"/>
        <v>women</v>
      </c>
      <c r="D345">
        <f t="shared" ca="1" si="122"/>
        <v>28</v>
      </c>
      <c r="E345">
        <f t="shared" ca="1" si="123"/>
        <v>4</v>
      </c>
      <c r="F345" t="str">
        <f t="shared" ca="1" si="124"/>
        <v>IT</v>
      </c>
      <c r="G345">
        <f t="shared" ca="1" si="125"/>
        <v>3</v>
      </c>
      <c r="H345" t="str">
        <f t="shared" ca="1" si="126"/>
        <v>university</v>
      </c>
      <c r="I345">
        <f t="shared" ca="1" si="127"/>
        <v>3</v>
      </c>
      <c r="J345">
        <f t="shared" ca="1" si="119"/>
        <v>3</v>
      </c>
      <c r="K345">
        <f t="shared" ca="1" si="128"/>
        <v>32604</v>
      </c>
      <c r="L345">
        <f t="shared" ca="1" si="129"/>
        <v>5</v>
      </c>
      <c r="M345" t="str">
        <f t="shared" ca="1" si="130"/>
        <v>nunavet</v>
      </c>
      <c r="N345">
        <f t="shared" ca="1" si="134"/>
        <v>97812</v>
      </c>
      <c r="O345">
        <f t="shared" ca="1" si="131"/>
        <v>94424.910932981191</v>
      </c>
      <c r="P345">
        <f t="shared" ca="1" si="135"/>
        <v>24707.379686560031</v>
      </c>
      <c r="Q345">
        <f t="shared" ca="1" si="132"/>
        <v>8940</v>
      </c>
      <c r="R345">
        <f t="shared" ca="1" si="136"/>
        <v>29493.617135497418</v>
      </c>
      <c r="S345">
        <f t="shared" ca="1" si="137"/>
        <v>17550.714620701416</v>
      </c>
      <c r="T345">
        <f t="shared" ca="1" si="138"/>
        <v>140070.09430726146</v>
      </c>
      <c r="U345">
        <f t="shared" ca="1" si="139"/>
        <v>132858.52806847863</v>
      </c>
      <c r="V345">
        <f t="shared" ca="1" si="140"/>
        <v>7211.5662387828343</v>
      </c>
      <c r="AF345" s="5">
        <f ca="1">IF(Table1[[#This Row],[Genders]]="men",1,0)</f>
        <v>0</v>
      </c>
      <c r="AG345">
        <f ca="1">IF(Table1[[#This Row],[Genders]]="women",1,0)</f>
        <v>1</v>
      </c>
      <c r="AJ345" s="6"/>
      <c r="AL345">
        <f ca="1">IF(Table1[[#This Row],[field of work]]="teaching",1,0)</f>
        <v>0</v>
      </c>
      <c r="AM345">
        <f ca="1">IF(Table1[[#This Row],[field of work]]="health",1,0)</f>
        <v>0</v>
      </c>
      <c r="AN345">
        <f ca="1">IF(Table1[[#This Row],[field of work]]="agriculture",1,0)</f>
        <v>0</v>
      </c>
      <c r="AO345">
        <f ca="1">IF(Table1[[#This Row],[field of work]]="IT",1,0)</f>
        <v>1</v>
      </c>
      <c r="AP345">
        <f ca="1">IF(Table1[[#This Row],[field of work]]="construction",1,0)</f>
        <v>0</v>
      </c>
      <c r="AQ345">
        <f ca="1">IF(Table1[[#This Row],[field of work]]="general work",1,0)</f>
        <v>0</v>
      </c>
      <c r="AY345" s="23">
        <f ca="1">IF(Table1[[#This Row],[area]]="ontario",1,0)</f>
        <v>0</v>
      </c>
      <c r="AZ345">
        <f ca="1">IF(Table1[[#This Row],[area]]="newfounland",1,0)</f>
        <v>0</v>
      </c>
      <c r="BA345">
        <f ca="1">IF(Table1[[#This Row],[area]]="alberta",1,0)</f>
        <v>0</v>
      </c>
      <c r="BB345">
        <f ca="1">IF(Table1[[#This Row],[area]]="BC",1,0)</f>
        <v>0</v>
      </c>
      <c r="BC345">
        <f ca="1">IF(Table1[[#This Row],[area]]="yukon",1,0)</f>
        <v>0</v>
      </c>
      <c r="BD345">
        <f ca="1">IF(Table1[[#This Row],[area]]="nunavet",1,0)</f>
        <v>1</v>
      </c>
      <c r="BE345">
        <f ca="1">IF(Table1[[#This Row],[area]]="sasketchwan",1,0)</f>
        <v>0</v>
      </c>
      <c r="BF345">
        <f ca="1">IF(Table1[[#This Row],[area]]="newbruncwick",1,0)</f>
        <v>0</v>
      </c>
      <c r="BG345">
        <f ca="1">IF(Table1[[#This Row],[area]]="manitoba",1,0)</f>
        <v>0</v>
      </c>
      <c r="BH345">
        <f ca="1">IF(Table1[[#This Row],[area]]="prince edward island",1,0)</f>
        <v>0</v>
      </c>
      <c r="BI345">
        <f ca="1">IF(Table1[[#This Row],[area]]="quebec",1,0)</f>
        <v>0</v>
      </c>
      <c r="BJ345">
        <f ca="1">IF(Table1[[#This Row],[area]]="northwest tersesa",1,0)</f>
        <v>0</v>
      </c>
      <c r="BZ345" s="41">
        <f ca="1">Table1[[#This Row],[Cars Value]]/Table1[[#This Row],[no of cars]]</f>
        <v>8235.793228853343</v>
      </c>
      <c r="CB345" s="5">
        <f ca="1">IF(Table1[[#This Row],[Value of debts]]&gt;$CC$6,1,0)</f>
        <v>1</v>
      </c>
      <c r="CF345" s="6"/>
      <c r="CG345" s="43">
        <f ca="1">Table1[[#This Row],[Mortage left]]/Table1[[#This Row],[value of house]]</f>
        <v>0.96537143635730982</v>
      </c>
      <c r="CH345">
        <f t="shared" ca="1" si="133"/>
        <v>0</v>
      </c>
      <c r="CO345" s="5">
        <f ca="1">IF(Table1[[#This Row],[area]]="yukon",Table1[[#This Row],[income]],0)</f>
        <v>0</v>
      </c>
      <c r="CP345">
        <f ca="1">IF(Table1[[#This Row],[area]]="ontario",Table1[[#This Row],[income]],0)</f>
        <v>0</v>
      </c>
      <c r="CQ345">
        <f ca="1">IF(Table1[[#This Row],[area]]="newfounland",Table1[[#This Row],[income]],0)</f>
        <v>0</v>
      </c>
      <c r="CR345">
        <f ca="1">IF(Table1[[#This Row],[area]]="alberta",Table1[[#This Row],[income]],0)</f>
        <v>0</v>
      </c>
      <c r="CS345">
        <f ca="1">IF(Table1[[#This Row],[area]]="nunavet",Table1[[#This Row],[income]],0)</f>
        <v>32604</v>
      </c>
      <c r="CT345">
        <f ca="1">IF(Table1[[#This Row],[area]]="prince edward island",Table1[[#This Row],[income]],0)</f>
        <v>0</v>
      </c>
      <c r="CU345">
        <f ca="1">IF(Table1[[#This Row],[area]]="northwest tersesa",Table1[[#This Row],[income]],0)</f>
        <v>0</v>
      </c>
      <c r="CV345">
        <f ca="1">IF(Table1[[#This Row],[area]]="quebec",Table1[[#This Row],[income]],0)</f>
        <v>0</v>
      </c>
      <c r="CW345">
        <f ca="1">IF(Table1[[#This Row],[area]]="manitoba",Table1[[#This Row],[income]],0)</f>
        <v>0</v>
      </c>
      <c r="CX345">
        <f ca="1">IF(Table1[[#This Row],[area]]="sasketchwan",Table1[[#This Row],[income]],0)</f>
        <v>0</v>
      </c>
      <c r="CY345">
        <f ca="1">IF(Table1[[#This Row],[area]]="BC",Table1[[#This Row],[income]],0)</f>
        <v>0</v>
      </c>
      <c r="CZ345" s="6">
        <f ca="1">IF(Table1[[#This Row],[area]]="newbruncwick",Table1[[#This Row],[income]],0)</f>
        <v>0</v>
      </c>
      <c r="DB345" s="5">
        <f ca="1">IF(Table1[[#This Row],[field of work]]="health",Table1[[#This Row],[income]],0)</f>
        <v>0</v>
      </c>
      <c r="DC345">
        <f ca="1">IF(Table1[[#This Row],[field of work]]="teaching",Table1[[#This Row],[income]],0)</f>
        <v>0</v>
      </c>
      <c r="DD345">
        <f ca="1">IF(Table1[[#This Row],[field of work]]="agriculture",Table1[[#This Row],[income]],0)</f>
        <v>0</v>
      </c>
      <c r="DE345">
        <f ca="1">IF(Table1[[#This Row],[field of work]]="IT",Table1[[#This Row],[income]],0)</f>
        <v>32604</v>
      </c>
      <c r="DF345">
        <f ca="1">IF(Table1[[#This Row],[field of work]]="construction",Table1[[#This Row],[income]],0)</f>
        <v>0</v>
      </c>
      <c r="DG345" s="6">
        <f ca="1">IF(Table1[[#This Row],[field of work]]="general work",Table1[[#This Row],[income]],0)</f>
        <v>0</v>
      </c>
      <c r="DJ345" s="5">
        <f ca="1">IF(Table1[[#This Row],[Value of debts]]&gt;Table1[[#This Row],[income]],1,0)</f>
        <v>1</v>
      </c>
      <c r="DK345" s="6"/>
      <c r="DL345">
        <f ca="1">IF(Table1[[#This Row],[net worth of person($)]]&gt;$DM$6,Table1[[#This Row],[age]],0)</f>
        <v>0</v>
      </c>
    </row>
    <row r="346" spans="2:116" x14ac:dyDescent="0.3">
      <c r="B346">
        <f t="shared" ca="1" si="120"/>
        <v>1</v>
      </c>
      <c r="C346" s="1" t="str">
        <f t="shared" ca="1" si="121"/>
        <v>men</v>
      </c>
      <c r="D346">
        <f t="shared" ca="1" si="122"/>
        <v>37</v>
      </c>
      <c r="E346">
        <f t="shared" ca="1" si="123"/>
        <v>2</v>
      </c>
      <c r="F346" t="str">
        <f t="shared" ca="1" si="124"/>
        <v>construction</v>
      </c>
      <c r="G346">
        <f t="shared" ca="1" si="125"/>
        <v>2</v>
      </c>
      <c r="H346" t="str">
        <f t="shared" ca="1" si="126"/>
        <v>college</v>
      </c>
      <c r="I346">
        <f t="shared" ca="1" si="127"/>
        <v>2</v>
      </c>
      <c r="J346">
        <f t="shared" ca="1" si="119"/>
        <v>2</v>
      </c>
      <c r="K346">
        <f t="shared" ca="1" si="128"/>
        <v>39311</v>
      </c>
      <c r="L346">
        <f t="shared" ca="1" si="129"/>
        <v>10</v>
      </c>
      <c r="M346" t="str">
        <f t="shared" ca="1" si="130"/>
        <v>newfounland</v>
      </c>
      <c r="N346">
        <f t="shared" ca="1" si="134"/>
        <v>117933</v>
      </c>
      <c r="O346">
        <f t="shared" ca="1" si="131"/>
        <v>53995.818750550963</v>
      </c>
      <c r="P346">
        <f t="shared" ca="1" si="135"/>
        <v>18939.040839788104</v>
      </c>
      <c r="Q346">
        <f t="shared" ca="1" si="132"/>
        <v>2059</v>
      </c>
      <c r="R346">
        <f t="shared" ca="1" si="136"/>
        <v>17417.504146017869</v>
      </c>
      <c r="S346">
        <f t="shared" ca="1" si="137"/>
        <v>38591.635986722751</v>
      </c>
      <c r="T346">
        <f t="shared" ca="1" si="138"/>
        <v>175463.67682651084</v>
      </c>
      <c r="U346">
        <f t="shared" ca="1" si="139"/>
        <v>73472.322896568832</v>
      </c>
      <c r="V346">
        <f t="shared" ca="1" si="140"/>
        <v>101991.35392994201</v>
      </c>
      <c r="AF346" s="5">
        <f ca="1">IF(Table1[[#This Row],[Genders]]="men",1,0)</f>
        <v>1</v>
      </c>
      <c r="AG346">
        <f ca="1">IF(Table1[[#This Row],[Genders]]="women",1,0)</f>
        <v>0</v>
      </c>
      <c r="AJ346" s="6"/>
      <c r="AL346">
        <f ca="1">IF(Table1[[#This Row],[field of work]]="teaching",1,0)</f>
        <v>0</v>
      </c>
      <c r="AM346">
        <f ca="1">IF(Table1[[#This Row],[field of work]]="health",1,0)</f>
        <v>0</v>
      </c>
      <c r="AN346">
        <f ca="1">IF(Table1[[#This Row],[field of work]]="agriculture",1,0)</f>
        <v>0</v>
      </c>
      <c r="AO346">
        <f ca="1">IF(Table1[[#This Row],[field of work]]="IT",1,0)</f>
        <v>0</v>
      </c>
      <c r="AP346">
        <f ca="1">IF(Table1[[#This Row],[field of work]]="construction",1,0)</f>
        <v>1</v>
      </c>
      <c r="AQ346">
        <f ca="1">IF(Table1[[#This Row],[field of work]]="general work",1,0)</f>
        <v>0</v>
      </c>
      <c r="AY346" s="23">
        <f ca="1">IF(Table1[[#This Row],[area]]="ontario",1,0)</f>
        <v>0</v>
      </c>
      <c r="AZ346">
        <f ca="1">IF(Table1[[#This Row],[area]]="newfounland",1,0)</f>
        <v>1</v>
      </c>
      <c r="BA346">
        <f ca="1">IF(Table1[[#This Row],[area]]="alberta",1,0)</f>
        <v>0</v>
      </c>
      <c r="BB346">
        <f ca="1">IF(Table1[[#This Row],[area]]="BC",1,0)</f>
        <v>0</v>
      </c>
      <c r="BC346">
        <f ca="1">IF(Table1[[#This Row],[area]]="yukon",1,0)</f>
        <v>0</v>
      </c>
      <c r="BD346">
        <f ca="1">IF(Table1[[#This Row],[area]]="nunavet",1,0)</f>
        <v>0</v>
      </c>
      <c r="BE346">
        <f ca="1">IF(Table1[[#This Row],[area]]="sasketchwan",1,0)</f>
        <v>0</v>
      </c>
      <c r="BF346">
        <f ca="1">IF(Table1[[#This Row],[area]]="newbruncwick",1,0)</f>
        <v>0</v>
      </c>
      <c r="BG346">
        <f ca="1">IF(Table1[[#This Row],[area]]="manitoba",1,0)</f>
        <v>0</v>
      </c>
      <c r="BH346">
        <f ca="1">IF(Table1[[#This Row],[area]]="prince edward island",1,0)</f>
        <v>0</v>
      </c>
      <c r="BI346">
        <f ca="1">IF(Table1[[#This Row],[area]]="quebec",1,0)</f>
        <v>0</v>
      </c>
      <c r="BJ346">
        <f ca="1">IF(Table1[[#This Row],[area]]="northwest tersesa",1,0)</f>
        <v>0</v>
      </c>
      <c r="BZ346" s="41">
        <f ca="1">Table1[[#This Row],[Cars Value]]/Table1[[#This Row],[no of cars]]</f>
        <v>9469.5204198940519</v>
      </c>
      <c r="CB346" s="5">
        <f ca="1">IF(Table1[[#This Row],[Value of debts]]&gt;$CC$6,1,0)</f>
        <v>0</v>
      </c>
      <c r="CF346" s="6"/>
      <c r="CG346" s="43">
        <f ca="1">Table1[[#This Row],[Mortage left]]/Table1[[#This Row],[value of house]]</f>
        <v>0.45785165094206848</v>
      </c>
      <c r="CH346">
        <f t="shared" ca="1" si="133"/>
        <v>0</v>
      </c>
      <c r="CO346" s="5">
        <f ca="1">IF(Table1[[#This Row],[area]]="yukon",Table1[[#This Row],[income]],0)</f>
        <v>0</v>
      </c>
      <c r="CP346">
        <f ca="1">IF(Table1[[#This Row],[area]]="ontario",Table1[[#This Row],[income]],0)</f>
        <v>0</v>
      </c>
      <c r="CQ346">
        <f ca="1">IF(Table1[[#This Row],[area]]="newfounland",Table1[[#This Row],[income]],0)</f>
        <v>39311</v>
      </c>
      <c r="CR346">
        <f ca="1">IF(Table1[[#This Row],[area]]="alberta",Table1[[#This Row],[income]],0)</f>
        <v>0</v>
      </c>
      <c r="CS346">
        <f ca="1">IF(Table1[[#This Row],[area]]="nunavet",Table1[[#This Row],[income]],0)</f>
        <v>0</v>
      </c>
      <c r="CT346">
        <f ca="1">IF(Table1[[#This Row],[area]]="prince edward island",Table1[[#This Row],[income]],0)</f>
        <v>0</v>
      </c>
      <c r="CU346">
        <f ca="1">IF(Table1[[#This Row],[area]]="northwest tersesa",Table1[[#This Row],[income]],0)</f>
        <v>0</v>
      </c>
      <c r="CV346">
        <f ca="1">IF(Table1[[#This Row],[area]]="quebec",Table1[[#This Row],[income]],0)</f>
        <v>0</v>
      </c>
      <c r="CW346">
        <f ca="1">IF(Table1[[#This Row],[area]]="manitoba",Table1[[#This Row],[income]],0)</f>
        <v>0</v>
      </c>
      <c r="CX346">
        <f ca="1">IF(Table1[[#This Row],[area]]="sasketchwan",Table1[[#This Row],[income]],0)</f>
        <v>0</v>
      </c>
      <c r="CY346">
        <f ca="1">IF(Table1[[#This Row],[area]]="BC",Table1[[#This Row],[income]],0)</f>
        <v>0</v>
      </c>
      <c r="CZ346" s="6">
        <f ca="1">IF(Table1[[#This Row],[area]]="newbruncwick",Table1[[#This Row],[income]],0)</f>
        <v>0</v>
      </c>
      <c r="DB346" s="5">
        <f ca="1">IF(Table1[[#This Row],[field of work]]="health",Table1[[#This Row],[income]],0)</f>
        <v>0</v>
      </c>
      <c r="DC346">
        <f ca="1">IF(Table1[[#This Row],[field of work]]="teaching",Table1[[#This Row],[income]],0)</f>
        <v>0</v>
      </c>
      <c r="DD346">
        <f ca="1">IF(Table1[[#This Row],[field of work]]="agriculture",Table1[[#This Row],[income]],0)</f>
        <v>0</v>
      </c>
      <c r="DE346">
        <f ca="1">IF(Table1[[#This Row],[field of work]]="IT",Table1[[#This Row],[income]],0)</f>
        <v>0</v>
      </c>
      <c r="DF346">
        <f ca="1">IF(Table1[[#This Row],[field of work]]="construction",Table1[[#This Row],[income]],0)</f>
        <v>39311</v>
      </c>
      <c r="DG346" s="6">
        <f ca="1">IF(Table1[[#This Row],[field of work]]="general work",Table1[[#This Row],[income]],0)</f>
        <v>0</v>
      </c>
      <c r="DJ346" s="5">
        <f ca="1">IF(Table1[[#This Row],[Value of debts]]&gt;Table1[[#This Row],[income]],1,0)</f>
        <v>1</v>
      </c>
      <c r="DK346" s="6"/>
      <c r="DL346">
        <f ca="1">IF(Table1[[#This Row],[net worth of person($)]]&gt;$DM$6,Table1[[#This Row],[age]],0)</f>
        <v>37</v>
      </c>
    </row>
    <row r="347" spans="2:116" x14ac:dyDescent="0.3">
      <c r="B347">
        <f t="shared" ca="1" si="120"/>
        <v>1</v>
      </c>
      <c r="C347" s="1" t="str">
        <f t="shared" ca="1" si="121"/>
        <v>men</v>
      </c>
      <c r="D347">
        <f t="shared" ca="1" si="122"/>
        <v>45</v>
      </c>
      <c r="E347">
        <f t="shared" ca="1" si="123"/>
        <v>2</v>
      </c>
      <c r="F347" t="str">
        <f t="shared" ca="1" si="124"/>
        <v>construction</v>
      </c>
      <c r="G347">
        <f t="shared" ca="1" si="125"/>
        <v>1</v>
      </c>
      <c r="H347" t="str">
        <f t="shared" ca="1" si="126"/>
        <v>high school</v>
      </c>
      <c r="I347">
        <f t="shared" ca="1" si="127"/>
        <v>0</v>
      </c>
      <c r="J347">
        <f t="shared" ca="1" si="119"/>
        <v>1</v>
      </c>
      <c r="K347">
        <f t="shared" ca="1" si="128"/>
        <v>89104</v>
      </c>
      <c r="L347">
        <f t="shared" ca="1" si="129"/>
        <v>6</v>
      </c>
      <c r="M347" t="str">
        <f t="shared" ca="1" si="130"/>
        <v>sasketchwan</v>
      </c>
      <c r="N347">
        <f t="shared" ca="1" si="134"/>
        <v>267312</v>
      </c>
      <c r="O347">
        <f t="shared" ca="1" si="131"/>
        <v>178698.92229500969</v>
      </c>
      <c r="P347">
        <f t="shared" ca="1" si="135"/>
        <v>1977.3844433618399</v>
      </c>
      <c r="Q347">
        <f t="shared" ca="1" si="132"/>
        <v>165</v>
      </c>
      <c r="R347">
        <f t="shared" ca="1" si="136"/>
        <v>76100.960152722197</v>
      </c>
      <c r="S347">
        <f t="shared" ca="1" si="137"/>
        <v>126211.31495302058</v>
      </c>
      <c r="T347">
        <f t="shared" ca="1" si="138"/>
        <v>395500.69939638244</v>
      </c>
      <c r="U347">
        <f t="shared" ca="1" si="139"/>
        <v>254964.88244773188</v>
      </c>
      <c r="V347">
        <f t="shared" ca="1" si="140"/>
        <v>140535.81694865055</v>
      </c>
      <c r="AF347" s="5">
        <f ca="1">IF(Table1[[#This Row],[Genders]]="men",1,0)</f>
        <v>1</v>
      </c>
      <c r="AG347">
        <f ca="1">IF(Table1[[#This Row],[Genders]]="women",1,0)</f>
        <v>0</v>
      </c>
      <c r="AJ347" s="6"/>
      <c r="AL347">
        <f ca="1">IF(Table1[[#This Row],[field of work]]="teaching",1,0)</f>
        <v>0</v>
      </c>
      <c r="AM347">
        <f ca="1">IF(Table1[[#This Row],[field of work]]="health",1,0)</f>
        <v>0</v>
      </c>
      <c r="AN347">
        <f ca="1">IF(Table1[[#This Row],[field of work]]="agriculture",1,0)</f>
        <v>0</v>
      </c>
      <c r="AO347">
        <f ca="1">IF(Table1[[#This Row],[field of work]]="IT",1,0)</f>
        <v>0</v>
      </c>
      <c r="AP347">
        <f ca="1">IF(Table1[[#This Row],[field of work]]="construction",1,0)</f>
        <v>1</v>
      </c>
      <c r="AQ347">
        <f ca="1">IF(Table1[[#This Row],[field of work]]="general work",1,0)</f>
        <v>0</v>
      </c>
      <c r="AY347" s="23">
        <f ca="1">IF(Table1[[#This Row],[area]]="ontario",1,0)</f>
        <v>0</v>
      </c>
      <c r="AZ347">
        <f ca="1">IF(Table1[[#This Row],[area]]="newfounland",1,0)</f>
        <v>0</v>
      </c>
      <c r="BA347">
        <f ca="1">IF(Table1[[#This Row],[area]]="alberta",1,0)</f>
        <v>0</v>
      </c>
      <c r="BB347">
        <f ca="1">IF(Table1[[#This Row],[area]]="BC",1,0)</f>
        <v>0</v>
      </c>
      <c r="BC347">
        <f ca="1">IF(Table1[[#This Row],[area]]="yukon",1,0)</f>
        <v>0</v>
      </c>
      <c r="BD347">
        <f ca="1">IF(Table1[[#This Row],[area]]="nunavet",1,0)</f>
        <v>0</v>
      </c>
      <c r="BE347">
        <f ca="1">IF(Table1[[#This Row],[area]]="sasketchwan",1,0)</f>
        <v>1</v>
      </c>
      <c r="BF347">
        <f ca="1">IF(Table1[[#This Row],[area]]="newbruncwick",1,0)</f>
        <v>0</v>
      </c>
      <c r="BG347">
        <f ca="1">IF(Table1[[#This Row],[area]]="manitoba",1,0)</f>
        <v>0</v>
      </c>
      <c r="BH347">
        <f ca="1">IF(Table1[[#This Row],[area]]="prince edward island",1,0)</f>
        <v>0</v>
      </c>
      <c r="BI347">
        <f ca="1">IF(Table1[[#This Row],[area]]="quebec",1,0)</f>
        <v>0</v>
      </c>
      <c r="BJ347">
        <f ca="1">IF(Table1[[#This Row],[area]]="northwest tersesa",1,0)</f>
        <v>0</v>
      </c>
      <c r="BZ347" s="41">
        <f ca="1">Table1[[#This Row],[Cars Value]]/Table1[[#This Row],[no of cars]]</f>
        <v>1977.3844433618399</v>
      </c>
      <c r="CB347" s="5">
        <f ca="1">IF(Table1[[#This Row],[Value of debts]]&gt;$CC$6,1,0)</f>
        <v>1</v>
      </c>
      <c r="CF347" s="6"/>
      <c r="CG347" s="43">
        <f ca="1">Table1[[#This Row],[Mortage left]]/Table1[[#This Row],[value of house]]</f>
        <v>0.66850318090848782</v>
      </c>
      <c r="CH347">
        <f t="shared" ca="1" si="133"/>
        <v>0</v>
      </c>
      <c r="CO347" s="5">
        <f ca="1">IF(Table1[[#This Row],[area]]="yukon",Table1[[#This Row],[income]],0)</f>
        <v>0</v>
      </c>
      <c r="CP347">
        <f ca="1">IF(Table1[[#This Row],[area]]="ontario",Table1[[#This Row],[income]],0)</f>
        <v>0</v>
      </c>
      <c r="CQ347">
        <f ca="1">IF(Table1[[#This Row],[area]]="newfounland",Table1[[#This Row],[income]],0)</f>
        <v>0</v>
      </c>
      <c r="CR347">
        <f ca="1">IF(Table1[[#This Row],[area]]="alberta",Table1[[#This Row],[income]],0)</f>
        <v>0</v>
      </c>
      <c r="CS347">
        <f ca="1">IF(Table1[[#This Row],[area]]="nunavet",Table1[[#This Row],[income]],0)</f>
        <v>0</v>
      </c>
      <c r="CT347">
        <f ca="1">IF(Table1[[#This Row],[area]]="prince edward island",Table1[[#This Row],[income]],0)</f>
        <v>0</v>
      </c>
      <c r="CU347">
        <f ca="1">IF(Table1[[#This Row],[area]]="northwest tersesa",Table1[[#This Row],[income]],0)</f>
        <v>0</v>
      </c>
      <c r="CV347">
        <f ca="1">IF(Table1[[#This Row],[area]]="quebec",Table1[[#This Row],[income]],0)</f>
        <v>0</v>
      </c>
      <c r="CW347">
        <f ca="1">IF(Table1[[#This Row],[area]]="manitoba",Table1[[#This Row],[income]],0)</f>
        <v>0</v>
      </c>
      <c r="CX347">
        <f ca="1">IF(Table1[[#This Row],[area]]="sasketchwan",Table1[[#This Row],[income]],0)</f>
        <v>89104</v>
      </c>
      <c r="CY347">
        <f ca="1">IF(Table1[[#This Row],[area]]="BC",Table1[[#This Row],[income]],0)</f>
        <v>0</v>
      </c>
      <c r="CZ347" s="6">
        <f ca="1">IF(Table1[[#This Row],[area]]="newbruncwick",Table1[[#This Row],[income]],0)</f>
        <v>0</v>
      </c>
      <c r="DB347" s="5">
        <f ca="1">IF(Table1[[#This Row],[field of work]]="health",Table1[[#This Row],[income]],0)</f>
        <v>0</v>
      </c>
      <c r="DC347">
        <f ca="1">IF(Table1[[#This Row],[field of work]]="teaching",Table1[[#This Row],[income]],0)</f>
        <v>0</v>
      </c>
      <c r="DD347">
        <f ca="1">IF(Table1[[#This Row],[field of work]]="agriculture",Table1[[#This Row],[income]],0)</f>
        <v>0</v>
      </c>
      <c r="DE347">
        <f ca="1">IF(Table1[[#This Row],[field of work]]="IT",Table1[[#This Row],[income]],0)</f>
        <v>0</v>
      </c>
      <c r="DF347">
        <f ca="1">IF(Table1[[#This Row],[field of work]]="construction",Table1[[#This Row],[income]],0)</f>
        <v>89104</v>
      </c>
      <c r="DG347" s="6">
        <f ca="1">IF(Table1[[#This Row],[field of work]]="general work",Table1[[#This Row],[income]],0)</f>
        <v>0</v>
      </c>
      <c r="DJ347" s="5">
        <f ca="1">IF(Table1[[#This Row],[Value of debts]]&gt;Table1[[#This Row],[income]],1,0)</f>
        <v>1</v>
      </c>
      <c r="DK347" s="6"/>
      <c r="DL347">
        <f ca="1">IF(Table1[[#This Row],[net worth of person($)]]&gt;$DM$6,Table1[[#This Row],[age]],0)</f>
        <v>45</v>
      </c>
    </row>
    <row r="348" spans="2:116" x14ac:dyDescent="0.3">
      <c r="B348">
        <f t="shared" ca="1" si="120"/>
        <v>2</v>
      </c>
      <c r="C348" s="1" t="str">
        <f t="shared" ca="1" si="121"/>
        <v>women</v>
      </c>
      <c r="D348">
        <f t="shared" ca="1" si="122"/>
        <v>33</v>
      </c>
      <c r="E348">
        <f t="shared" ca="1" si="123"/>
        <v>1</v>
      </c>
      <c r="F348" t="str">
        <f t="shared" ca="1" si="124"/>
        <v>health</v>
      </c>
      <c r="G348">
        <f t="shared" ca="1" si="125"/>
        <v>3</v>
      </c>
      <c r="H348" t="str">
        <f t="shared" ca="1" si="126"/>
        <v>university</v>
      </c>
      <c r="I348">
        <f t="shared" ca="1" si="127"/>
        <v>2</v>
      </c>
      <c r="J348">
        <f t="shared" ca="1" si="119"/>
        <v>2</v>
      </c>
      <c r="K348">
        <f t="shared" ca="1" si="128"/>
        <v>82552</v>
      </c>
      <c r="L348">
        <f t="shared" ca="1" si="129"/>
        <v>6</v>
      </c>
      <c r="M348" t="str">
        <f t="shared" ca="1" si="130"/>
        <v>sasketchwan</v>
      </c>
      <c r="N348">
        <f t="shared" ca="1" si="134"/>
        <v>495312</v>
      </c>
      <c r="O348">
        <f t="shared" ca="1" si="131"/>
        <v>191630.26977185288</v>
      </c>
      <c r="P348">
        <f t="shared" ca="1" si="135"/>
        <v>141600.05872811418</v>
      </c>
      <c r="Q348">
        <f t="shared" ca="1" si="132"/>
        <v>82976</v>
      </c>
      <c r="R348">
        <f t="shared" ca="1" si="136"/>
        <v>91231.552240721619</v>
      </c>
      <c r="S348">
        <f t="shared" ca="1" si="137"/>
        <v>40796.322425290899</v>
      </c>
      <c r="T348">
        <f t="shared" ca="1" si="138"/>
        <v>677708.38115340518</v>
      </c>
      <c r="U348">
        <f t="shared" ca="1" si="139"/>
        <v>365837.82201257453</v>
      </c>
      <c r="V348">
        <f t="shared" ca="1" si="140"/>
        <v>311870.55914083065</v>
      </c>
      <c r="AF348" s="5">
        <f ca="1">IF(Table1[[#This Row],[Genders]]="men",1,0)</f>
        <v>0</v>
      </c>
      <c r="AG348">
        <f ca="1">IF(Table1[[#This Row],[Genders]]="women",1,0)</f>
        <v>1</v>
      </c>
      <c r="AJ348" s="6"/>
      <c r="AL348">
        <f ca="1">IF(Table1[[#This Row],[field of work]]="teaching",1,0)</f>
        <v>0</v>
      </c>
      <c r="AM348">
        <f ca="1">IF(Table1[[#This Row],[field of work]]="health",1,0)</f>
        <v>1</v>
      </c>
      <c r="AN348">
        <f ca="1">IF(Table1[[#This Row],[field of work]]="agriculture",1,0)</f>
        <v>0</v>
      </c>
      <c r="AO348">
        <f ca="1">IF(Table1[[#This Row],[field of work]]="IT",1,0)</f>
        <v>0</v>
      </c>
      <c r="AP348">
        <f ca="1">IF(Table1[[#This Row],[field of work]]="construction",1,0)</f>
        <v>0</v>
      </c>
      <c r="AQ348">
        <f ca="1">IF(Table1[[#This Row],[field of work]]="general work",1,0)</f>
        <v>0</v>
      </c>
      <c r="AY348" s="23">
        <f ca="1">IF(Table1[[#This Row],[area]]="ontario",1,0)</f>
        <v>0</v>
      </c>
      <c r="AZ348">
        <f ca="1">IF(Table1[[#This Row],[area]]="newfounland",1,0)</f>
        <v>0</v>
      </c>
      <c r="BA348">
        <f ca="1">IF(Table1[[#This Row],[area]]="alberta",1,0)</f>
        <v>0</v>
      </c>
      <c r="BB348">
        <f ca="1">IF(Table1[[#This Row],[area]]="BC",1,0)</f>
        <v>0</v>
      </c>
      <c r="BC348">
        <f ca="1">IF(Table1[[#This Row],[area]]="yukon",1,0)</f>
        <v>0</v>
      </c>
      <c r="BD348">
        <f ca="1">IF(Table1[[#This Row],[area]]="nunavet",1,0)</f>
        <v>0</v>
      </c>
      <c r="BE348">
        <f ca="1">IF(Table1[[#This Row],[area]]="sasketchwan",1,0)</f>
        <v>1</v>
      </c>
      <c r="BF348">
        <f ca="1">IF(Table1[[#This Row],[area]]="newbruncwick",1,0)</f>
        <v>0</v>
      </c>
      <c r="BG348">
        <f ca="1">IF(Table1[[#This Row],[area]]="manitoba",1,0)</f>
        <v>0</v>
      </c>
      <c r="BH348">
        <f ca="1">IF(Table1[[#This Row],[area]]="prince edward island",1,0)</f>
        <v>0</v>
      </c>
      <c r="BI348">
        <f ca="1">IF(Table1[[#This Row],[area]]="quebec",1,0)</f>
        <v>0</v>
      </c>
      <c r="BJ348">
        <f ca="1">IF(Table1[[#This Row],[area]]="northwest tersesa",1,0)</f>
        <v>0</v>
      </c>
      <c r="BZ348" s="41">
        <f ca="1">Table1[[#This Row],[Cars Value]]/Table1[[#This Row],[no of cars]]</f>
        <v>70800.029364057089</v>
      </c>
      <c r="CB348" s="5">
        <f ca="1">IF(Table1[[#This Row],[Value of debts]]&gt;$CC$6,1,0)</f>
        <v>1</v>
      </c>
      <c r="CF348" s="6"/>
      <c r="CG348" s="43">
        <f ca="1">Table1[[#This Row],[Mortage left]]/Table1[[#This Row],[value of house]]</f>
        <v>0.38688800144525648</v>
      </c>
      <c r="CH348">
        <f t="shared" ca="1" si="133"/>
        <v>0</v>
      </c>
      <c r="CO348" s="5">
        <f ca="1">IF(Table1[[#This Row],[area]]="yukon",Table1[[#This Row],[income]],0)</f>
        <v>0</v>
      </c>
      <c r="CP348">
        <f ca="1">IF(Table1[[#This Row],[area]]="ontario",Table1[[#This Row],[income]],0)</f>
        <v>0</v>
      </c>
      <c r="CQ348">
        <f ca="1">IF(Table1[[#This Row],[area]]="newfounland",Table1[[#This Row],[income]],0)</f>
        <v>0</v>
      </c>
      <c r="CR348">
        <f ca="1">IF(Table1[[#This Row],[area]]="alberta",Table1[[#This Row],[income]],0)</f>
        <v>0</v>
      </c>
      <c r="CS348">
        <f ca="1">IF(Table1[[#This Row],[area]]="nunavet",Table1[[#This Row],[income]],0)</f>
        <v>0</v>
      </c>
      <c r="CT348">
        <f ca="1">IF(Table1[[#This Row],[area]]="prince edward island",Table1[[#This Row],[income]],0)</f>
        <v>0</v>
      </c>
      <c r="CU348">
        <f ca="1">IF(Table1[[#This Row],[area]]="northwest tersesa",Table1[[#This Row],[income]],0)</f>
        <v>0</v>
      </c>
      <c r="CV348">
        <f ca="1">IF(Table1[[#This Row],[area]]="quebec",Table1[[#This Row],[income]],0)</f>
        <v>0</v>
      </c>
      <c r="CW348">
        <f ca="1">IF(Table1[[#This Row],[area]]="manitoba",Table1[[#This Row],[income]],0)</f>
        <v>0</v>
      </c>
      <c r="CX348">
        <f ca="1">IF(Table1[[#This Row],[area]]="sasketchwan",Table1[[#This Row],[income]],0)</f>
        <v>82552</v>
      </c>
      <c r="CY348">
        <f ca="1">IF(Table1[[#This Row],[area]]="BC",Table1[[#This Row],[income]],0)</f>
        <v>0</v>
      </c>
      <c r="CZ348" s="6">
        <f ca="1">IF(Table1[[#This Row],[area]]="newbruncwick",Table1[[#This Row],[income]],0)</f>
        <v>0</v>
      </c>
      <c r="DB348" s="5">
        <f ca="1">IF(Table1[[#This Row],[field of work]]="health",Table1[[#This Row],[income]],0)</f>
        <v>82552</v>
      </c>
      <c r="DC348">
        <f ca="1">IF(Table1[[#This Row],[field of work]]="teaching",Table1[[#This Row],[income]],0)</f>
        <v>0</v>
      </c>
      <c r="DD348">
        <f ca="1">IF(Table1[[#This Row],[field of work]]="agriculture",Table1[[#This Row],[income]],0)</f>
        <v>0</v>
      </c>
      <c r="DE348">
        <f ca="1">IF(Table1[[#This Row],[field of work]]="IT",Table1[[#This Row],[income]],0)</f>
        <v>0</v>
      </c>
      <c r="DF348">
        <f ca="1">IF(Table1[[#This Row],[field of work]]="construction",Table1[[#This Row],[income]],0)</f>
        <v>0</v>
      </c>
      <c r="DG348" s="6">
        <f ca="1">IF(Table1[[#This Row],[field of work]]="general work",Table1[[#This Row],[income]],0)</f>
        <v>0</v>
      </c>
      <c r="DJ348" s="5">
        <f ca="1">IF(Table1[[#This Row],[Value of debts]]&gt;Table1[[#This Row],[income]],1,0)</f>
        <v>1</v>
      </c>
      <c r="DK348" s="6"/>
      <c r="DL348">
        <f ca="1">IF(Table1[[#This Row],[net worth of person($)]]&gt;$DM$6,Table1[[#This Row],[age]],0)</f>
        <v>33</v>
      </c>
    </row>
    <row r="349" spans="2:116" x14ac:dyDescent="0.3">
      <c r="B349">
        <f t="shared" ca="1" si="120"/>
        <v>1</v>
      </c>
      <c r="C349" s="1" t="str">
        <f t="shared" ca="1" si="121"/>
        <v>men</v>
      </c>
      <c r="D349">
        <f t="shared" ca="1" si="122"/>
        <v>25</v>
      </c>
      <c r="E349">
        <f t="shared" ca="1" si="123"/>
        <v>5</v>
      </c>
      <c r="F349" t="str">
        <f t="shared" ca="1" si="124"/>
        <v>general work</v>
      </c>
      <c r="G349">
        <f t="shared" ca="1" si="125"/>
        <v>2</v>
      </c>
      <c r="H349" t="str">
        <f t="shared" ca="1" si="126"/>
        <v>college</v>
      </c>
      <c r="I349">
        <f t="shared" ca="1" si="127"/>
        <v>4</v>
      </c>
      <c r="J349">
        <f t="shared" ca="1" si="119"/>
        <v>3</v>
      </c>
      <c r="K349">
        <f t="shared" ca="1" si="128"/>
        <v>84517</v>
      </c>
      <c r="L349">
        <f t="shared" ca="1" si="129"/>
        <v>1</v>
      </c>
      <c r="M349" t="str">
        <f t="shared" ca="1" si="130"/>
        <v>yukon</v>
      </c>
      <c r="N349">
        <f t="shared" ca="1" si="134"/>
        <v>253551</v>
      </c>
      <c r="O349">
        <f t="shared" ca="1" si="131"/>
        <v>161548.29672301986</v>
      </c>
      <c r="P349">
        <f t="shared" ca="1" si="135"/>
        <v>55818.117826949529</v>
      </c>
      <c r="Q349">
        <f t="shared" ca="1" si="132"/>
        <v>14772</v>
      </c>
      <c r="R349">
        <f t="shared" ca="1" si="136"/>
        <v>111708.30828414198</v>
      </c>
      <c r="S349">
        <f t="shared" ca="1" si="137"/>
        <v>21798.590923890479</v>
      </c>
      <c r="T349">
        <f t="shared" ca="1" si="138"/>
        <v>331167.70875083999</v>
      </c>
      <c r="U349">
        <f t="shared" ca="1" si="139"/>
        <v>288028.60500716185</v>
      </c>
      <c r="V349">
        <f t="shared" ca="1" si="140"/>
        <v>43139.103743678133</v>
      </c>
      <c r="AF349" s="5">
        <f ca="1">IF(Table1[[#This Row],[Genders]]="men",1,0)</f>
        <v>1</v>
      </c>
      <c r="AG349">
        <f ca="1">IF(Table1[[#This Row],[Genders]]="women",1,0)</f>
        <v>0</v>
      </c>
      <c r="AJ349" s="6"/>
      <c r="AL349">
        <f ca="1">IF(Table1[[#This Row],[field of work]]="teaching",1,0)</f>
        <v>0</v>
      </c>
      <c r="AM349">
        <f ca="1">IF(Table1[[#This Row],[field of work]]="health",1,0)</f>
        <v>0</v>
      </c>
      <c r="AN349">
        <f ca="1">IF(Table1[[#This Row],[field of work]]="agriculture",1,0)</f>
        <v>0</v>
      </c>
      <c r="AO349">
        <f ca="1">IF(Table1[[#This Row],[field of work]]="IT",1,0)</f>
        <v>0</v>
      </c>
      <c r="AP349">
        <f ca="1">IF(Table1[[#This Row],[field of work]]="construction",1,0)</f>
        <v>0</v>
      </c>
      <c r="AQ349">
        <f ca="1">IF(Table1[[#This Row],[field of work]]="general work",1,0)</f>
        <v>1</v>
      </c>
      <c r="AY349" s="23">
        <f ca="1">IF(Table1[[#This Row],[area]]="ontario",1,0)</f>
        <v>0</v>
      </c>
      <c r="AZ349">
        <f ca="1">IF(Table1[[#This Row],[area]]="newfounland",1,0)</f>
        <v>0</v>
      </c>
      <c r="BA349">
        <f ca="1">IF(Table1[[#This Row],[area]]="alberta",1,0)</f>
        <v>0</v>
      </c>
      <c r="BB349">
        <f ca="1">IF(Table1[[#This Row],[area]]="BC",1,0)</f>
        <v>0</v>
      </c>
      <c r="BC349">
        <f ca="1">IF(Table1[[#This Row],[area]]="yukon",1,0)</f>
        <v>1</v>
      </c>
      <c r="BD349">
        <f ca="1">IF(Table1[[#This Row],[area]]="nunavet",1,0)</f>
        <v>0</v>
      </c>
      <c r="BE349">
        <f ca="1">IF(Table1[[#This Row],[area]]="sasketchwan",1,0)</f>
        <v>0</v>
      </c>
      <c r="BF349">
        <f ca="1">IF(Table1[[#This Row],[area]]="newbruncwick",1,0)</f>
        <v>0</v>
      </c>
      <c r="BG349">
        <f ca="1">IF(Table1[[#This Row],[area]]="manitoba",1,0)</f>
        <v>0</v>
      </c>
      <c r="BH349">
        <f ca="1">IF(Table1[[#This Row],[area]]="prince edward island",1,0)</f>
        <v>0</v>
      </c>
      <c r="BI349">
        <f ca="1">IF(Table1[[#This Row],[area]]="quebec",1,0)</f>
        <v>0</v>
      </c>
      <c r="BJ349">
        <f ca="1">IF(Table1[[#This Row],[area]]="northwest tersesa",1,0)</f>
        <v>0</v>
      </c>
      <c r="BZ349" s="41">
        <f ca="1">Table1[[#This Row],[Cars Value]]/Table1[[#This Row],[no of cars]]</f>
        <v>18606.039275649844</v>
      </c>
      <c r="CB349" s="5">
        <f ca="1">IF(Table1[[#This Row],[Value of debts]]&gt;$CC$6,1,0)</f>
        <v>1</v>
      </c>
      <c r="CF349" s="6"/>
      <c r="CG349" s="43">
        <f ca="1">Table1[[#This Row],[Mortage left]]/Table1[[#This Row],[value of house]]</f>
        <v>0.63714320481094477</v>
      </c>
      <c r="CH349">
        <f t="shared" ca="1" si="133"/>
        <v>0</v>
      </c>
      <c r="CO349" s="5">
        <f ca="1">IF(Table1[[#This Row],[area]]="yukon",Table1[[#This Row],[income]],0)</f>
        <v>84517</v>
      </c>
      <c r="CP349">
        <f ca="1">IF(Table1[[#This Row],[area]]="ontario",Table1[[#This Row],[income]],0)</f>
        <v>0</v>
      </c>
      <c r="CQ349">
        <f ca="1">IF(Table1[[#This Row],[area]]="newfounland",Table1[[#This Row],[income]],0)</f>
        <v>0</v>
      </c>
      <c r="CR349">
        <f ca="1">IF(Table1[[#This Row],[area]]="alberta",Table1[[#This Row],[income]],0)</f>
        <v>0</v>
      </c>
      <c r="CS349">
        <f ca="1">IF(Table1[[#This Row],[area]]="nunavet",Table1[[#This Row],[income]],0)</f>
        <v>0</v>
      </c>
      <c r="CT349">
        <f ca="1">IF(Table1[[#This Row],[area]]="prince edward island",Table1[[#This Row],[income]],0)</f>
        <v>0</v>
      </c>
      <c r="CU349">
        <f ca="1">IF(Table1[[#This Row],[area]]="northwest tersesa",Table1[[#This Row],[income]],0)</f>
        <v>0</v>
      </c>
      <c r="CV349">
        <f ca="1">IF(Table1[[#This Row],[area]]="quebec",Table1[[#This Row],[income]],0)</f>
        <v>0</v>
      </c>
      <c r="CW349">
        <f ca="1">IF(Table1[[#This Row],[area]]="manitoba",Table1[[#This Row],[income]],0)</f>
        <v>0</v>
      </c>
      <c r="CX349">
        <f ca="1">IF(Table1[[#This Row],[area]]="sasketchwan",Table1[[#This Row],[income]],0)</f>
        <v>0</v>
      </c>
      <c r="CY349">
        <f ca="1">IF(Table1[[#This Row],[area]]="BC",Table1[[#This Row],[income]],0)</f>
        <v>0</v>
      </c>
      <c r="CZ349" s="6">
        <f ca="1">IF(Table1[[#This Row],[area]]="newbruncwick",Table1[[#This Row],[income]],0)</f>
        <v>0</v>
      </c>
      <c r="DB349" s="5">
        <f ca="1">IF(Table1[[#This Row],[field of work]]="health",Table1[[#This Row],[income]],0)</f>
        <v>0</v>
      </c>
      <c r="DC349">
        <f ca="1">IF(Table1[[#This Row],[field of work]]="teaching",Table1[[#This Row],[income]],0)</f>
        <v>0</v>
      </c>
      <c r="DD349">
        <f ca="1">IF(Table1[[#This Row],[field of work]]="agriculture",Table1[[#This Row],[income]],0)</f>
        <v>0</v>
      </c>
      <c r="DE349">
        <f ca="1">IF(Table1[[#This Row],[field of work]]="IT",Table1[[#This Row],[income]],0)</f>
        <v>0</v>
      </c>
      <c r="DF349">
        <f ca="1">IF(Table1[[#This Row],[field of work]]="construction",Table1[[#This Row],[income]],0)</f>
        <v>0</v>
      </c>
      <c r="DG349" s="6">
        <f ca="1">IF(Table1[[#This Row],[field of work]]="general work",Table1[[#This Row],[income]],0)</f>
        <v>84517</v>
      </c>
      <c r="DJ349" s="5">
        <f ca="1">IF(Table1[[#This Row],[Value of debts]]&gt;Table1[[#This Row],[income]],1,0)</f>
        <v>1</v>
      </c>
      <c r="DK349" s="6"/>
      <c r="DL349">
        <f ca="1">IF(Table1[[#This Row],[net worth of person($)]]&gt;$DM$6,Table1[[#This Row],[age]],0)</f>
        <v>0</v>
      </c>
    </row>
    <row r="350" spans="2:116" x14ac:dyDescent="0.3">
      <c r="B350">
        <f t="shared" ca="1" si="120"/>
        <v>2</v>
      </c>
      <c r="C350" s="1" t="str">
        <f t="shared" ca="1" si="121"/>
        <v>women</v>
      </c>
      <c r="D350">
        <f t="shared" ca="1" si="122"/>
        <v>30</v>
      </c>
      <c r="E350">
        <f t="shared" ca="1" si="123"/>
        <v>4</v>
      </c>
      <c r="F350" t="str">
        <f t="shared" ca="1" si="124"/>
        <v>IT</v>
      </c>
      <c r="G350">
        <f t="shared" ca="1" si="125"/>
        <v>5</v>
      </c>
      <c r="H350" t="str">
        <f t="shared" ca="1" si="126"/>
        <v>other</v>
      </c>
      <c r="I350">
        <f t="shared" ca="1" si="127"/>
        <v>4</v>
      </c>
      <c r="J350">
        <f t="shared" ca="1" si="119"/>
        <v>2</v>
      </c>
      <c r="K350">
        <f t="shared" ca="1" si="128"/>
        <v>32009</v>
      </c>
      <c r="L350">
        <f t="shared" ca="1" si="129"/>
        <v>3</v>
      </c>
      <c r="M350" t="str">
        <f t="shared" ca="1" si="130"/>
        <v>northwest tersesa</v>
      </c>
      <c r="N350">
        <f t="shared" ca="1" si="134"/>
        <v>160045</v>
      </c>
      <c r="O350">
        <f t="shared" ca="1" si="131"/>
        <v>11735.640534876045</v>
      </c>
      <c r="P350">
        <f t="shared" ca="1" si="135"/>
        <v>22976.195410836775</v>
      </c>
      <c r="Q350">
        <f t="shared" ca="1" si="132"/>
        <v>235</v>
      </c>
      <c r="R350">
        <f t="shared" ca="1" si="136"/>
        <v>6248.5016827325881</v>
      </c>
      <c r="S350">
        <f t="shared" ca="1" si="137"/>
        <v>18235.404383469631</v>
      </c>
      <c r="T350">
        <f t="shared" ca="1" si="138"/>
        <v>201256.59979430641</v>
      </c>
      <c r="U350">
        <f t="shared" ca="1" si="139"/>
        <v>18219.142217608634</v>
      </c>
      <c r="V350">
        <f t="shared" ca="1" si="140"/>
        <v>183037.45757669778</v>
      </c>
      <c r="AF350" s="5">
        <f ca="1">IF(Table1[[#This Row],[Genders]]="men",1,0)</f>
        <v>0</v>
      </c>
      <c r="AG350">
        <f ca="1">IF(Table1[[#This Row],[Genders]]="women",1,0)</f>
        <v>1</v>
      </c>
      <c r="AJ350" s="6"/>
      <c r="AL350">
        <f ca="1">IF(Table1[[#This Row],[field of work]]="teaching",1,0)</f>
        <v>0</v>
      </c>
      <c r="AM350">
        <f ca="1">IF(Table1[[#This Row],[field of work]]="health",1,0)</f>
        <v>0</v>
      </c>
      <c r="AN350">
        <f ca="1">IF(Table1[[#This Row],[field of work]]="agriculture",1,0)</f>
        <v>0</v>
      </c>
      <c r="AO350">
        <f ca="1">IF(Table1[[#This Row],[field of work]]="IT",1,0)</f>
        <v>1</v>
      </c>
      <c r="AP350">
        <f ca="1">IF(Table1[[#This Row],[field of work]]="construction",1,0)</f>
        <v>0</v>
      </c>
      <c r="AQ350">
        <f ca="1">IF(Table1[[#This Row],[field of work]]="general work",1,0)</f>
        <v>0</v>
      </c>
      <c r="AY350" s="23">
        <f ca="1">IF(Table1[[#This Row],[area]]="ontario",1,0)</f>
        <v>0</v>
      </c>
      <c r="AZ350">
        <f ca="1">IF(Table1[[#This Row],[area]]="newfounland",1,0)</f>
        <v>0</v>
      </c>
      <c r="BA350">
        <f ca="1">IF(Table1[[#This Row],[area]]="alberta",1,0)</f>
        <v>0</v>
      </c>
      <c r="BB350">
        <f ca="1">IF(Table1[[#This Row],[area]]="BC",1,0)</f>
        <v>0</v>
      </c>
      <c r="BC350">
        <f ca="1">IF(Table1[[#This Row],[area]]="yukon",1,0)</f>
        <v>0</v>
      </c>
      <c r="BD350">
        <f ca="1">IF(Table1[[#This Row],[area]]="nunavet",1,0)</f>
        <v>0</v>
      </c>
      <c r="BE350">
        <f ca="1">IF(Table1[[#This Row],[area]]="sasketchwan",1,0)</f>
        <v>0</v>
      </c>
      <c r="BF350">
        <f ca="1">IF(Table1[[#This Row],[area]]="newbruncwick",1,0)</f>
        <v>0</v>
      </c>
      <c r="BG350">
        <f ca="1">IF(Table1[[#This Row],[area]]="manitoba",1,0)</f>
        <v>0</v>
      </c>
      <c r="BH350">
        <f ca="1">IF(Table1[[#This Row],[area]]="prince edward island",1,0)</f>
        <v>0</v>
      </c>
      <c r="BI350">
        <f ca="1">IF(Table1[[#This Row],[area]]="quebec",1,0)</f>
        <v>0</v>
      </c>
      <c r="BJ350">
        <f ca="1">IF(Table1[[#This Row],[area]]="northwest tersesa",1,0)</f>
        <v>1</v>
      </c>
      <c r="BZ350" s="41">
        <f ca="1">Table1[[#This Row],[Cars Value]]/Table1[[#This Row],[no of cars]]</f>
        <v>11488.097705418388</v>
      </c>
      <c r="CB350" s="5">
        <f ca="1">IF(Table1[[#This Row],[Value of debts]]&gt;$CC$6,1,0)</f>
        <v>0</v>
      </c>
      <c r="CF350" s="6"/>
      <c r="CG350" s="43">
        <f ca="1">Table1[[#This Row],[Mortage left]]/Table1[[#This Row],[value of house]]</f>
        <v>7.3327130087638137E-2</v>
      </c>
      <c r="CH350">
        <f t="shared" ca="1" si="133"/>
        <v>1</v>
      </c>
      <c r="CO350" s="5">
        <f ca="1">IF(Table1[[#This Row],[area]]="yukon",Table1[[#This Row],[income]],0)</f>
        <v>0</v>
      </c>
      <c r="CP350">
        <f ca="1">IF(Table1[[#This Row],[area]]="ontario",Table1[[#This Row],[income]],0)</f>
        <v>0</v>
      </c>
      <c r="CQ350">
        <f ca="1">IF(Table1[[#This Row],[area]]="newfounland",Table1[[#This Row],[income]],0)</f>
        <v>0</v>
      </c>
      <c r="CR350">
        <f ca="1">IF(Table1[[#This Row],[area]]="alberta",Table1[[#This Row],[income]],0)</f>
        <v>0</v>
      </c>
      <c r="CS350">
        <f ca="1">IF(Table1[[#This Row],[area]]="nunavet",Table1[[#This Row],[income]],0)</f>
        <v>0</v>
      </c>
      <c r="CT350">
        <f ca="1">IF(Table1[[#This Row],[area]]="prince edward island",Table1[[#This Row],[income]],0)</f>
        <v>0</v>
      </c>
      <c r="CU350">
        <f ca="1">IF(Table1[[#This Row],[area]]="northwest tersesa",Table1[[#This Row],[income]],0)</f>
        <v>32009</v>
      </c>
      <c r="CV350">
        <f ca="1">IF(Table1[[#This Row],[area]]="quebec",Table1[[#This Row],[income]],0)</f>
        <v>0</v>
      </c>
      <c r="CW350">
        <f ca="1">IF(Table1[[#This Row],[area]]="manitoba",Table1[[#This Row],[income]],0)</f>
        <v>0</v>
      </c>
      <c r="CX350">
        <f ca="1">IF(Table1[[#This Row],[area]]="sasketchwan",Table1[[#This Row],[income]],0)</f>
        <v>0</v>
      </c>
      <c r="CY350">
        <f ca="1">IF(Table1[[#This Row],[area]]="BC",Table1[[#This Row],[income]],0)</f>
        <v>0</v>
      </c>
      <c r="CZ350" s="6">
        <f ca="1">IF(Table1[[#This Row],[area]]="newbruncwick",Table1[[#This Row],[income]],0)</f>
        <v>0</v>
      </c>
      <c r="DB350" s="5">
        <f ca="1">IF(Table1[[#This Row],[field of work]]="health",Table1[[#This Row],[income]],0)</f>
        <v>0</v>
      </c>
      <c r="DC350">
        <f ca="1">IF(Table1[[#This Row],[field of work]]="teaching",Table1[[#This Row],[income]],0)</f>
        <v>0</v>
      </c>
      <c r="DD350">
        <f ca="1">IF(Table1[[#This Row],[field of work]]="agriculture",Table1[[#This Row],[income]],0)</f>
        <v>0</v>
      </c>
      <c r="DE350">
        <f ca="1">IF(Table1[[#This Row],[field of work]]="IT",Table1[[#This Row],[income]],0)</f>
        <v>32009</v>
      </c>
      <c r="DF350">
        <f ca="1">IF(Table1[[#This Row],[field of work]]="construction",Table1[[#This Row],[income]],0)</f>
        <v>0</v>
      </c>
      <c r="DG350" s="6">
        <f ca="1">IF(Table1[[#This Row],[field of work]]="general work",Table1[[#This Row],[income]],0)</f>
        <v>0</v>
      </c>
      <c r="DJ350" s="5">
        <f ca="1">IF(Table1[[#This Row],[Value of debts]]&gt;Table1[[#This Row],[income]],1,0)</f>
        <v>0</v>
      </c>
      <c r="DK350" s="6"/>
      <c r="DL350">
        <f ca="1">IF(Table1[[#This Row],[net worth of person($)]]&gt;$DM$6,Table1[[#This Row],[age]],0)</f>
        <v>30</v>
      </c>
    </row>
    <row r="351" spans="2:116" x14ac:dyDescent="0.3">
      <c r="B351">
        <f t="shared" ca="1" si="120"/>
        <v>2</v>
      </c>
      <c r="C351" s="1" t="str">
        <f t="shared" ca="1" si="121"/>
        <v>women</v>
      </c>
      <c r="D351">
        <f t="shared" ca="1" si="122"/>
        <v>34</v>
      </c>
      <c r="E351">
        <f t="shared" ca="1" si="123"/>
        <v>6</v>
      </c>
      <c r="F351" t="str">
        <f t="shared" ca="1" si="124"/>
        <v>agriculture</v>
      </c>
      <c r="G351">
        <f t="shared" ca="1" si="125"/>
        <v>1</v>
      </c>
      <c r="H351" t="str">
        <f t="shared" ca="1" si="126"/>
        <v>high school</v>
      </c>
      <c r="I351">
        <f t="shared" ca="1" si="127"/>
        <v>0</v>
      </c>
      <c r="J351">
        <f t="shared" ca="1" si="119"/>
        <v>3</v>
      </c>
      <c r="K351">
        <f t="shared" ca="1" si="128"/>
        <v>49739</v>
      </c>
      <c r="L351">
        <f t="shared" ca="1" si="129"/>
        <v>10</v>
      </c>
      <c r="M351" t="str">
        <f t="shared" ca="1" si="130"/>
        <v>newfounland</v>
      </c>
      <c r="N351">
        <f t="shared" ca="1" si="134"/>
        <v>149217</v>
      </c>
      <c r="O351">
        <f t="shared" ca="1" si="131"/>
        <v>117358.77254306441</v>
      </c>
      <c r="P351">
        <f t="shared" ca="1" si="135"/>
        <v>137570.71338447661</v>
      </c>
      <c r="Q351">
        <f t="shared" ca="1" si="132"/>
        <v>34440</v>
      </c>
      <c r="R351">
        <f t="shared" ca="1" si="136"/>
        <v>31427.102211040041</v>
      </c>
      <c r="S351">
        <f t="shared" ca="1" si="137"/>
        <v>60402.910845507082</v>
      </c>
      <c r="T351">
        <f t="shared" ca="1" si="138"/>
        <v>347190.62422998366</v>
      </c>
      <c r="U351">
        <f t="shared" ca="1" si="139"/>
        <v>183225.87475410444</v>
      </c>
      <c r="V351">
        <f t="shared" ca="1" si="140"/>
        <v>163964.74947587922</v>
      </c>
      <c r="AF351" s="5">
        <f ca="1">IF(Table1[[#This Row],[Genders]]="men",1,0)</f>
        <v>0</v>
      </c>
      <c r="AG351">
        <f ca="1">IF(Table1[[#This Row],[Genders]]="women",1,0)</f>
        <v>1</v>
      </c>
      <c r="AJ351" s="6"/>
      <c r="AL351">
        <f ca="1">IF(Table1[[#This Row],[field of work]]="teaching",1,0)</f>
        <v>0</v>
      </c>
      <c r="AM351">
        <f ca="1">IF(Table1[[#This Row],[field of work]]="health",1,0)</f>
        <v>0</v>
      </c>
      <c r="AN351">
        <f ca="1">IF(Table1[[#This Row],[field of work]]="agriculture",1,0)</f>
        <v>1</v>
      </c>
      <c r="AO351">
        <f ca="1">IF(Table1[[#This Row],[field of work]]="IT",1,0)</f>
        <v>0</v>
      </c>
      <c r="AP351">
        <f ca="1">IF(Table1[[#This Row],[field of work]]="construction",1,0)</f>
        <v>0</v>
      </c>
      <c r="AQ351">
        <f ca="1">IF(Table1[[#This Row],[field of work]]="general work",1,0)</f>
        <v>0</v>
      </c>
      <c r="AY351" s="23">
        <f ca="1">IF(Table1[[#This Row],[area]]="ontario",1,0)</f>
        <v>0</v>
      </c>
      <c r="AZ351">
        <f ca="1">IF(Table1[[#This Row],[area]]="newfounland",1,0)</f>
        <v>1</v>
      </c>
      <c r="BA351">
        <f ca="1">IF(Table1[[#This Row],[area]]="alberta",1,0)</f>
        <v>0</v>
      </c>
      <c r="BB351">
        <f ca="1">IF(Table1[[#This Row],[area]]="BC",1,0)</f>
        <v>0</v>
      </c>
      <c r="BC351">
        <f ca="1">IF(Table1[[#This Row],[area]]="yukon",1,0)</f>
        <v>0</v>
      </c>
      <c r="BD351">
        <f ca="1">IF(Table1[[#This Row],[area]]="nunavet",1,0)</f>
        <v>0</v>
      </c>
      <c r="BE351">
        <f ca="1">IF(Table1[[#This Row],[area]]="sasketchwan",1,0)</f>
        <v>0</v>
      </c>
      <c r="BF351">
        <f ca="1">IF(Table1[[#This Row],[area]]="newbruncwick",1,0)</f>
        <v>0</v>
      </c>
      <c r="BG351">
        <f ca="1">IF(Table1[[#This Row],[area]]="manitoba",1,0)</f>
        <v>0</v>
      </c>
      <c r="BH351">
        <f ca="1">IF(Table1[[#This Row],[area]]="prince edward island",1,0)</f>
        <v>0</v>
      </c>
      <c r="BI351">
        <f ca="1">IF(Table1[[#This Row],[area]]="quebec",1,0)</f>
        <v>0</v>
      </c>
      <c r="BJ351">
        <f ca="1">IF(Table1[[#This Row],[area]]="northwest tersesa",1,0)</f>
        <v>0</v>
      </c>
      <c r="BZ351" s="41">
        <f ca="1">Table1[[#This Row],[Cars Value]]/Table1[[#This Row],[no of cars]]</f>
        <v>45856.904461492202</v>
      </c>
      <c r="CB351" s="5">
        <f ca="1">IF(Table1[[#This Row],[Value of debts]]&gt;$CC$6,1,0)</f>
        <v>1</v>
      </c>
      <c r="CF351" s="6"/>
      <c r="CG351" s="43">
        <f ca="1">Table1[[#This Row],[Mortage left]]/Table1[[#This Row],[value of house]]</f>
        <v>0.78649733303219072</v>
      </c>
      <c r="CH351">
        <f t="shared" ca="1" si="133"/>
        <v>0</v>
      </c>
      <c r="CO351" s="5">
        <f ca="1">IF(Table1[[#This Row],[area]]="yukon",Table1[[#This Row],[income]],0)</f>
        <v>0</v>
      </c>
      <c r="CP351">
        <f ca="1">IF(Table1[[#This Row],[area]]="ontario",Table1[[#This Row],[income]],0)</f>
        <v>0</v>
      </c>
      <c r="CQ351">
        <f ca="1">IF(Table1[[#This Row],[area]]="newfounland",Table1[[#This Row],[income]],0)</f>
        <v>49739</v>
      </c>
      <c r="CR351">
        <f ca="1">IF(Table1[[#This Row],[area]]="alberta",Table1[[#This Row],[income]],0)</f>
        <v>0</v>
      </c>
      <c r="CS351">
        <f ca="1">IF(Table1[[#This Row],[area]]="nunavet",Table1[[#This Row],[income]],0)</f>
        <v>0</v>
      </c>
      <c r="CT351">
        <f ca="1">IF(Table1[[#This Row],[area]]="prince edward island",Table1[[#This Row],[income]],0)</f>
        <v>0</v>
      </c>
      <c r="CU351">
        <f ca="1">IF(Table1[[#This Row],[area]]="northwest tersesa",Table1[[#This Row],[income]],0)</f>
        <v>0</v>
      </c>
      <c r="CV351">
        <f ca="1">IF(Table1[[#This Row],[area]]="quebec",Table1[[#This Row],[income]],0)</f>
        <v>0</v>
      </c>
      <c r="CW351">
        <f ca="1">IF(Table1[[#This Row],[area]]="manitoba",Table1[[#This Row],[income]],0)</f>
        <v>0</v>
      </c>
      <c r="CX351">
        <f ca="1">IF(Table1[[#This Row],[area]]="sasketchwan",Table1[[#This Row],[income]],0)</f>
        <v>0</v>
      </c>
      <c r="CY351">
        <f ca="1">IF(Table1[[#This Row],[area]]="BC",Table1[[#This Row],[income]],0)</f>
        <v>0</v>
      </c>
      <c r="CZ351" s="6">
        <f ca="1">IF(Table1[[#This Row],[area]]="newbruncwick",Table1[[#This Row],[income]],0)</f>
        <v>0</v>
      </c>
      <c r="DB351" s="5">
        <f ca="1">IF(Table1[[#This Row],[field of work]]="health",Table1[[#This Row],[income]],0)</f>
        <v>0</v>
      </c>
      <c r="DC351">
        <f ca="1">IF(Table1[[#This Row],[field of work]]="teaching",Table1[[#This Row],[income]],0)</f>
        <v>0</v>
      </c>
      <c r="DD351">
        <f ca="1">IF(Table1[[#This Row],[field of work]]="agriculture",Table1[[#This Row],[income]],0)</f>
        <v>49739</v>
      </c>
      <c r="DE351">
        <f ca="1">IF(Table1[[#This Row],[field of work]]="IT",Table1[[#This Row],[income]],0)</f>
        <v>0</v>
      </c>
      <c r="DF351">
        <f ca="1">IF(Table1[[#This Row],[field of work]]="construction",Table1[[#This Row],[income]],0)</f>
        <v>0</v>
      </c>
      <c r="DG351" s="6">
        <f ca="1">IF(Table1[[#This Row],[field of work]]="general work",Table1[[#This Row],[income]],0)</f>
        <v>0</v>
      </c>
      <c r="DJ351" s="5">
        <f ca="1">IF(Table1[[#This Row],[Value of debts]]&gt;Table1[[#This Row],[income]],1,0)</f>
        <v>1</v>
      </c>
      <c r="DK351" s="6"/>
      <c r="DL351">
        <f ca="1">IF(Table1[[#This Row],[net worth of person($)]]&gt;$DM$6,Table1[[#This Row],[age]],0)</f>
        <v>34</v>
      </c>
    </row>
    <row r="352" spans="2:116" x14ac:dyDescent="0.3">
      <c r="B352">
        <f t="shared" ca="1" si="120"/>
        <v>1</v>
      </c>
      <c r="C352" s="1" t="str">
        <f t="shared" ca="1" si="121"/>
        <v>men</v>
      </c>
      <c r="D352">
        <f t="shared" ca="1" si="122"/>
        <v>30</v>
      </c>
      <c r="E352">
        <f t="shared" ca="1" si="123"/>
        <v>4</v>
      </c>
      <c r="F352" t="str">
        <f t="shared" ca="1" si="124"/>
        <v>IT</v>
      </c>
      <c r="G352">
        <f t="shared" ca="1" si="125"/>
        <v>4</v>
      </c>
      <c r="H352" t="str">
        <f t="shared" ca="1" si="126"/>
        <v>technical;</v>
      </c>
      <c r="I352">
        <f t="shared" ca="1" si="127"/>
        <v>1</v>
      </c>
      <c r="J352">
        <f t="shared" ca="1" si="119"/>
        <v>1</v>
      </c>
      <c r="K352">
        <f t="shared" ca="1" si="128"/>
        <v>86888</v>
      </c>
      <c r="L352">
        <f t="shared" ca="1" si="129"/>
        <v>4</v>
      </c>
      <c r="M352" t="str">
        <f t="shared" ca="1" si="130"/>
        <v>alberta</v>
      </c>
      <c r="N352">
        <f t="shared" ca="1" si="134"/>
        <v>260664</v>
      </c>
      <c r="O352">
        <f t="shared" ca="1" si="131"/>
        <v>134228.97257977174</v>
      </c>
      <c r="P352">
        <f t="shared" ca="1" si="135"/>
        <v>60678.087545664639</v>
      </c>
      <c r="Q352">
        <f t="shared" ca="1" si="132"/>
        <v>18684</v>
      </c>
      <c r="R352">
        <f t="shared" ca="1" si="136"/>
        <v>161703.86261248903</v>
      </c>
      <c r="S352">
        <f t="shared" ca="1" si="137"/>
        <v>59182.342398536501</v>
      </c>
      <c r="T352">
        <f t="shared" ca="1" si="138"/>
        <v>380524.42994420114</v>
      </c>
      <c r="U352">
        <f t="shared" ca="1" si="139"/>
        <v>314616.8351922608</v>
      </c>
      <c r="V352">
        <f t="shared" ca="1" si="140"/>
        <v>65907.594751940342</v>
      </c>
      <c r="AF352" s="5">
        <f ca="1">IF(Table1[[#This Row],[Genders]]="men",1,0)</f>
        <v>1</v>
      </c>
      <c r="AG352">
        <f ca="1">IF(Table1[[#This Row],[Genders]]="women",1,0)</f>
        <v>0</v>
      </c>
      <c r="AJ352" s="6"/>
      <c r="AL352">
        <f ca="1">IF(Table1[[#This Row],[field of work]]="teaching",1,0)</f>
        <v>0</v>
      </c>
      <c r="AM352">
        <f ca="1">IF(Table1[[#This Row],[field of work]]="health",1,0)</f>
        <v>0</v>
      </c>
      <c r="AN352">
        <f ca="1">IF(Table1[[#This Row],[field of work]]="agriculture",1,0)</f>
        <v>0</v>
      </c>
      <c r="AO352">
        <f ca="1">IF(Table1[[#This Row],[field of work]]="IT",1,0)</f>
        <v>1</v>
      </c>
      <c r="AP352">
        <f ca="1">IF(Table1[[#This Row],[field of work]]="construction",1,0)</f>
        <v>0</v>
      </c>
      <c r="AQ352">
        <f ca="1">IF(Table1[[#This Row],[field of work]]="general work",1,0)</f>
        <v>0</v>
      </c>
      <c r="AY352" s="23">
        <f ca="1">IF(Table1[[#This Row],[area]]="ontario",1,0)</f>
        <v>0</v>
      </c>
      <c r="AZ352">
        <f ca="1">IF(Table1[[#This Row],[area]]="newfounland",1,0)</f>
        <v>0</v>
      </c>
      <c r="BA352">
        <f ca="1">IF(Table1[[#This Row],[area]]="alberta",1,0)</f>
        <v>1</v>
      </c>
      <c r="BB352">
        <f ca="1">IF(Table1[[#This Row],[area]]="BC",1,0)</f>
        <v>0</v>
      </c>
      <c r="BC352">
        <f ca="1">IF(Table1[[#This Row],[area]]="yukon",1,0)</f>
        <v>0</v>
      </c>
      <c r="BD352">
        <f ca="1">IF(Table1[[#This Row],[area]]="nunavet",1,0)</f>
        <v>0</v>
      </c>
      <c r="BE352">
        <f ca="1">IF(Table1[[#This Row],[area]]="sasketchwan",1,0)</f>
        <v>0</v>
      </c>
      <c r="BF352">
        <f ca="1">IF(Table1[[#This Row],[area]]="newbruncwick",1,0)</f>
        <v>0</v>
      </c>
      <c r="BG352">
        <f ca="1">IF(Table1[[#This Row],[area]]="manitoba",1,0)</f>
        <v>0</v>
      </c>
      <c r="BH352">
        <f ca="1">IF(Table1[[#This Row],[area]]="prince edward island",1,0)</f>
        <v>0</v>
      </c>
      <c r="BI352">
        <f ca="1">IF(Table1[[#This Row],[area]]="quebec",1,0)</f>
        <v>0</v>
      </c>
      <c r="BJ352">
        <f ca="1">IF(Table1[[#This Row],[area]]="northwest tersesa",1,0)</f>
        <v>0</v>
      </c>
      <c r="BZ352" s="41">
        <f ca="1">Table1[[#This Row],[Cars Value]]/Table1[[#This Row],[no of cars]]</f>
        <v>60678.087545664639</v>
      </c>
      <c r="CB352" s="5">
        <f ca="1">IF(Table1[[#This Row],[Value of debts]]&gt;$CC$6,1,0)</f>
        <v>1</v>
      </c>
      <c r="CF352" s="6"/>
      <c r="CG352" s="43">
        <f ca="1">Table1[[#This Row],[Mortage left]]/Table1[[#This Row],[value of house]]</f>
        <v>0.51495017562751944</v>
      </c>
      <c r="CH352">
        <f t="shared" ca="1" si="133"/>
        <v>0</v>
      </c>
      <c r="CO352" s="5">
        <f ca="1">IF(Table1[[#This Row],[area]]="yukon",Table1[[#This Row],[income]],0)</f>
        <v>0</v>
      </c>
      <c r="CP352">
        <f ca="1">IF(Table1[[#This Row],[area]]="ontario",Table1[[#This Row],[income]],0)</f>
        <v>0</v>
      </c>
      <c r="CQ352">
        <f ca="1">IF(Table1[[#This Row],[area]]="newfounland",Table1[[#This Row],[income]],0)</f>
        <v>0</v>
      </c>
      <c r="CR352">
        <f ca="1">IF(Table1[[#This Row],[area]]="alberta",Table1[[#This Row],[income]],0)</f>
        <v>86888</v>
      </c>
      <c r="CS352">
        <f ca="1">IF(Table1[[#This Row],[area]]="nunavet",Table1[[#This Row],[income]],0)</f>
        <v>0</v>
      </c>
      <c r="CT352">
        <f ca="1">IF(Table1[[#This Row],[area]]="prince edward island",Table1[[#This Row],[income]],0)</f>
        <v>0</v>
      </c>
      <c r="CU352">
        <f ca="1">IF(Table1[[#This Row],[area]]="northwest tersesa",Table1[[#This Row],[income]],0)</f>
        <v>0</v>
      </c>
      <c r="CV352">
        <f ca="1">IF(Table1[[#This Row],[area]]="quebec",Table1[[#This Row],[income]],0)</f>
        <v>0</v>
      </c>
      <c r="CW352">
        <f ca="1">IF(Table1[[#This Row],[area]]="manitoba",Table1[[#This Row],[income]],0)</f>
        <v>0</v>
      </c>
      <c r="CX352">
        <f ca="1">IF(Table1[[#This Row],[area]]="sasketchwan",Table1[[#This Row],[income]],0)</f>
        <v>0</v>
      </c>
      <c r="CY352">
        <f ca="1">IF(Table1[[#This Row],[area]]="BC",Table1[[#This Row],[income]],0)</f>
        <v>0</v>
      </c>
      <c r="CZ352" s="6">
        <f ca="1">IF(Table1[[#This Row],[area]]="newbruncwick",Table1[[#This Row],[income]],0)</f>
        <v>0</v>
      </c>
      <c r="DB352" s="5">
        <f ca="1">IF(Table1[[#This Row],[field of work]]="health",Table1[[#This Row],[income]],0)</f>
        <v>0</v>
      </c>
      <c r="DC352">
        <f ca="1">IF(Table1[[#This Row],[field of work]]="teaching",Table1[[#This Row],[income]],0)</f>
        <v>0</v>
      </c>
      <c r="DD352">
        <f ca="1">IF(Table1[[#This Row],[field of work]]="agriculture",Table1[[#This Row],[income]],0)</f>
        <v>0</v>
      </c>
      <c r="DE352">
        <f ca="1">IF(Table1[[#This Row],[field of work]]="IT",Table1[[#This Row],[income]],0)</f>
        <v>86888</v>
      </c>
      <c r="DF352">
        <f ca="1">IF(Table1[[#This Row],[field of work]]="construction",Table1[[#This Row],[income]],0)</f>
        <v>0</v>
      </c>
      <c r="DG352" s="6">
        <f ca="1">IF(Table1[[#This Row],[field of work]]="general work",Table1[[#This Row],[income]],0)</f>
        <v>0</v>
      </c>
      <c r="DJ352" s="5">
        <f ca="1">IF(Table1[[#This Row],[Value of debts]]&gt;Table1[[#This Row],[income]],1,0)</f>
        <v>1</v>
      </c>
      <c r="DK352" s="6"/>
      <c r="DL352">
        <f ca="1">IF(Table1[[#This Row],[net worth of person($)]]&gt;$DM$6,Table1[[#This Row],[age]],0)</f>
        <v>30</v>
      </c>
    </row>
    <row r="353" spans="2:116" x14ac:dyDescent="0.3">
      <c r="B353">
        <f t="shared" ca="1" si="120"/>
        <v>2</v>
      </c>
      <c r="C353" s="1" t="str">
        <f t="shared" ca="1" si="121"/>
        <v>women</v>
      </c>
      <c r="D353">
        <f t="shared" ca="1" si="122"/>
        <v>37</v>
      </c>
      <c r="E353">
        <f t="shared" ca="1" si="123"/>
        <v>4</v>
      </c>
      <c r="F353" t="str">
        <f t="shared" ca="1" si="124"/>
        <v>IT</v>
      </c>
      <c r="G353">
        <f t="shared" ca="1" si="125"/>
        <v>2</v>
      </c>
      <c r="H353" t="str">
        <f t="shared" ca="1" si="126"/>
        <v>college</v>
      </c>
      <c r="I353">
        <f t="shared" ca="1" si="127"/>
        <v>3</v>
      </c>
      <c r="J353">
        <f t="shared" ca="1" si="119"/>
        <v>3</v>
      </c>
      <c r="K353">
        <f t="shared" ca="1" si="128"/>
        <v>53496</v>
      </c>
      <c r="L353">
        <f t="shared" ca="1" si="129"/>
        <v>4</v>
      </c>
      <c r="M353" t="str">
        <f t="shared" ca="1" si="130"/>
        <v>alberta</v>
      </c>
      <c r="N353">
        <f t="shared" ca="1" si="134"/>
        <v>267480</v>
      </c>
      <c r="O353">
        <f t="shared" ca="1" si="131"/>
        <v>116213.16225535487</v>
      </c>
      <c r="P353">
        <f t="shared" ca="1" si="135"/>
        <v>62247.538424352722</v>
      </c>
      <c r="Q353">
        <f t="shared" ca="1" si="132"/>
        <v>35705</v>
      </c>
      <c r="R353">
        <f t="shared" ca="1" si="136"/>
        <v>74901.712417967574</v>
      </c>
      <c r="S353">
        <f t="shared" ca="1" si="137"/>
        <v>8909.7063929757769</v>
      </c>
      <c r="T353">
        <f t="shared" ca="1" si="138"/>
        <v>338637.24481732846</v>
      </c>
      <c r="U353">
        <f t="shared" ca="1" si="139"/>
        <v>226819.87467332243</v>
      </c>
      <c r="V353">
        <f t="shared" ca="1" si="140"/>
        <v>111817.37014400604</v>
      </c>
      <c r="AF353" s="5">
        <f ca="1">IF(Table1[[#This Row],[Genders]]="men",1,0)</f>
        <v>0</v>
      </c>
      <c r="AG353">
        <f ca="1">IF(Table1[[#This Row],[Genders]]="women",1,0)</f>
        <v>1</v>
      </c>
      <c r="AJ353" s="6"/>
      <c r="AL353">
        <f ca="1">IF(Table1[[#This Row],[field of work]]="teaching",1,0)</f>
        <v>0</v>
      </c>
      <c r="AM353">
        <f ca="1">IF(Table1[[#This Row],[field of work]]="health",1,0)</f>
        <v>0</v>
      </c>
      <c r="AN353">
        <f ca="1">IF(Table1[[#This Row],[field of work]]="agriculture",1,0)</f>
        <v>0</v>
      </c>
      <c r="AO353">
        <f ca="1">IF(Table1[[#This Row],[field of work]]="IT",1,0)</f>
        <v>1</v>
      </c>
      <c r="AP353">
        <f ca="1">IF(Table1[[#This Row],[field of work]]="construction",1,0)</f>
        <v>0</v>
      </c>
      <c r="AQ353">
        <f ca="1">IF(Table1[[#This Row],[field of work]]="general work",1,0)</f>
        <v>0</v>
      </c>
      <c r="AY353" s="23">
        <f ca="1">IF(Table1[[#This Row],[area]]="ontario",1,0)</f>
        <v>0</v>
      </c>
      <c r="AZ353">
        <f ca="1">IF(Table1[[#This Row],[area]]="newfounland",1,0)</f>
        <v>0</v>
      </c>
      <c r="BA353">
        <f ca="1">IF(Table1[[#This Row],[area]]="alberta",1,0)</f>
        <v>1</v>
      </c>
      <c r="BB353">
        <f ca="1">IF(Table1[[#This Row],[area]]="BC",1,0)</f>
        <v>0</v>
      </c>
      <c r="BC353">
        <f ca="1">IF(Table1[[#This Row],[area]]="yukon",1,0)</f>
        <v>0</v>
      </c>
      <c r="BD353">
        <f ca="1">IF(Table1[[#This Row],[area]]="nunavet",1,0)</f>
        <v>0</v>
      </c>
      <c r="BE353">
        <f ca="1">IF(Table1[[#This Row],[area]]="sasketchwan",1,0)</f>
        <v>0</v>
      </c>
      <c r="BF353">
        <f ca="1">IF(Table1[[#This Row],[area]]="newbruncwick",1,0)</f>
        <v>0</v>
      </c>
      <c r="BG353">
        <f ca="1">IF(Table1[[#This Row],[area]]="manitoba",1,0)</f>
        <v>0</v>
      </c>
      <c r="BH353">
        <f ca="1">IF(Table1[[#This Row],[area]]="prince edward island",1,0)</f>
        <v>0</v>
      </c>
      <c r="BI353">
        <f ca="1">IF(Table1[[#This Row],[area]]="quebec",1,0)</f>
        <v>0</v>
      </c>
      <c r="BJ353">
        <f ca="1">IF(Table1[[#This Row],[area]]="northwest tersesa",1,0)</f>
        <v>0</v>
      </c>
      <c r="BZ353" s="41">
        <f ca="1">Table1[[#This Row],[Cars Value]]/Table1[[#This Row],[no of cars]]</f>
        <v>20749.17947478424</v>
      </c>
      <c r="CB353" s="5">
        <f ca="1">IF(Table1[[#This Row],[Value of debts]]&gt;$CC$6,1,0)</f>
        <v>1</v>
      </c>
      <c r="CF353" s="6"/>
      <c r="CG353" s="43">
        <f ca="1">Table1[[#This Row],[Mortage left]]/Table1[[#This Row],[value of house]]</f>
        <v>0.4344742121106433</v>
      </c>
      <c r="CH353">
        <f t="shared" ca="1" si="133"/>
        <v>0</v>
      </c>
      <c r="CO353" s="5">
        <f ca="1">IF(Table1[[#This Row],[area]]="yukon",Table1[[#This Row],[income]],0)</f>
        <v>0</v>
      </c>
      <c r="CP353">
        <f ca="1">IF(Table1[[#This Row],[area]]="ontario",Table1[[#This Row],[income]],0)</f>
        <v>0</v>
      </c>
      <c r="CQ353">
        <f ca="1">IF(Table1[[#This Row],[area]]="newfounland",Table1[[#This Row],[income]],0)</f>
        <v>0</v>
      </c>
      <c r="CR353">
        <f ca="1">IF(Table1[[#This Row],[area]]="alberta",Table1[[#This Row],[income]],0)</f>
        <v>53496</v>
      </c>
      <c r="CS353">
        <f ca="1">IF(Table1[[#This Row],[area]]="nunavet",Table1[[#This Row],[income]],0)</f>
        <v>0</v>
      </c>
      <c r="CT353">
        <f ca="1">IF(Table1[[#This Row],[area]]="prince edward island",Table1[[#This Row],[income]],0)</f>
        <v>0</v>
      </c>
      <c r="CU353">
        <f ca="1">IF(Table1[[#This Row],[area]]="northwest tersesa",Table1[[#This Row],[income]],0)</f>
        <v>0</v>
      </c>
      <c r="CV353">
        <f ca="1">IF(Table1[[#This Row],[area]]="quebec",Table1[[#This Row],[income]],0)</f>
        <v>0</v>
      </c>
      <c r="CW353">
        <f ca="1">IF(Table1[[#This Row],[area]]="manitoba",Table1[[#This Row],[income]],0)</f>
        <v>0</v>
      </c>
      <c r="CX353">
        <f ca="1">IF(Table1[[#This Row],[area]]="sasketchwan",Table1[[#This Row],[income]],0)</f>
        <v>0</v>
      </c>
      <c r="CY353">
        <f ca="1">IF(Table1[[#This Row],[area]]="BC",Table1[[#This Row],[income]],0)</f>
        <v>0</v>
      </c>
      <c r="CZ353" s="6">
        <f ca="1">IF(Table1[[#This Row],[area]]="newbruncwick",Table1[[#This Row],[income]],0)</f>
        <v>0</v>
      </c>
      <c r="DB353" s="5">
        <f ca="1">IF(Table1[[#This Row],[field of work]]="health",Table1[[#This Row],[income]],0)</f>
        <v>0</v>
      </c>
      <c r="DC353">
        <f ca="1">IF(Table1[[#This Row],[field of work]]="teaching",Table1[[#This Row],[income]],0)</f>
        <v>0</v>
      </c>
      <c r="DD353">
        <f ca="1">IF(Table1[[#This Row],[field of work]]="agriculture",Table1[[#This Row],[income]],0)</f>
        <v>0</v>
      </c>
      <c r="DE353">
        <f ca="1">IF(Table1[[#This Row],[field of work]]="IT",Table1[[#This Row],[income]],0)</f>
        <v>53496</v>
      </c>
      <c r="DF353">
        <f ca="1">IF(Table1[[#This Row],[field of work]]="construction",Table1[[#This Row],[income]],0)</f>
        <v>0</v>
      </c>
      <c r="DG353" s="6">
        <f ca="1">IF(Table1[[#This Row],[field of work]]="general work",Table1[[#This Row],[income]],0)</f>
        <v>0</v>
      </c>
      <c r="DJ353" s="5">
        <f ca="1">IF(Table1[[#This Row],[Value of debts]]&gt;Table1[[#This Row],[income]],1,0)</f>
        <v>1</v>
      </c>
      <c r="DK353" s="6"/>
      <c r="DL353">
        <f ca="1">IF(Table1[[#This Row],[net worth of person($)]]&gt;$DM$6,Table1[[#This Row],[age]],0)</f>
        <v>37</v>
      </c>
    </row>
    <row r="354" spans="2:116" x14ac:dyDescent="0.3">
      <c r="B354">
        <f t="shared" ca="1" si="120"/>
        <v>2</v>
      </c>
      <c r="C354" s="1" t="str">
        <f t="shared" ca="1" si="121"/>
        <v>women</v>
      </c>
      <c r="D354">
        <f t="shared" ca="1" si="122"/>
        <v>26</v>
      </c>
      <c r="E354">
        <f t="shared" ca="1" si="123"/>
        <v>4</v>
      </c>
      <c r="F354" t="str">
        <f t="shared" ca="1" si="124"/>
        <v>IT</v>
      </c>
      <c r="G354">
        <f t="shared" ca="1" si="125"/>
        <v>1</v>
      </c>
      <c r="H354" t="str">
        <f t="shared" ca="1" si="126"/>
        <v>high school</v>
      </c>
      <c r="I354">
        <f t="shared" ca="1" si="127"/>
        <v>2</v>
      </c>
      <c r="J354">
        <f t="shared" ca="1" si="119"/>
        <v>3</v>
      </c>
      <c r="K354">
        <f t="shared" ca="1" si="128"/>
        <v>58528</v>
      </c>
      <c r="L354">
        <f t="shared" ca="1" si="129"/>
        <v>6</v>
      </c>
      <c r="M354" t="str">
        <f t="shared" ca="1" si="130"/>
        <v>sasketchwan</v>
      </c>
      <c r="N354">
        <f t="shared" ca="1" si="134"/>
        <v>292640</v>
      </c>
      <c r="O354">
        <f t="shared" ca="1" si="131"/>
        <v>79240.378612855478</v>
      </c>
      <c r="P354">
        <f t="shared" ca="1" si="135"/>
        <v>70446.126580127573</v>
      </c>
      <c r="Q354">
        <f t="shared" ca="1" si="132"/>
        <v>40171</v>
      </c>
      <c r="R354">
        <f t="shared" ca="1" si="136"/>
        <v>79614.838259856901</v>
      </c>
      <c r="S354">
        <f t="shared" ca="1" si="137"/>
        <v>31532.312442091054</v>
      </c>
      <c r="T354">
        <f t="shared" ca="1" si="138"/>
        <v>394618.43902221863</v>
      </c>
      <c r="U354">
        <f t="shared" ca="1" si="139"/>
        <v>199026.21687271236</v>
      </c>
      <c r="V354">
        <f t="shared" ca="1" si="140"/>
        <v>195592.22214950627</v>
      </c>
      <c r="AF354" s="5">
        <f ca="1">IF(Table1[[#This Row],[Genders]]="men",1,0)</f>
        <v>0</v>
      </c>
      <c r="AG354">
        <f ca="1">IF(Table1[[#This Row],[Genders]]="women",1,0)</f>
        <v>1</v>
      </c>
      <c r="AJ354" s="6"/>
      <c r="AL354">
        <f ca="1">IF(Table1[[#This Row],[field of work]]="teaching",1,0)</f>
        <v>0</v>
      </c>
      <c r="AM354">
        <f ca="1">IF(Table1[[#This Row],[field of work]]="health",1,0)</f>
        <v>0</v>
      </c>
      <c r="AN354">
        <f ca="1">IF(Table1[[#This Row],[field of work]]="agriculture",1,0)</f>
        <v>0</v>
      </c>
      <c r="AO354">
        <f ca="1">IF(Table1[[#This Row],[field of work]]="IT",1,0)</f>
        <v>1</v>
      </c>
      <c r="AP354">
        <f ca="1">IF(Table1[[#This Row],[field of work]]="construction",1,0)</f>
        <v>0</v>
      </c>
      <c r="AQ354">
        <f ca="1">IF(Table1[[#This Row],[field of work]]="general work",1,0)</f>
        <v>0</v>
      </c>
      <c r="AY354" s="23">
        <f ca="1">IF(Table1[[#This Row],[area]]="ontario",1,0)</f>
        <v>0</v>
      </c>
      <c r="AZ354">
        <f ca="1">IF(Table1[[#This Row],[area]]="newfounland",1,0)</f>
        <v>0</v>
      </c>
      <c r="BA354">
        <f ca="1">IF(Table1[[#This Row],[area]]="alberta",1,0)</f>
        <v>0</v>
      </c>
      <c r="BB354">
        <f ca="1">IF(Table1[[#This Row],[area]]="BC",1,0)</f>
        <v>0</v>
      </c>
      <c r="BC354">
        <f ca="1">IF(Table1[[#This Row],[area]]="yukon",1,0)</f>
        <v>0</v>
      </c>
      <c r="BD354">
        <f ca="1">IF(Table1[[#This Row],[area]]="nunavet",1,0)</f>
        <v>0</v>
      </c>
      <c r="BE354">
        <f ca="1">IF(Table1[[#This Row],[area]]="sasketchwan",1,0)</f>
        <v>1</v>
      </c>
      <c r="BF354">
        <f ca="1">IF(Table1[[#This Row],[area]]="newbruncwick",1,0)</f>
        <v>0</v>
      </c>
      <c r="BG354">
        <f ca="1">IF(Table1[[#This Row],[area]]="manitoba",1,0)</f>
        <v>0</v>
      </c>
      <c r="BH354">
        <f ca="1">IF(Table1[[#This Row],[area]]="prince edward island",1,0)</f>
        <v>0</v>
      </c>
      <c r="BI354">
        <f ca="1">IF(Table1[[#This Row],[area]]="quebec",1,0)</f>
        <v>0</v>
      </c>
      <c r="BJ354">
        <f ca="1">IF(Table1[[#This Row],[area]]="northwest tersesa",1,0)</f>
        <v>0</v>
      </c>
      <c r="BZ354" s="41">
        <f ca="1">Table1[[#This Row],[Cars Value]]/Table1[[#This Row],[no of cars]]</f>
        <v>23482.042193375859</v>
      </c>
      <c r="CB354" s="5">
        <f ca="1">IF(Table1[[#This Row],[Value of debts]]&gt;$CC$6,1,0)</f>
        <v>1</v>
      </c>
      <c r="CF354" s="6"/>
      <c r="CG354" s="43">
        <f ca="1">Table1[[#This Row],[Mortage left]]/Table1[[#This Row],[value of house]]</f>
        <v>0.27077767431948974</v>
      </c>
      <c r="CH354">
        <f t="shared" ca="1" si="133"/>
        <v>0</v>
      </c>
      <c r="CO354" s="5">
        <f ca="1">IF(Table1[[#This Row],[area]]="yukon",Table1[[#This Row],[income]],0)</f>
        <v>0</v>
      </c>
      <c r="CP354">
        <f ca="1">IF(Table1[[#This Row],[area]]="ontario",Table1[[#This Row],[income]],0)</f>
        <v>0</v>
      </c>
      <c r="CQ354">
        <f ca="1">IF(Table1[[#This Row],[area]]="newfounland",Table1[[#This Row],[income]],0)</f>
        <v>0</v>
      </c>
      <c r="CR354">
        <f ca="1">IF(Table1[[#This Row],[area]]="alberta",Table1[[#This Row],[income]],0)</f>
        <v>0</v>
      </c>
      <c r="CS354">
        <f ca="1">IF(Table1[[#This Row],[area]]="nunavet",Table1[[#This Row],[income]],0)</f>
        <v>0</v>
      </c>
      <c r="CT354">
        <f ca="1">IF(Table1[[#This Row],[area]]="prince edward island",Table1[[#This Row],[income]],0)</f>
        <v>0</v>
      </c>
      <c r="CU354">
        <f ca="1">IF(Table1[[#This Row],[area]]="northwest tersesa",Table1[[#This Row],[income]],0)</f>
        <v>0</v>
      </c>
      <c r="CV354">
        <f ca="1">IF(Table1[[#This Row],[area]]="quebec",Table1[[#This Row],[income]],0)</f>
        <v>0</v>
      </c>
      <c r="CW354">
        <f ca="1">IF(Table1[[#This Row],[area]]="manitoba",Table1[[#This Row],[income]],0)</f>
        <v>0</v>
      </c>
      <c r="CX354">
        <f ca="1">IF(Table1[[#This Row],[area]]="sasketchwan",Table1[[#This Row],[income]],0)</f>
        <v>58528</v>
      </c>
      <c r="CY354">
        <f ca="1">IF(Table1[[#This Row],[area]]="BC",Table1[[#This Row],[income]],0)</f>
        <v>0</v>
      </c>
      <c r="CZ354" s="6">
        <f ca="1">IF(Table1[[#This Row],[area]]="newbruncwick",Table1[[#This Row],[income]],0)</f>
        <v>0</v>
      </c>
      <c r="DB354" s="5">
        <f ca="1">IF(Table1[[#This Row],[field of work]]="health",Table1[[#This Row],[income]],0)</f>
        <v>0</v>
      </c>
      <c r="DC354">
        <f ca="1">IF(Table1[[#This Row],[field of work]]="teaching",Table1[[#This Row],[income]],0)</f>
        <v>0</v>
      </c>
      <c r="DD354">
        <f ca="1">IF(Table1[[#This Row],[field of work]]="agriculture",Table1[[#This Row],[income]],0)</f>
        <v>0</v>
      </c>
      <c r="DE354">
        <f ca="1">IF(Table1[[#This Row],[field of work]]="IT",Table1[[#This Row],[income]],0)</f>
        <v>58528</v>
      </c>
      <c r="DF354">
        <f ca="1">IF(Table1[[#This Row],[field of work]]="construction",Table1[[#This Row],[income]],0)</f>
        <v>0</v>
      </c>
      <c r="DG354" s="6">
        <f ca="1">IF(Table1[[#This Row],[field of work]]="general work",Table1[[#This Row],[income]],0)</f>
        <v>0</v>
      </c>
      <c r="DJ354" s="5">
        <f ca="1">IF(Table1[[#This Row],[Value of debts]]&gt;Table1[[#This Row],[income]],1,0)</f>
        <v>1</v>
      </c>
      <c r="DK354" s="6"/>
      <c r="DL354">
        <f ca="1">IF(Table1[[#This Row],[net worth of person($)]]&gt;$DM$6,Table1[[#This Row],[age]],0)</f>
        <v>26</v>
      </c>
    </row>
    <row r="355" spans="2:116" x14ac:dyDescent="0.3">
      <c r="B355">
        <f t="shared" ca="1" si="120"/>
        <v>1</v>
      </c>
      <c r="C355" s="1" t="str">
        <f t="shared" ca="1" si="121"/>
        <v>men</v>
      </c>
      <c r="D355">
        <f t="shared" ca="1" si="122"/>
        <v>38</v>
      </c>
      <c r="E355">
        <f t="shared" ca="1" si="123"/>
        <v>4</v>
      </c>
      <c r="F355" t="str">
        <f t="shared" ca="1" si="124"/>
        <v>IT</v>
      </c>
      <c r="G355">
        <f t="shared" ca="1" si="125"/>
        <v>2</v>
      </c>
      <c r="H355" t="str">
        <f t="shared" ca="1" si="126"/>
        <v>college</v>
      </c>
      <c r="I355">
        <f t="shared" ca="1" si="127"/>
        <v>4</v>
      </c>
      <c r="J355">
        <f t="shared" ca="1" si="119"/>
        <v>3</v>
      </c>
      <c r="K355">
        <f t="shared" ca="1" si="128"/>
        <v>35949</v>
      </c>
      <c r="L355">
        <f t="shared" ca="1" si="129"/>
        <v>4</v>
      </c>
      <c r="M355" t="str">
        <f t="shared" ca="1" si="130"/>
        <v>alberta</v>
      </c>
      <c r="N355">
        <f t="shared" ca="1" si="134"/>
        <v>143796</v>
      </c>
      <c r="O355">
        <f t="shared" ca="1" si="131"/>
        <v>36294.693817125139</v>
      </c>
      <c r="P355">
        <f t="shared" ca="1" si="135"/>
        <v>6103.477149104192</v>
      </c>
      <c r="Q355">
        <f t="shared" ca="1" si="132"/>
        <v>2534</v>
      </c>
      <c r="R355">
        <f t="shared" ca="1" si="136"/>
        <v>19090.538472073687</v>
      </c>
      <c r="S355">
        <f t="shared" ca="1" si="137"/>
        <v>42018.827314295195</v>
      </c>
      <c r="T355">
        <f t="shared" ca="1" si="138"/>
        <v>191918.3044633994</v>
      </c>
      <c r="U355">
        <f t="shared" ca="1" si="139"/>
        <v>57919.23228919883</v>
      </c>
      <c r="V355">
        <f t="shared" ca="1" si="140"/>
        <v>133999.07217420056</v>
      </c>
      <c r="AF355" s="5">
        <f ca="1">IF(Table1[[#This Row],[Genders]]="men",1,0)</f>
        <v>1</v>
      </c>
      <c r="AG355">
        <f ca="1">IF(Table1[[#This Row],[Genders]]="women",1,0)</f>
        <v>0</v>
      </c>
      <c r="AJ355" s="6"/>
      <c r="AL355">
        <f ca="1">IF(Table1[[#This Row],[field of work]]="teaching",1,0)</f>
        <v>0</v>
      </c>
      <c r="AM355">
        <f ca="1">IF(Table1[[#This Row],[field of work]]="health",1,0)</f>
        <v>0</v>
      </c>
      <c r="AN355">
        <f ca="1">IF(Table1[[#This Row],[field of work]]="agriculture",1,0)</f>
        <v>0</v>
      </c>
      <c r="AO355">
        <f ca="1">IF(Table1[[#This Row],[field of work]]="IT",1,0)</f>
        <v>1</v>
      </c>
      <c r="AP355">
        <f ca="1">IF(Table1[[#This Row],[field of work]]="construction",1,0)</f>
        <v>0</v>
      </c>
      <c r="AQ355">
        <f ca="1">IF(Table1[[#This Row],[field of work]]="general work",1,0)</f>
        <v>0</v>
      </c>
      <c r="AY355" s="23">
        <f ca="1">IF(Table1[[#This Row],[area]]="ontario",1,0)</f>
        <v>0</v>
      </c>
      <c r="AZ355">
        <f ca="1">IF(Table1[[#This Row],[area]]="newfounland",1,0)</f>
        <v>0</v>
      </c>
      <c r="BA355">
        <f ca="1">IF(Table1[[#This Row],[area]]="alberta",1,0)</f>
        <v>1</v>
      </c>
      <c r="BB355">
        <f ca="1">IF(Table1[[#This Row],[area]]="BC",1,0)</f>
        <v>0</v>
      </c>
      <c r="BC355">
        <f ca="1">IF(Table1[[#This Row],[area]]="yukon",1,0)</f>
        <v>0</v>
      </c>
      <c r="BD355">
        <f ca="1">IF(Table1[[#This Row],[area]]="nunavet",1,0)</f>
        <v>0</v>
      </c>
      <c r="BE355">
        <f ca="1">IF(Table1[[#This Row],[area]]="sasketchwan",1,0)</f>
        <v>0</v>
      </c>
      <c r="BF355">
        <f ca="1">IF(Table1[[#This Row],[area]]="newbruncwick",1,0)</f>
        <v>0</v>
      </c>
      <c r="BG355">
        <f ca="1">IF(Table1[[#This Row],[area]]="manitoba",1,0)</f>
        <v>0</v>
      </c>
      <c r="BH355">
        <f ca="1">IF(Table1[[#This Row],[area]]="prince edward island",1,0)</f>
        <v>0</v>
      </c>
      <c r="BI355">
        <f ca="1">IF(Table1[[#This Row],[area]]="quebec",1,0)</f>
        <v>0</v>
      </c>
      <c r="BJ355">
        <f ca="1">IF(Table1[[#This Row],[area]]="northwest tersesa",1,0)</f>
        <v>0</v>
      </c>
      <c r="BZ355" s="41">
        <f ca="1">Table1[[#This Row],[Cars Value]]/Table1[[#This Row],[no of cars]]</f>
        <v>2034.4923830347307</v>
      </c>
      <c r="CB355" s="5">
        <f ca="1">IF(Table1[[#This Row],[Value of debts]]&gt;$CC$6,1,0)</f>
        <v>0</v>
      </c>
      <c r="CF355" s="6"/>
      <c r="CG355" s="43">
        <f ca="1">Table1[[#This Row],[Mortage left]]/Table1[[#This Row],[value of house]]</f>
        <v>0.25240405725559223</v>
      </c>
      <c r="CH355">
        <f t="shared" ca="1" si="133"/>
        <v>0</v>
      </c>
      <c r="CO355" s="5">
        <f ca="1">IF(Table1[[#This Row],[area]]="yukon",Table1[[#This Row],[income]],0)</f>
        <v>0</v>
      </c>
      <c r="CP355">
        <f ca="1">IF(Table1[[#This Row],[area]]="ontario",Table1[[#This Row],[income]],0)</f>
        <v>0</v>
      </c>
      <c r="CQ355">
        <f ca="1">IF(Table1[[#This Row],[area]]="newfounland",Table1[[#This Row],[income]],0)</f>
        <v>0</v>
      </c>
      <c r="CR355">
        <f ca="1">IF(Table1[[#This Row],[area]]="alberta",Table1[[#This Row],[income]],0)</f>
        <v>35949</v>
      </c>
      <c r="CS355">
        <f ca="1">IF(Table1[[#This Row],[area]]="nunavet",Table1[[#This Row],[income]],0)</f>
        <v>0</v>
      </c>
      <c r="CT355">
        <f ca="1">IF(Table1[[#This Row],[area]]="prince edward island",Table1[[#This Row],[income]],0)</f>
        <v>0</v>
      </c>
      <c r="CU355">
        <f ca="1">IF(Table1[[#This Row],[area]]="northwest tersesa",Table1[[#This Row],[income]],0)</f>
        <v>0</v>
      </c>
      <c r="CV355">
        <f ca="1">IF(Table1[[#This Row],[area]]="quebec",Table1[[#This Row],[income]],0)</f>
        <v>0</v>
      </c>
      <c r="CW355">
        <f ca="1">IF(Table1[[#This Row],[area]]="manitoba",Table1[[#This Row],[income]],0)</f>
        <v>0</v>
      </c>
      <c r="CX355">
        <f ca="1">IF(Table1[[#This Row],[area]]="sasketchwan",Table1[[#This Row],[income]],0)</f>
        <v>0</v>
      </c>
      <c r="CY355">
        <f ca="1">IF(Table1[[#This Row],[area]]="BC",Table1[[#This Row],[income]],0)</f>
        <v>0</v>
      </c>
      <c r="CZ355" s="6">
        <f ca="1">IF(Table1[[#This Row],[area]]="newbruncwick",Table1[[#This Row],[income]],0)</f>
        <v>0</v>
      </c>
      <c r="DB355" s="5">
        <f ca="1">IF(Table1[[#This Row],[field of work]]="health",Table1[[#This Row],[income]],0)</f>
        <v>0</v>
      </c>
      <c r="DC355">
        <f ca="1">IF(Table1[[#This Row],[field of work]]="teaching",Table1[[#This Row],[income]],0)</f>
        <v>0</v>
      </c>
      <c r="DD355">
        <f ca="1">IF(Table1[[#This Row],[field of work]]="agriculture",Table1[[#This Row],[income]],0)</f>
        <v>0</v>
      </c>
      <c r="DE355">
        <f ca="1">IF(Table1[[#This Row],[field of work]]="IT",Table1[[#This Row],[income]],0)</f>
        <v>35949</v>
      </c>
      <c r="DF355">
        <f ca="1">IF(Table1[[#This Row],[field of work]]="construction",Table1[[#This Row],[income]],0)</f>
        <v>0</v>
      </c>
      <c r="DG355" s="6">
        <f ca="1">IF(Table1[[#This Row],[field of work]]="general work",Table1[[#This Row],[income]],0)</f>
        <v>0</v>
      </c>
      <c r="DJ355" s="5">
        <f ca="1">IF(Table1[[#This Row],[Value of debts]]&gt;Table1[[#This Row],[income]],1,0)</f>
        <v>1</v>
      </c>
      <c r="DK355" s="6"/>
      <c r="DL355">
        <f ca="1">IF(Table1[[#This Row],[net worth of person($)]]&gt;$DM$6,Table1[[#This Row],[age]],0)</f>
        <v>38</v>
      </c>
    </row>
    <row r="356" spans="2:116" x14ac:dyDescent="0.3">
      <c r="B356">
        <f t="shared" ca="1" si="120"/>
        <v>2</v>
      </c>
      <c r="C356" s="1" t="str">
        <f t="shared" ca="1" si="121"/>
        <v>women</v>
      </c>
      <c r="D356">
        <f t="shared" ca="1" si="122"/>
        <v>31</v>
      </c>
      <c r="E356">
        <f t="shared" ca="1" si="123"/>
        <v>3</v>
      </c>
      <c r="F356" t="str">
        <f t="shared" ca="1" si="124"/>
        <v>teaching</v>
      </c>
      <c r="G356">
        <f t="shared" ca="1" si="125"/>
        <v>2</v>
      </c>
      <c r="H356" t="str">
        <f t="shared" ca="1" si="126"/>
        <v>college</v>
      </c>
      <c r="I356">
        <f t="shared" ca="1" si="127"/>
        <v>0</v>
      </c>
      <c r="J356">
        <f t="shared" ca="1" si="119"/>
        <v>1</v>
      </c>
      <c r="K356">
        <f t="shared" ca="1" si="128"/>
        <v>26792</v>
      </c>
      <c r="L356">
        <f t="shared" ca="1" si="129"/>
        <v>4</v>
      </c>
      <c r="M356" t="str">
        <f t="shared" ca="1" si="130"/>
        <v>alberta</v>
      </c>
      <c r="N356">
        <f t="shared" ca="1" si="134"/>
        <v>80376</v>
      </c>
      <c r="O356">
        <f t="shared" ca="1" si="131"/>
        <v>71146.689921379453</v>
      </c>
      <c r="P356">
        <f t="shared" ca="1" si="135"/>
        <v>19257.994494735613</v>
      </c>
      <c r="Q356">
        <f t="shared" ca="1" si="132"/>
        <v>7473</v>
      </c>
      <c r="R356">
        <f t="shared" ca="1" si="136"/>
        <v>19124.615753404778</v>
      </c>
      <c r="S356">
        <f t="shared" ca="1" si="137"/>
        <v>38712.198309134037</v>
      </c>
      <c r="T356">
        <f t="shared" ca="1" si="138"/>
        <v>138346.19280386966</v>
      </c>
      <c r="U356">
        <f t="shared" ca="1" si="139"/>
        <v>97744.305674784235</v>
      </c>
      <c r="V356">
        <f t="shared" ca="1" si="140"/>
        <v>40601.887129085429</v>
      </c>
      <c r="AF356" s="5">
        <f ca="1">IF(Table1[[#This Row],[Genders]]="men",1,0)</f>
        <v>0</v>
      </c>
      <c r="AG356">
        <f ca="1">IF(Table1[[#This Row],[Genders]]="women",1,0)</f>
        <v>1</v>
      </c>
      <c r="AJ356" s="6"/>
      <c r="AL356">
        <f ca="1">IF(Table1[[#This Row],[field of work]]="teaching",1,0)</f>
        <v>1</v>
      </c>
      <c r="AM356">
        <f ca="1">IF(Table1[[#This Row],[field of work]]="health",1,0)</f>
        <v>0</v>
      </c>
      <c r="AN356">
        <f ca="1">IF(Table1[[#This Row],[field of work]]="agriculture",1,0)</f>
        <v>0</v>
      </c>
      <c r="AO356">
        <f ca="1">IF(Table1[[#This Row],[field of work]]="IT",1,0)</f>
        <v>0</v>
      </c>
      <c r="AP356">
        <f ca="1">IF(Table1[[#This Row],[field of work]]="construction",1,0)</f>
        <v>0</v>
      </c>
      <c r="AQ356">
        <f ca="1">IF(Table1[[#This Row],[field of work]]="general work",1,0)</f>
        <v>0</v>
      </c>
      <c r="AY356" s="23">
        <f ca="1">IF(Table1[[#This Row],[area]]="ontario",1,0)</f>
        <v>0</v>
      </c>
      <c r="AZ356">
        <f ca="1">IF(Table1[[#This Row],[area]]="newfounland",1,0)</f>
        <v>0</v>
      </c>
      <c r="BA356">
        <f ca="1">IF(Table1[[#This Row],[area]]="alberta",1,0)</f>
        <v>1</v>
      </c>
      <c r="BB356">
        <f ca="1">IF(Table1[[#This Row],[area]]="BC",1,0)</f>
        <v>0</v>
      </c>
      <c r="BC356">
        <f ca="1">IF(Table1[[#This Row],[area]]="yukon",1,0)</f>
        <v>0</v>
      </c>
      <c r="BD356">
        <f ca="1">IF(Table1[[#This Row],[area]]="nunavet",1,0)</f>
        <v>0</v>
      </c>
      <c r="BE356">
        <f ca="1">IF(Table1[[#This Row],[area]]="sasketchwan",1,0)</f>
        <v>0</v>
      </c>
      <c r="BF356">
        <f ca="1">IF(Table1[[#This Row],[area]]="newbruncwick",1,0)</f>
        <v>0</v>
      </c>
      <c r="BG356">
        <f ca="1">IF(Table1[[#This Row],[area]]="manitoba",1,0)</f>
        <v>0</v>
      </c>
      <c r="BH356">
        <f ca="1">IF(Table1[[#This Row],[area]]="prince edward island",1,0)</f>
        <v>0</v>
      </c>
      <c r="BI356">
        <f ca="1">IF(Table1[[#This Row],[area]]="quebec",1,0)</f>
        <v>0</v>
      </c>
      <c r="BJ356">
        <f ca="1">IF(Table1[[#This Row],[area]]="northwest tersesa",1,0)</f>
        <v>0</v>
      </c>
      <c r="BZ356" s="41">
        <f ca="1">Table1[[#This Row],[Cars Value]]/Table1[[#This Row],[no of cars]]</f>
        <v>19257.994494735613</v>
      </c>
      <c r="CB356" s="5">
        <f ca="1">IF(Table1[[#This Row],[Value of debts]]&gt;$CC$6,1,0)</f>
        <v>0</v>
      </c>
      <c r="CF356" s="6"/>
      <c r="CG356" s="43">
        <f ca="1">Table1[[#This Row],[Mortage left]]/Table1[[#This Row],[value of house]]</f>
        <v>0.88517330946276818</v>
      </c>
      <c r="CH356">
        <f t="shared" ca="1" si="133"/>
        <v>0</v>
      </c>
      <c r="CO356" s="5">
        <f ca="1">IF(Table1[[#This Row],[area]]="yukon",Table1[[#This Row],[income]],0)</f>
        <v>0</v>
      </c>
      <c r="CP356">
        <f ca="1">IF(Table1[[#This Row],[area]]="ontario",Table1[[#This Row],[income]],0)</f>
        <v>0</v>
      </c>
      <c r="CQ356">
        <f ca="1">IF(Table1[[#This Row],[area]]="newfounland",Table1[[#This Row],[income]],0)</f>
        <v>0</v>
      </c>
      <c r="CR356">
        <f ca="1">IF(Table1[[#This Row],[area]]="alberta",Table1[[#This Row],[income]],0)</f>
        <v>26792</v>
      </c>
      <c r="CS356">
        <f ca="1">IF(Table1[[#This Row],[area]]="nunavet",Table1[[#This Row],[income]],0)</f>
        <v>0</v>
      </c>
      <c r="CT356">
        <f ca="1">IF(Table1[[#This Row],[area]]="prince edward island",Table1[[#This Row],[income]],0)</f>
        <v>0</v>
      </c>
      <c r="CU356">
        <f ca="1">IF(Table1[[#This Row],[area]]="northwest tersesa",Table1[[#This Row],[income]],0)</f>
        <v>0</v>
      </c>
      <c r="CV356">
        <f ca="1">IF(Table1[[#This Row],[area]]="quebec",Table1[[#This Row],[income]],0)</f>
        <v>0</v>
      </c>
      <c r="CW356">
        <f ca="1">IF(Table1[[#This Row],[area]]="manitoba",Table1[[#This Row],[income]],0)</f>
        <v>0</v>
      </c>
      <c r="CX356">
        <f ca="1">IF(Table1[[#This Row],[area]]="sasketchwan",Table1[[#This Row],[income]],0)</f>
        <v>0</v>
      </c>
      <c r="CY356">
        <f ca="1">IF(Table1[[#This Row],[area]]="BC",Table1[[#This Row],[income]],0)</f>
        <v>0</v>
      </c>
      <c r="CZ356" s="6">
        <f ca="1">IF(Table1[[#This Row],[area]]="newbruncwick",Table1[[#This Row],[income]],0)</f>
        <v>0</v>
      </c>
      <c r="DB356" s="5">
        <f ca="1">IF(Table1[[#This Row],[field of work]]="health",Table1[[#This Row],[income]],0)</f>
        <v>0</v>
      </c>
      <c r="DC356">
        <f ca="1">IF(Table1[[#This Row],[field of work]]="teaching",Table1[[#This Row],[income]],0)</f>
        <v>26792</v>
      </c>
      <c r="DD356">
        <f ca="1">IF(Table1[[#This Row],[field of work]]="agriculture",Table1[[#This Row],[income]],0)</f>
        <v>0</v>
      </c>
      <c r="DE356">
        <f ca="1">IF(Table1[[#This Row],[field of work]]="IT",Table1[[#This Row],[income]],0)</f>
        <v>0</v>
      </c>
      <c r="DF356">
        <f ca="1">IF(Table1[[#This Row],[field of work]]="construction",Table1[[#This Row],[income]],0)</f>
        <v>0</v>
      </c>
      <c r="DG356" s="6">
        <f ca="1">IF(Table1[[#This Row],[field of work]]="general work",Table1[[#This Row],[income]],0)</f>
        <v>0</v>
      </c>
      <c r="DJ356" s="5">
        <f ca="1">IF(Table1[[#This Row],[Value of debts]]&gt;Table1[[#This Row],[income]],1,0)</f>
        <v>1</v>
      </c>
      <c r="DK356" s="6"/>
      <c r="DL356">
        <f ca="1">IF(Table1[[#This Row],[net worth of person($)]]&gt;$DM$6,Table1[[#This Row],[age]],0)</f>
        <v>0</v>
      </c>
    </row>
    <row r="357" spans="2:116" x14ac:dyDescent="0.3">
      <c r="B357">
        <f t="shared" ca="1" si="120"/>
        <v>1</v>
      </c>
      <c r="C357" s="1" t="str">
        <f t="shared" ca="1" si="121"/>
        <v>men</v>
      </c>
      <c r="D357">
        <f t="shared" ca="1" si="122"/>
        <v>30</v>
      </c>
      <c r="E357">
        <f t="shared" ca="1" si="123"/>
        <v>6</v>
      </c>
      <c r="F357" t="str">
        <f t="shared" ca="1" si="124"/>
        <v>agriculture</v>
      </c>
      <c r="G357">
        <f t="shared" ca="1" si="125"/>
        <v>4</v>
      </c>
      <c r="H357" t="str">
        <f t="shared" ca="1" si="126"/>
        <v>technical;</v>
      </c>
      <c r="I357">
        <f t="shared" ca="1" si="127"/>
        <v>4</v>
      </c>
      <c r="J357">
        <f t="shared" ca="1" si="119"/>
        <v>1</v>
      </c>
      <c r="K357">
        <f t="shared" ca="1" si="128"/>
        <v>81720</v>
      </c>
      <c r="L357">
        <f t="shared" ca="1" si="129"/>
        <v>4</v>
      </c>
      <c r="M357" t="str">
        <f t="shared" ca="1" si="130"/>
        <v>alberta</v>
      </c>
      <c r="N357">
        <f t="shared" ca="1" si="134"/>
        <v>245160</v>
      </c>
      <c r="O357">
        <f t="shared" ca="1" si="131"/>
        <v>18969.404493710503</v>
      </c>
      <c r="P357">
        <f t="shared" ca="1" si="135"/>
        <v>8740.3457182802431</v>
      </c>
      <c r="Q357">
        <f t="shared" ca="1" si="132"/>
        <v>6002</v>
      </c>
      <c r="R357">
        <f t="shared" ca="1" si="136"/>
        <v>108154.88415230575</v>
      </c>
      <c r="S357">
        <f t="shared" ca="1" si="137"/>
        <v>77769.91387258537</v>
      </c>
      <c r="T357">
        <f t="shared" ca="1" si="138"/>
        <v>331670.25959086558</v>
      </c>
      <c r="U357">
        <f t="shared" ca="1" si="139"/>
        <v>133126.28864601627</v>
      </c>
      <c r="V357">
        <f t="shared" ca="1" si="140"/>
        <v>198543.97094484931</v>
      </c>
      <c r="AF357" s="5">
        <f ca="1">IF(Table1[[#This Row],[Genders]]="men",1,0)</f>
        <v>1</v>
      </c>
      <c r="AG357">
        <f ca="1">IF(Table1[[#This Row],[Genders]]="women",1,0)</f>
        <v>0</v>
      </c>
      <c r="AJ357" s="6"/>
      <c r="AL357">
        <f ca="1">IF(Table1[[#This Row],[field of work]]="teaching",1,0)</f>
        <v>0</v>
      </c>
      <c r="AM357">
        <f ca="1">IF(Table1[[#This Row],[field of work]]="health",1,0)</f>
        <v>0</v>
      </c>
      <c r="AN357">
        <f ca="1">IF(Table1[[#This Row],[field of work]]="agriculture",1,0)</f>
        <v>1</v>
      </c>
      <c r="AO357">
        <f ca="1">IF(Table1[[#This Row],[field of work]]="IT",1,0)</f>
        <v>0</v>
      </c>
      <c r="AP357">
        <f ca="1">IF(Table1[[#This Row],[field of work]]="construction",1,0)</f>
        <v>0</v>
      </c>
      <c r="AQ357">
        <f ca="1">IF(Table1[[#This Row],[field of work]]="general work",1,0)</f>
        <v>0</v>
      </c>
      <c r="AY357" s="23">
        <f ca="1">IF(Table1[[#This Row],[area]]="ontario",1,0)</f>
        <v>0</v>
      </c>
      <c r="AZ357">
        <f ca="1">IF(Table1[[#This Row],[area]]="newfounland",1,0)</f>
        <v>0</v>
      </c>
      <c r="BA357">
        <f ca="1">IF(Table1[[#This Row],[area]]="alberta",1,0)</f>
        <v>1</v>
      </c>
      <c r="BB357">
        <f ca="1">IF(Table1[[#This Row],[area]]="BC",1,0)</f>
        <v>0</v>
      </c>
      <c r="BC357">
        <f ca="1">IF(Table1[[#This Row],[area]]="yukon",1,0)</f>
        <v>0</v>
      </c>
      <c r="BD357">
        <f ca="1">IF(Table1[[#This Row],[area]]="nunavet",1,0)</f>
        <v>0</v>
      </c>
      <c r="BE357">
        <f ca="1">IF(Table1[[#This Row],[area]]="sasketchwan",1,0)</f>
        <v>0</v>
      </c>
      <c r="BF357">
        <f ca="1">IF(Table1[[#This Row],[area]]="newbruncwick",1,0)</f>
        <v>0</v>
      </c>
      <c r="BG357">
        <f ca="1">IF(Table1[[#This Row],[area]]="manitoba",1,0)</f>
        <v>0</v>
      </c>
      <c r="BH357">
        <f ca="1">IF(Table1[[#This Row],[area]]="prince edward island",1,0)</f>
        <v>0</v>
      </c>
      <c r="BI357">
        <f ca="1">IF(Table1[[#This Row],[area]]="quebec",1,0)</f>
        <v>0</v>
      </c>
      <c r="BJ357">
        <f ca="1">IF(Table1[[#This Row],[area]]="northwest tersesa",1,0)</f>
        <v>0</v>
      </c>
      <c r="BZ357" s="41">
        <f ca="1">Table1[[#This Row],[Cars Value]]/Table1[[#This Row],[no of cars]]</f>
        <v>8740.3457182802431</v>
      </c>
      <c r="CB357" s="5">
        <f ca="1">IF(Table1[[#This Row],[Value of debts]]&gt;$CC$6,1,0)</f>
        <v>1</v>
      </c>
      <c r="CF357" s="6"/>
      <c r="CG357" s="43">
        <f ca="1">Table1[[#This Row],[Mortage left]]/Table1[[#This Row],[value of house]]</f>
        <v>7.7375609780186413E-2</v>
      </c>
      <c r="CH357">
        <f t="shared" ca="1" si="133"/>
        <v>1</v>
      </c>
      <c r="CO357" s="5">
        <f ca="1">IF(Table1[[#This Row],[area]]="yukon",Table1[[#This Row],[income]],0)</f>
        <v>0</v>
      </c>
      <c r="CP357">
        <f ca="1">IF(Table1[[#This Row],[area]]="ontario",Table1[[#This Row],[income]],0)</f>
        <v>0</v>
      </c>
      <c r="CQ357">
        <f ca="1">IF(Table1[[#This Row],[area]]="newfounland",Table1[[#This Row],[income]],0)</f>
        <v>0</v>
      </c>
      <c r="CR357">
        <f ca="1">IF(Table1[[#This Row],[area]]="alberta",Table1[[#This Row],[income]],0)</f>
        <v>81720</v>
      </c>
      <c r="CS357">
        <f ca="1">IF(Table1[[#This Row],[area]]="nunavet",Table1[[#This Row],[income]],0)</f>
        <v>0</v>
      </c>
      <c r="CT357">
        <f ca="1">IF(Table1[[#This Row],[area]]="prince edward island",Table1[[#This Row],[income]],0)</f>
        <v>0</v>
      </c>
      <c r="CU357">
        <f ca="1">IF(Table1[[#This Row],[area]]="northwest tersesa",Table1[[#This Row],[income]],0)</f>
        <v>0</v>
      </c>
      <c r="CV357">
        <f ca="1">IF(Table1[[#This Row],[area]]="quebec",Table1[[#This Row],[income]],0)</f>
        <v>0</v>
      </c>
      <c r="CW357">
        <f ca="1">IF(Table1[[#This Row],[area]]="manitoba",Table1[[#This Row],[income]],0)</f>
        <v>0</v>
      </c>
      <c r="CX357">
        <f ca="1">IF(Table1[[#This Row],[area]]="sasketchwan",Table1[[#This Row],[income]],0)</f>
        <v>0</v>
      </c>
      <c r="CY357">
        <f ca="1">IF(Table1[[#This Row],[area]]="BC",Table1[[#This Row],[income]],0)</f>
        <v>0</v>
      </c>
      <c r="CZ357" s="6">
        <f ca="1">IF(Table1[[#This Row],[area]]="newbruncwick",Table1[[#This Row],[income]],0)</f>
        <v>0</v>
      </c>
      <c r="DB357" s="5">
        <f ca="1">IF(Table1[[#This Row],[field of work]]="health",Table1[[#This Row],[income]],0)</f>
        <v>0</v>
      </c>
      <c r="DC357">
        <f ca="1">IF(Table1[[#This Row],[field of work]]="teaching",Table1[[#This Row],[income]],0)</f>
        <v>0</v>
      </c>
      <c r="DD357">
        <f ca="1">IF(Table1[[#This Row],[field of work]]="agriculture",Table1[[#This Row],[income]],0)</f>
        <v>81720</v>
      </c>
      <c r="DE357">
        <f ca="1">IF(Table1[[#This Row],[field of work]]="IT",Table1[[#This Row],[income]],0)</f>
        <v>0</v>
      </c>
      <c r="DF357">
        <f ca="1">IF(Table1[[#This Row],[field of work]]="construction",Table1[[#This Row],[income]],0)</f>
        <v>0</v>
      </c>
      <c r="DG357" s="6">
        <f ca="1">IF(Table1[[#This Row],[field of work]]="general work",Table1[[#This Row],[income]],0)</f>
        <v>0</v>
      </c>
      <c r="DJ357" s="5">
        <f ca="1">IF(Table1[[#This Row],[Value of debts]]&gt;Table1[[#This Row],[income]],1,0)</f>
        <v>1</v>
      </c>
      <c r="DK357" s="6"/>
      <c r="DL357">
        <f ca="1">IF(Table1[[#This Row],[net worth of person($)]]&gt;$DM$6,Table1[[#This Row],[age]],0)</f>
        <v>30</v>
      </c>
    </row>
    <row r="358" spans="2:116" x14ac:dyDescent="0.3">
      <c r="B358">
        <f t="shared" ca="1" si="120"/>
        <v>1</v>
      </c>
      <c r="C358" s="1" t="str">
        <f t="shared" ca="1" si="121"/>
        <v>men</v>
      </c>
      <c r="D358">
        <f t="shared" ca="1" si="122"/>
        <v>32</v>
      </c>
      <c r="E358">
        <f t="shared" ca="1" si="123"/>
        <v>4</v>
      </c>
      <c r="F358" t="str">
        <f t="shared" ca="1" si="124"/>
        <v>IT</v>
      </c>
      <c r="G358">
        <f t="shared" ca="1" si="125"/>
        <v>3</v>
      </c>
      <c r="H358" t="str">
        <f t="shared" ca="1" si="126"/>
        <v>university</v>
      </c>
      <c r="I358">
        <f t="shared" ca="1" si="127"/>
        <v>3</v>
      </c>
      <c r="J358">
        <f t="shared" ca="1" si="119"/>
        <v>1</v>
      </c>
      <c r="K358">
        <f t="shared" ca="1" si="128"/>
        <v>73797</v>
      </c>
      <c r="L358">
        <f t="shared" ca="1" si="129"/>
        <v>9</v>
      </c>
      <c r="M358" t="str">
        <f t="shared" ca="1" si="130"/>
        <v>quebec</v>
      </c>
      <c r="N358">
        <f t="shared" ca="1" si="134"/>
        <v>221391</v>
      </c>
      <c r="O358">
        <f t="shared" ca="1" si="131"/>
        <v>185284.70100250875</v>
      </c>
      <c r="P358">
        <f t="shared" ca="1" si="135"/>
        <v>34754.381780399999</v>
      </c>
      <c r="Q358">
        <f t="shared" ca="1" si="132"/>
        <v>21154</v>
      </c>
      <c r="R358">
        <f t="shared" ca="1" si="136"/>
        <v>60101.97642173028</v>
      </c>
      <c r="S358">
        <f t="shared" ca="1" si="137"/>
        <v>27971.26538666759</v>
      </c>
      <c r="T358">
        <f t="shared" ca="1" si="138"/>
        <v>284116.64716706757</v>
      </c>
      <c r="U358">
        <f t="shared" ca="1" si="139"/>
        <v>266540.67742423899</v>
      </c>
      <c r="V358">
        <f t="shared" ca="1" si="140"/>
        <v>17575.969742828573</v>
      </c>
      <c r="AF358" s="5">
        <f ca="1">IF(Table1[[#This Row],[Genders]]="men",1,0)</f>
        <v>1</v>
      </c>
      <c r="AG358">
        <f ca="1">IF(Table1[[#This Row],[Genders]]="women",1,0)</f>
        <v>0</v>
      </c>
      <c r="AJ358" s="6"/>
      <c r="AL358">
        <f ca="1">IF(Table1[[#This Row],[field of work]]="teaching",1,0)</f>
        <v>0</v>
      </c>
      <c r="AM358">
        <f ca="1">IF(Table1[[#This Row],[field of work]]="health",1,0)</f>
        <v>0</v>
      </c>
      <c r="AN358">
        <f ca="1">IF(Table1[[#This Row],[field of work]]="agriculture",1,0)</f>
        <v>0</v>
      </c>
      <c r="AO358">
        <f ca="1">IF(Table1[[#This Row],[field of work]]="IT",1,0)</f>
        <v>1</v>
      </c>
      <c r="AP358">
        <f ca="1">IF(Table1[[#This Row],[field of work]]="construction",1,0)</f>
        <v>0</v>
      </c>
      <c r="AQ358">
        <f ca="1">IF(Table1[[#This Row],[field of work]]="general work",1,0)</f>
        <v>0</v>
      </c>
      <c r="AY358" s="23">
        <f ca="1">IF(Table1[[#This Row],[area]]="ontario",1,0)</f>
        <v>0</v>
      </c>
      <c r="AZ358">
        <f ca="1">IF(Table1[[#This Row],[area]]="newfounland",1,0)</f>
        <v>0</v>
      </c>
      <c r="BA358">
        <f ca="1">IF(Table1[[#This Row],[area]]="alberta",1,0)</f>
        <v>0</v>
      </c>
      <c r="BB358">
        <f ca="1">IF(Table1[[#This Row],[area]]="BC",1,0)</f>
        <v>0</v>
      </c>
      <c r="BC358">
        <f ca="1">IF(Table1[[#This Row],[area]]="yukon",1,0)</f>
        <v>0</v>
      </c>
      <c r="BD358">
        <f ca="1">IF(Table1[[#This Row],[area]]="nunavet",1,0)</f>
        <v>0</v>
      </c>
      <c r="BE358">
        <f ca="1">IF(Table1[[#This Row],[area]]="sasketchwan",1,0)</f>
        <v>0</v>
      </c>
      <c r="BF358">
        <f ca="1">IF(Table1[[#This Row],[area]]="newbruncwick",1,0)</f>
        <v>0</v>
      </c>
      <c r="BG358">
        <f ca="1">IF(Table1[[#This Row],[area]]="manitoba",1,0)</f>
        <v>0</v>
      </c>
      <c r="BH358">
        <f ca="1">IF(Table1[[#This Row],[area]]="prince edward island",1,0)</f>
        <v>0</v>
      </c>
      <c r="BI358">
        <f ca="1">IF(Table1[[#This Row],[area]]="quebec",1,0)</f>
        <v>1</v>
      </c>
      <c r="BJ358">
        <f ca="1">IF(Table1[[#This Row],[area]]="northwest tersesa",1,0)</f>
        <v>0</v>
      </c>
      <c r="BZ358" s="41">
        <f ca="1">Table1[[#This Row],[Cars Value]]/Table1[[#This Row],[no of cars]]</f>
        <v>34754.381780399999</v>
      </c>
      <c r="CB358" s="5">
        <f ca="1">IF(Table1[[#This Row],[Value of debts]]&gt;$CC$6,1,0)</f>
        <v>1</v>
      </c>
      <c r="CF358" s="6"/>
      <c r="CG358" s="43">
        <f ca="1">Table1[[#This Row],[Mortage left]]/Table1[[#This Row],[value of house]]</f>
        <v>0.8369116224350075</v>
      </c>
      <c r="CH358">
        <f t="shared" ca="1" si="133"/>
        <v>0</v>
      </c>
      <c r="CO358" s="5">
        <f ca="1">IF(Table1[[#This Row],[area]]="yukon",Table1[[#This Row],[income]],0)</f>
        <v>0</v>
      </c>
      <c r="CP358">
        <f ca="1">IF(Table1[[#This Row],[area]]="ontario",Table1[[#This Row],[income]],0)</f>
        <v>0</v>
      </c>
      <c r="CQ358">
        <f ca="1">IF(Table1[[#This Row],[area]]="newfounland",Table1[[#This Row],[income]],0)</f>
        <v>0</v>
      </c>
      <c r="CR358">
        <f ca="1">IF(Table1[[#This Row],[area]]="alberta",Table1[[#This Row],[income]],0)</f>
        <v>0</v>
      </c>
      <c r="CS358">
        <f ca="1">IF(Table1[[#This Row],[area]]="nunavet",Table1[[#This Row],[income]],0)</f>
        <v>0</v>
      </c>
      <c r="CT358">
        <f ca="1">IF(Table1[[#This Row],[area]]="prince edward island",Table1[[#This Row],[income]],0)</f>
        <v>0</v>
      </c>
      <c r="CU358">
        <f ca="1">IF(Table1[[#This Row],[area]]="northwest tersesa",Table1[[#This Row],[income]],0)</f>
        <v>0</v>
      </c>
      <c r="CV358">
        <f ca="1">IF(Table1[[#This Row],[area]]="quebec",Table1[[#This Row],[income]],0)</f>
        <v>73797</v>
      </c>
      <c r="CW358">
        <f ca="1">IF(Table1[[#This Row],[area]]="manitoba",Table1[[#This Row],[income]],0)</f>
        <v>0</v>
      </c>
      <c r="CX358">
        <f ca="1">IF(Table1[[#This Row],[area]]="sasketchwan",Table1[[#This Row],[income]],0)</f>
        <v>0</v>
      </c>
      <c r="CY358">
        <f ca="1">IF(Table1[[#This Row],[area]]="BC",Table1[[#This Row],[income]],0)</f>
        <v>0</v>
      </c>
      <c r="CZ358" s="6">
        <f ca="1">IF(Table1[[#This Row],[area]]="newbruncwick",Table1[[#This Row],[income]],0)</f>
        <v>0</v>
      </c>
      <c r="DB358" s="5">
        <f ca="1">IF(Table1[[#This Row],[field of work]]="health",Table1[[#This Row],[income]],0)</f>
        <v>0</v>
      </c>
      <c r="DC358">
        <f ca="1">IF(Table1[[#This Row],[field of work]]="teaching",Table1[[#This Row],[income]],0)</f>
        <v>0</v>
      </c>
      <c r="DD358">
        <f ca="1">IF(Table1[[#This Row],[field of work]]="agriculture",Table1[[#This Row],[income]],0)</f>
        <v>0</v>
      </c>
      <c r="DE358">
        <f ca="1">IF(Table1[[#This Row],[field of work]]="IT",Table1[[#This Row],[income]],0)</f>
        <v>73797</v>
      </c>
      <c r="DF358">
        <f ca="1">IF(Table1[[#This Row],[field of work]]="construction",Table1[[#This Row],[income]],0)</f>
        <v>0</v>
      </c>
      <c r="DG358" s="6">
        <f ca="1">IF(Table1[[#This Row],[field of work]]="general work",Table1[[#This Row],[income]],0)</f>
        <v>0</v>
      </c>
      <c r="DJ358" s="5">
        <f ca="1">IF(Table1[[#This Row],[Value of debts]]&gt;Table1[[#This Row],[income]],1,0)</f>
        <v>1</v>
      </c>
      <c r="DK358" s="6"/>
      <c r="DL358">
        <f ca="1">IF(Table1[[#This Row],[net worth of person($)]]&gt;$DM$6,Table1[[#This Row],[age]],0)</f>
        <v>0</v>
      </c>
    </row>
    <row r="359" spans="2:116" x14ac:dyDescent="0.3">
      <c r="B359">
        <f t="shared" ca="1" si="120"/>
        <v>1</v>
      </c>
      <c r="C359" s="1" t="str">
        <f t="shared" ca="1" si="121"/>
        <v>men</v>
      </c>
      <c r="D359">
        <f t="shared" ca="1" si="122"/>
        <v>42</v>
      </c>
      <c r="E359">
        <f t="shared" ca="1" si="123"/>
        <v>3</v>
      </c>
      <c r="F359" t="str">
        <f t="shared" ca="1" si="124"/>
        <v>teaching</v>
      </c>
      <c r="G359">
        <f t="shared" ca="1" si="125"/>
        <v>2</v>
      </c>
      <c r="H359" t="str">
        <f t="shared" ca="1" si="126"/>
        <v>college</v>
      </c>
      <c r="I359">
        <f t="shared" ca="1" si="127"/>
        <v>3</v>
      </c>
      <c r="J359">
        <f t="shared" ca="1" si="119"/>
        <v>2</v>
      </c>
      <c r="K359">
        <f t="shared" ca="1" si="128"/>
        <v>67618</v>
      </c>
      <c r="L359">
        <f t="shared" ca="1" si="129"/>
        <v>3</v>
      </c>
      <c r="M359" t="str">
        <f t="shared" ca="1" si="130"/>
        <v>northwest tersesa</v>
      </c>
      <c r="N359">
        <f t="shared" ca="1" si="134"/>
        <v>338090</v>
      </c>
      <c r="O359">
        <f t="shared" ca="1" si="131"/>
        <v>69312.41678754281</v>
      </c>
      <c r="P359">
        <f t="shared" ca="1" si="135"/>
        <v>70049.462705365644</v>
      </c>
      <c r="Q359">
        <f t="shared" ca="1" si="132"/>
        <v>11096</v>
      </c>
      <c r="R359">
        <f t="shared" ca="1" si="136"/>
        <v>61906.619880854261</v>
      </c>
      <c r="S359">
        <f t="shared" ca="1" si="137"/>
        <v>86341.399928945437</v>
      </c>
      <c r="T359">
        <f t="shared" ca="1" si="138"/>
        <v>494480.86263431108</v>
      </c>
      <c r="U359">
        <f t="shared" ca="1" si="139"/>
        <v>142315.03666839708</v>
      </c>
      <c r="V359">
        <f t="shared" ca="1" si="140"/>
        <v>352165.825965914</v>
      </c>
      <c r="AF359" s="5">
        <f ca="1">IF(Table1[[#This Row],[Genders]]="men",1,0)</f>
        <v>1</v>
      </c>
      <c r="AG359">
        <f ca="1">IF(Table1[[#This Row],[Genders]]="women",1,0)</f>
        <v>0</v>
      </c>
      <c r="AJ359" s="6"/>
      <c r="AL359">
        <f ca="1">IF(Table1[[#This Row],[field of work]]="teaching",1,0)</f>
        <v>1</v>
      </c>
      <c r="AM359">
        <f ca="1">IF(Table1[[#This Row],[field of work]]="health",1,0)</f>
        <v>0</v>
      </c>
      <c r="AN359">
        <f ca="1">IF(Table1[[#This Row],[field of work]]="agriculture",1,0)</f>
        <v>0</v>
      </c>
      <c r="AO359">
        <f ca="1">IF(Table1[[#This Row],[field of work]]="IT",1,0)</f>
        <v>0</v>
      </c>
      <c r="AP359">
        <f ca="1">IF(Table1[[#This Row],[field of work]]="construction",1,0)</f>
        <v>0</v>
      </c>
      <c r="AQ359">
        <f ca="1">IF(Table1[[#This Row],[field of work]]="general work",1,0)</f>
        <v>0</v>
      </c>
      <c r="AY359" s="23">
        <f ca="1">IF(Table1[[#This Row],[area]]="ontario",1,0)</f>
        <v>0</v>
      </c>
      <c r="AZ359">
        <f ca="1">IF(Table1[[#This Row],[area]]="newfounland",1,0)</f>
        <v>0</v>
      </c>
      <c r="BA359">
        <f ca="1">IF(Table1[[#This Row],[area]]="alberta",1,0)</f>
        <v>0</v>
      </c>
      <c r="BB359">
        <f ca="1">IF(Table1[[#This Row],[area]]="BC",1,0)</f>
        <v>0</v>
      </c>
      <c r="BC359">
        <f ca="1">IF(Table1[[#This Row],[area]]="yukon",1,0)</f>
        <v>0</v>
      </c>
      <c r="BD359">
        <f ca="1">IF(Table1[[#This Row],[area]]="nunavet",1,0)</f>
        <v>0</v>
      </c>
      <c r="BE359">
        <f ca="1">IF(Table1[[#This Row],[area]]="sasketchwan",1,0)</f>
        <v>0</v>
      </c>
      <c r="BF359">
        <f ca="1">IF(Table1[[#This Row],[area]]="newbruncwick",1,0)</f>
        <v>0</v>
      </c>
      <c r="BG359">
        <f ca="1">IF(Table1[[#This Row],[area]]="manitoba",1,0)</f>
        <v>0</v>
      </c>
      <c r="BH359">
        <f ca="1">IF(Table1[[#This Row],[area]]="prince edward island",1,0)</f>
        <v>0</v>
      </c>
      <c r="BI359">
        <f ca="1">IF(Table1[[#This Row],[area]]="quebec",1,0)</f>
        <v>0</v>
      </c>
      <c r="BJ359">
        <f ca="1">IF(Table1[[#This Row],[area]]="northwest tersesa",1,0)</f>
        <v>1</v>
      </c>
      <c r="BZ359" s="41">
        <f ca="1">Table1[[#This Row],[Cars Value]]/Table1[[#This Row],[no of cars]]</f>
        <v>35024.731352682822</v>
      </c>
      <c r="CB359" s="5">
        <f ca="1">IF(Table1[[#This Row],[Value of debts]]&gt;$CC$6,1,0)</f>
        <v>1</v>
      </c>
      <c r="CF359" s="6"/>
      <c r="CG359" s="43">
        <f ca="1">Table1[[#This Row],[Mortage left]]/Table1[[#This Row],[value of house]]</f>
        <v>0.20501173293366504</v>
      </c>
      <c r="CH359">
        <f t="shared" ca="1" si="133"/>
        <v>0</v>
      </c>
      <c r="CO359" s="5">
        <f ca="1">IF(Table1[[#This Row],[area]]="yukon",Table1[[#This Row],[income]],0)</f>
        <v>0</v>
      </c>
      <c r="CP359">
        <f ca="1">IF(Table1[[#This Row],[area]]="ontario",Table1[[#This Row],[income]],0)</f>
        <v>0</v>
      </c>
      <c r="CQ359">
        <f ca="1">IF(Table1[[#This Row],[area]]="newfounland",Table1[[#This Row],[income]],0)</f>
        <v>0</v>
      </c>
      <c r="CR359">
        <f ca="1">IF(Table1[[#This Row],[area]]="alberta",Table1[[#This Row],[income]],0)</f>
        <v>0</v>
      </c>
      <c r="CS359">
        <f ca="1">IF(Table1[[#This Row],[area]]="nunavet",Table1[[#This Row],[income]],0)</f>
        <v>0</v>
      </c>
      <c r="CT359">
        <f ca="1">IF(Table1[[#This Row],[area]]="prince edward island",Table1[[#This Row],[income]],0)</f>
        <v>0</v>
      </c>
      <c r="CU359">
        <f ca="1">IF(Table1[[#This Row],[area]]="northwest tersesa",Table1[[#This Row],[income]],0)</f>
        <v>67618</v>
      </c>
      <c r="CV359">
        <f ca="1">IF(Table1[[#This Row],[area]]="quebec",Table1[[#This Row],[income]],0)</f>
        <v>0</v>
      </c>
      <c r="CW359">
        <f ca="1">IF(Table1[[#This Row],[area]]="manitoba",Table1[[#This Row],[income]],0)</f>
        <v>0</v>
      </c>
      <c r="CX359">
        <f ca="1">IF(Table1[[#This Row],[area]]="sasketchwan",Table1[[#This Row],[income]],0)</f>
        <v>0</v>
      </c>
      <c r="CY359">
        <f ca="1">IF(Table1[[#This Row],[area]]="BC",Table1[[#This Row],[income]],0)</f>
        <v>0</v>
      </c>
      <c r="CZ359" s="6">
        <f ca="1">IF(Table1[[#This Row],[area]]="newbruncwick",Table1[[#This Row],[income]],0)</f>
        <v>0</v>
      </c>
      <c r="DB359" s="5">
        <f ca="1">IF(Table1[[#This Row],[field of work]]="health",Table1[[#This Row],[income]],0)</f>
        <v>0</v>
      </c>
      <c r="DC359">
        <f ca="1">IF(Table1[[#This Row],[field of work]]="teaching",Table1[[#This Row],[income]],0)</f>
        <v>67618</v>
      </c>
      <c r="DD359">
        <f ca="1">IF(Table1[[#This Row],[field of work]]="agriculture",Table1[[#This Row],[income]],0)</f>
        <v>0</v>
      </c>
      <c r="DE359">
        <f ca="1">IF(Table1[[#This Row],[field of work]]="IT",Table1[[#This Row],[income]],0)</f>
        <v>0</v>
      </c>
      <c r="DF359">
        <f ca="1">IF(Table1[[#This Row],[field of work]]="construction",Table1[[#This Row],[income]],0)</f>
        <v>0</v>
      </c>
      <c r="DG359" s="6">
        <f ca="1">IF(Table1[[#This Row],[field of work]]="general work",Table1[[#This Row],[income]],0)</f>
        <v>0</v>
      </c>
      <c r="DJ359" s="5">
        <f ca="1">IF(Table1[[#This Row],[Value of debts]]&gt;Table1[[#This Row],[income]],1,0)</f>
        <v>1</v>
      </c>
      <c r="DK359" s="6"/>
      <c r="DL359">
        <f ca="1">IF(Table1[[#This Row],[net worth of person($)]]&gt;$DM$6,Table1[[#This Row],[age]],0)</f>
        <v>42</v>
      </c>
    </row>
    <row r="360" spans="2:116" x14ac:dyDescent="0.3">
      <c r="B360">
        <f t="shared" ca="1" si="120"/>
        <v>2</v>
      </c>
      <c r="C360" s="1" t="str">
        <f t="shared" ca="1" si="121"/>
        <v>women</v>
      </c>
      <c r="D360">
        <f t="shared" ca="1" si="122"/>
        <v>44</v>
      </c>
      <c r="E360">
        <f t="shared" ca="1" si="123"/>
        <v>3</v>
      </c>
      <c r="F360" t="str">
        <f t="shared" ca="1" si="124"/>
        <v>teaching</v>
      </c>
      <c r="G360">
        <f t="shared" ca="1" si="125"/>
        <v>5</v>
      </c>
      <c r="H360" t="str">
        <f t="shared" ca="1" si="126"/>
        <v>other</v>
      </c>
      <c r="I360">
        <f t="shared" ca="1" si="127"/>
        <v>4</v>
      </c>
      <c r="J360">
        <f t="shared" ca="1" si="119"/>
        <v>1</v>
      </c>
      <c r="K360">
        <f t="shared" ca="1" si="128"/>
        <v>32132</v>
      </c>
      <c r="L360">
        <f t="shared" ca="1" si="129"/>
        <v>6</v>
      </c>
      <c r="M360" t="str">
        <f t="shared" ca="1" si="130"/>
        <v>sasketchwan</v>
      </c>
      <c r="N360">
        <f t="shared" ca="1" si="134"/>
        <v>128528</v>
      </c>
      <c r="O360">
        <f t="shared" ca="1" si="131"/>
        <v>28823.611212858763</v>
      </c>
      <c r="P360">
        <f t="shared" ca="1" si="135"/>
        <v>13442.992484496297</v>
      </c>
      <c r="Q360">
        <f t="shared" ca="1" si="132"/>
        <v>4448</v>
      </c>
      <c r="R360">
        <f t="shared" ca="1" si="136"/>
        <v>49445.49897257307</v>
      </c>
      <c r="S360">
        <f t="shared" ca="1" si="137"/>
        <v>33209.670752168298</v>
      </c>
      <c r="T360">
        <f t="shared" ca="1" si="138"/>
        <v>175180.66323666461</v>
      </c>
      <c r="U360">
        <f t="shared" ca="1" si="139"/>
        <v>82717.11018543184</v>
      </c>
      <c r="V360">
        <f t="shared" ca="1" si="140"/>
        <v>92463.553051232768</v>
      </c>
      <c r="AF360" s="5">
        <f ca="1">IF(Table1[[#This Row],[Genders]]="men",1,0)</f>
        <v>0</v>
      </c>
      <c r="AG360">
        <f ca="1">IF(Table1[[#This Row],[Genders]]="women",1,0)</f>
        <v>1</v>
      </c>
      <c r="AJ360" s="6"/>
      <c r="AL360">
        <f ca="1">IF(Table1[[#This Row],[field of work]]="teaching",1,0)</f>
        <v>1</v>
      </c>
      <c r="AM360">
        <f ca="1">IF(Table1[[#This Row],[field of work]]="health",1,0)</f>
        <v>0</v>
      </c>
      <c r="AN360">
        <f ca="1">IF(Table1[[#This Row],[field of work]]="agriculture",1,0)</f>
        <v>0</v>
      </c>
      <c r="AO360">
        <f ca="1">IF(Table1[[#This Row],[field of work]]="IT",1,0)</f>
        <v>0</v>
      </c>
      <c r="AP360">
        <f ca="1">IF(Table1[[#This Row],[field of work]]="construction",1,0)</f>
        <v>0</v>
      </c>
      <c r="AQ360">
        <f ca="1">IF(Table1[[#This Row],[field of work]]="general work",1,0)</f>
        <v>0</v>
      </c>
      <c r="AY360" s="23">
        <f ca="1">IF(Table1[[#This Row],[area]]="ontario",1,0)</f>
        <v>0</v>
      </c>
      <c r="AZ360">
        <f ca="1">IF(Table1[[#This Row],[area]]="newfounland",1,0)</f>
        <v>0</v>
      </c>
      <c r="BA360">
        <f ca="1">IF(Table1[[#This Row],[area]]="alberta",1,0)</f>
        <v>0</v>
      </c>
      <c r="BB360">
        <f ca="1">IF(Table1[[#This Row],[area]]="BC",1,0)</f>
        <v>0</v>
      </c>
      <c r="BC360">
        <f ca="1">IF(Table1[[#This Row],[area]]="yukon",1,0)</f>
        <v>0</v>
      </c>
      <c r="BD360">
        <f ca="1">IF(Table1[[#This Row],[area]]="nunavet",1,0)</f>
        <v>0</v>
      </c>
      <c r="BE360">
        <f ca="1">IF(Table1[[#This Row],[area]]="sasketchwan",1,0)</f>
        <v>1</v>
      </c>
      <c r="BF360">
        <f ca="1">IF(Table1[[#This Row],[area]]="newbruncwick",1,0)</f>
        <v>0</v>
      </c>
      <c r="BG360">
        <f ca="1">IF(Table1[[#This Row],[area]]="manitoba",1,0)</f>
        <v>0</v>
      </c>
      <c r="BH360">
        <f ca="1">IF(Table1[[#This Row],[area]]="prince edward island",1,0)</f>
        <v>0</v>
      </c>
      <c r="BI360">
        <f ca="1">IF(Table1[[#This Row],[area]]="quebec",1,0)</f>
        <v>0</v>
      </c>
      <c r="BJ360">
        <f ca="1">IF(Table1[[#This Row],[area]]="northwest tersesa",1,0)</f>
        <v>0</v>
      </c>
      <c r="BZ360" s="41">
        <f ca="1">Table1[[#This Row],[Cars Value]]/Table1[[#This Row],[no of cars]]</f>
        <v>13442.992484496297</v>
      </c>
      <c r="CB360" s="5">
        <f ca="1">IF(Table1[[#This Row],[Value of debts]]&gt;$CC$6,1,0)</f>
        <v>0</v>
      </c>
      <c r="CF360" s="6"/>
      <c r="CG360" s="43">
        <f ca="1">Table1[[#This Row],[Mortage left]]/Table1[[#This Row],[value of house]]</f>
        <v>0.22425939260595951</v>
      </c>
      <c r="CH360">
        <f t="shared" ca="1" si="133"/>
        <v>0</v>
      </c>
      <c r="CO360" s="5">
        <f ca="1">IF(Table1[[#This Row],[area]]="yukon",Table1[[#This Row],[income]],0)</f>
        <v>0</v>
      </c>
      <c r="CP360">
        <f ca="1">IF(Table1[[#This Row],[area]]="ontario",Table1[[#This Row],[income]],0)</f>
        <v>0</v>
      </c>
      <c r="CQ360">
        <f ca="1">IF(Table1[[#This Row],[area]]="newfounland",Table1[[#This Row],[income]],0)</f>
        <v>0</v>
      </c>
      <c r="CR360">
        <f ca="1">IF(Table1[[#This Row],[area]]="alberta",Table1[[#This Row],[income]],0)</f>
        <v>0</v>
      </c>
      <c r="CS360">
        <f ca="1">IF(Table1[[#This Row],[area]]="nunavet",Table1[[#This Row],[income]],0)</f>
        <v>0</v>
      </c>
      <c r="CT360">
        <f ca="1">IF(Table1[[#This Row],[area]]="prince edward island",Table1[[#This Row],[income]],0)</f>
        <v>0</v>
      </c>
      <c r="CU360">
        <f ca="1">IF(Table1[[#This Row],[area]]="northwest tersesa",Table1[[#This Row],[income]],0)</f>
        <v>0</v>
      </c>
      <c r="CV360">
        <f ca="1">IF(Table1[[#This Row],[area]]="quebec",Table1[[#This Row],[income]],0)</f>
        <v>0</v>
      </c>
      <c r="CW360">
        <f ca="1">IF(Table1[[#This Row],[area]]="manitoba",Table1[[#This Row],[income]],0)</f>
        <v>0</v>
      </c>
      <c r="CX360">
        <f ca="1">IF(Table1[[#This Row],[area]]="sasketchwan",Table1[[#This Row],[income]],0)</f>
        <v>32132</v>
      </c>
      <c r="CY360">
        <f ca="1">IF(Table1[[#This Row],[area]]="BC",Table1[[#This Row],[income]],0)</f>
        <v>0</v>
      </c>
      <c r="CZ360" s="6">
        <f ca="1">IF(Table1[[#This Row],[area]]="newbruncwick",Table1[[#This Row],[income]],0)</f>
        <v>0</v>
      </c>
      <c r="DB360" s="5">
        <f ca="1">IF(Table1[[#This Row],[field of work]]="health",Table1[[#This Row],[income]],0)</f>
        <v>0</v>
      </c>
      <c r="DC360">
        <f ca="1">IF(Table1[[#This Row],[field of work]]="teaching",Table1[[#This Row],[income]],0)</f>
        <v>32132</v>
      </c>
      <c r="DD360">
        <f ca="1">IF(Table1[[#This Row],[field of work]]="agriculture",Table1[[#This Row],[income]],0)</f>
        <v>0</v>
      </c>
      <c r="DE360">
        <f ca="1">IF(Table1[[#This Row],[field of work]]="IT",Table1[[#This Row],[income]],0)</f>
        <v>0</v>
      </c>
      <c r="DF360">
        <f ca="1">IF(Table1[[#This Row],[field of work]]="construction",Table1[[#This Row],[income]],0)</f>
        <v>0</v>
      </c>
      <c r="DG360" s="6">
        <f ca="1">IF(Table1[[#This Row],[field of work]]="general work",Table1[[#This Row],[income]],0)</f>
        <v>0</v>
      </c>
      <c r="DJ360" s="5">
        <f ca="1">IF(Table1[[#This Row],[Value of debts]]&gt;Table1[[#This Row],[income]],1,0)</f>
        <v>1</v>
      </c>
      <c r="DK360" s="6"/>
      <c r="DL360">
        <f ca="1">IF(Table1[[#This Row],[net worth of person($)]]&gt;$DM$6,Table1[[#This Row],[age]],0)</f>
        <v>44</v>
      </c>
    </row>
    <row r="361" spans="2:116" x14ac:dyDescent="0.3">
      <c r="B361">
        <f t="shared" ca="1" si="120"/>
        <v>1</v>
      </c>
      <c r="C361" s="1" t="str">
        <f t="shared" ca="1" si="121"/>
        <v>men</v>
      </c>
      <c r="D361">
        <f t="shared" ca="1" si="122"/>
        <v>43</v>
      </c>
      <c r="E361">
        <f t="shared" ca="1" si="123"/>
        <v>6</v>
      </c>
      <c r="F361" t="str">
        <f t="shared" ca="1" si="124"/>
        <v>agriculture</v>
      </c>
      <c r="G361">
        <f t="shared" ca="1" si="125"/>
        <v>3</v>
      </c>
      <c r="H361" t="str">
        <f t="shared" ca="1" si="126"/>
        <v>university</v>
      </c>
      <c r="I361">
        <f t="shared" ca="1" si="127"/>
        <v>1</v>
      </c>
      <c r="J361">
        <f t="shared" ca="1" si="119"/>
        <v>1</v>
      </c>
      <c r="K361">
        <f t="shared" ca="1" si="128"/>
        <v>73034</v>
      </c>
      <c r="L361">
        <f t="shared" ca="1" si="129"/>
        <v>10</v>
      </c>
      <c r="M361" t="str">
        <f t="shared" ca="1" si="130"/>
        <v>newfounland</v>
      </c>
      <c r="N361">
        <f t="shared" ca="1" si="134"/>
        <v>219102</v>
      </c>
      <c r="O361">
        <f t="shared" ca="1" si="131"/>
        <v>170463.97206050955</v>
      </c>
      <c r="P361">
        <f t="shared" ca="1" si="135"/>
        <v>26737.122433292672</v>
      </c>
      <c r="Q361">
        <f t="shared" ca="1" si="132"/>
        <v>6258</v>
      </c>
      <c r="R361">
        <f t="shared" ca="1" si="136"/>
        <v>74838.920498425112</v>
      </c>
      <c r="S361">
        <f t="shared" ca="1" si="137"/>
        <v>48126.132745682749</v>
      </c>
      <c r="T361">
        <f t="shared" ca="1" si="138"/>
        <v>293965.25517897541</v>
      </c>
      <c r="U361">
        <f t="shared" ca="1" si="139"/>
        <v>251560.89255893466</v>
      </c>
      <c r="V361">
        <f t="shared" ca="1" si="140"/>
        <v>42404.362620040745</v>
      </c>
      <c r="AF361" s="5">
        <f ca="1">IF(Table1[[#This Row],[Genders]]="men",1,0)</f>
        <v>1</v>
      </c>
      <c r="AG361">
        <f ca="1">IF(Table1[[#This Row],[Genders]]="women",1,0)</f>
        <v>0</v>
      </c>
      <c r="AJ361" s="6"/>
      <c r="AL361">
        <f ca="1">IF(Table1[[#This Row],[field of work]]="teaching",1,0)</f>
        <v>0</v>
      </c>
      <c r="AM361">
        <f ca="1">IF(Table1[[#This Row],[field of work]]="health",1,0)</f>
        <v>0</v>
      </c>
      <c r="AN361">
        <f ca="1">IF(Table1[[#This Row],[field of work]]="agriculture",1,0)</f>
        <v>1</v>
      </c>
      <c r="AO361">
        <f ca="1">IF(Table1[[#This Row],[field of work]]="IT",1,0)</f>
        <v>0</v>
      </c>
      <c r="AP361">
        <f ca="1">IF(Table1[[#This Row],[field of work]]="construction",1,0)</f>
        <v>0</v>
      </c>
      <c r="AQ361">
        <f ca="1">IF(Table1[[#This Row],[field of work]]="general work",1,0)</f>
        <v>0</v>
      </c>
      <c r="AY361" s="23">
        <f ca="1">IF(Table1[[#This Row],[area]]="ontario",1,0)</f>
        <v>0</v>
      </c>
      <c r="AZ361">
        <f ca="1">IF(Table1[[#This Row],[area]]="newfounland",1,0)</f>
        <v>1</v>
      </c>
      <c r="BA361">
        <f ca="1">IF(Table1[[#This Row],[area]]="alberta",1,0)</f>
        <v>0</v>
      </c>
      <c r="BB361">
        <f ca="1">IF(Table1[[#This Row],[area]]="BC",1,0)</f>
        <v>0</v>
      </c>
      <c r="BC361">
        <f ca="1">IF(Table1[[#This Row],[area]]="yukon",1,0)</f>
        <v>0</v>
      </c>
      <c r="BD361">
        <f ca="1">IF(Table1[[#This Row],[area]]="nunavet",1,0)</f>
        <v>0</v>
      </c>
      <c r="BE361">
        <f ca="1">IF(Table1[[#This Row],[area]]="sasketchwan",1,0)</f>
        <v>0</v>
      </c>
      <c r="BF361">
        <f ca="1">IF(Table1[[#This Row],[area]]="newbruncwick",1,0)</f>
        <v>0</v>
      </c>
      <c r="BG361">
        <f ca="1">IF(Table1[[#This Row],[area]]="manitoba",1,0)</f>
        <v>0</v>
      </c>
      <c r="BH361">
        <f ca="1">IF(Table1[[#This Row],[area]]="prince edward island",1,0)</f>
        <v>0</v>
      </c>
      <c r="BI361">
        <f ca="1">IF(Table1[[#This Row],[area]]="quebec",1,0)</f>
        <v>0</v>
      </c>
      <c r="BJ361">
        <f ca="1">IF(Table1[[#This Row],[area]]="northwest tersesa",1,0)</f>
        <v>0</v>
      </c>
      <c r="BZ361" s="41">
        <f ca="1">Table1[[#This Row],[Cars Value]]/Table1[[#This Row],[no of cars]]</f>
        <v>26737.122433292672</v>
      </c>
      <c r="CB361" s="5">
        <f ca="1">IF(Table1[[#This Row],[Value of debts]]&gt;$CC$6,1,0)</f>
        <v>1</v>
      </c>
      <c r="CF361" s="6"/>
      <c r="CG361" s="43">
        <f ca="1">Table1[[#This Row],[Mortage left]]/Table1[[#This Row],[value of house]]</f>
        <v>0.77801193992071982</v>
      </c>
      <c r="CH361">
        <f t="shared" ca="1" si="133"/>
        <v>0</v>
      </c>
      <c r="CO361" s="5">
        <f ca="1">IF(Table1[[#This Row],[area]]="yukon",Table1[[#This Row],[income]],0)</f>
        <v>0</v>
      </c>
      <c r="CP361">
        <f ca="1">IF(Table1[[#This Row],[area]]="ontario",Table1[[#This Row],[income]],0)</f>
        <v>0</v>
      </c>
      <c r="CQ361">
        <f ca="1">IF(Table1[[#This Row],[area]]="newfounland",Table1[[#This Row],[income]],0)</f>
        <v>73034</v>
      </c>
      <c r="CR361">
        <f ca="1">IF(Table1[[#This Row],[area]]="alberta",Table1[[#This Row],[income]],0)</f>
        <v>0</v>
      </c>
      <c r="CS361">
        <f ca="1">IF(Table1[[#This Row],[area]]="nunavet",Table1[[#This Row],[income]],0)</f>
        <v>0</v>
      </c>
      <c r="CT361">
        <f ca="1">IF(Table1[[#This Row],[area]]="prince edward island",Table1[[#This Row],[income]],0)</f>
        <v>0</v>
      </c>
      <c r="CU361">
        <f ca="1">IF(Table1[[#This Row],[area]]="northwest tersesa",Table1[[#This Row],[income]],0)</f>
        <v>0</v>
      </c>
      <c r="CV361">
        <f ca="1">IF(Table1[[#This Row],[area]]="quebec",Table1[[#This Row],[income]],0)</f>
        <v>0</v>
      </c>
      <c r="CW361">
        <f ca="1">IF(Table1[[#This Row],[area]]="manitoba",Table1[[#This Row],[income]],0)</f>
        <v>0</v>
      </c>
      <c r="CX361">
        <f ca="1">IF(Table1[[#This Row],[area]]="sasketchwan",Table1[[#This Row],[income]],0)</f>
        <v>0</v>
      </c>
      <c r="CY361">
        <f ca="1">IF(Table1[[#This Row],[area]]="BC",Table1[[#This Row],[income]],0)</f>
        <v>0</v>
      </c>
      <c r="CZ361" s="6">
        <f ca="1">IF(Table1[[#This Row],[area]]="newbruncwick",Table1[[#This Row],[income]],0)</f>
        <v>0</v>
      </c>
      <c r="DB361" s="5">
        <f ca="1">IF(Table1[[#This Row],[field of work]]="health",Table1[[#This Row],[income]],0)</f>
        <v>0</v>
      </c>
      <c r="DC361">
        <f ca="1">IF(Table1[[#This Row],[field of work]]="teaching",Table1[[#This Row],[income]],0)</f>
        <v>0</v>
      </c>
      <c r="DD361">
        <f ca="1">IF(Table1[[#This Row],[field of work]]="agriculture",Table1[[#This Row],[income]],0)</f>
        <v>73034</v>
      </c>
      <c r="DE361">
        <f ca="1">IF(Table1[[#This Row],[field of work]]="IT",Table1[[#This Row],[income]],0)</f>
        <v>0</v>
      </c>
      <c r="DF361">
        <f ca="1">IF(Table1[[#This Row],[field of work]]="construction",Table1[[#This Row],[income]],0)</f>
        <v>0</v>
      </c>
      <c r="DG361" s="6">
        <f ca="1">IF(Table1[[#This Row],[field of work]]="general work",Table1[[#This Row],[income]],0)</f>
        <v>0</v>
      </c>
      <c r="DJ361" s="5">
        <f ca="1">IF(Table1[[#This Row],[Value of debts]]&gt;Table1[[#This Row],[income]],1,0)</f>
        <v>1</v>
      </c>
      <c r="DK361" s="6"/>
      <c r="DL361">
        <f ca="1">IF(Table1[[#This Row],[net worth of person($)]]&gt;$DM$6,Table1[[#This Row],[age]],0)</f>
        <v>0</v>
      </c>
    </row>
    <row r="362" spans="2:116" x14ac:dyDescent="0.3">
      <c r="B362">
        <f t="shared" ca="1" si="120"/>
        <v>2</v>
      </c>
      <c r="C362" s="1" t="str">
        <f t="shared" ca="1" si="121"/>
        <v>women</v>
      </c>
      <c r="D362">
        <f t="shared" ca="1" si="122"/>
        <v>27</v>
      </c>
      <c r="E362">
        <f t="shared" ca="1" si="123"/>
        <v>1</v>
      </c>
      <c r="F362" t="str">
        <f t="shared" ca="1" si="124"/>
        <v>health</v>
      </c>
      <c r="G362">
        <f t="shared" ca="1" si="125"/>
        <v>5</v>
      </c>
      <c r="H362" t="str">
        <f t="shared" ca="1" si="126"/>
        <v>other</v>
      </c>
      <c r="I362">
        <f t="shared" ca="1" si="127"/>
        <v>0</v>
      </c>
      <c r="J362">
        <f t="shared" ca="1" si="119"/>
        <v>1</v>
      </c>
      <c r="K362">
        <f t="shared" ca="1" si="128"/>
        <v>84493</v>
      </c>
      <c r="L362">
        <f t="shared" ca="1" si="129"/>
        <v>9</v>
      </c>
      <c r="M362" t="str">
        <f t="shared" ca="1" si="130"/>
        <v>quebec</v>
      </c>
      <c r="N362">
        <f t="shared" ca="1" si="134"/>
        <v>253479</v>
      </c>
      <c r="O362">
        <f t="shared" ca="1" si="131"/>
        <v>84145.174011838564</v>
      </c>
      <c r="P362">
        <f t="shared" ca="1" si="135"/>
        <v>52713.938180122073</v>
      </c>
      <c r="Q362">
        <f t="shared" ca="1" si="132"/>
        <v>48751</v>
      </c>
      <c r="R362">
        <f t="shared" ca="1" si="136"/>
        <v>10366.078198478426</v>
      </c>
      <c r="S362">
        <f t="shared" ca="1" si="137"/>
        <v>15951.402252844005</v>
      </c>
      <c r="T362">
        <f t="shared" ca="1" si="138"/>
        <v>322144.34043296607</v>
      </c>
      <c r="U362">
        <f t="shared" ca="1" si="139"/>
        <v>143262.252210317</v>
      </c>
      <c r="V362">
        <f t="shared" ca="1" si="140"/>
        <v>178882.08822264906</v>
      </c>
      <c r="AF362" s="5">
        <f ca="1">IF(Table1[[#This Row],[Genders]]="men",1,0)</f>
        <v>0</v>
      </c>
      <c r="AG362">
        <f ca="1">IF(Table1[[#This Row],[Genders]]="women",1,0)</f>
        <v>1</v>
      </c>
      <c r="AJ362" s="6"/>
      <c r="AL362">
        <f ca="1">IF(Table1[[#This Row],[field of work]]="teaching",1,0)</f>
        <v>0</v>
      </c>
      <c r="AM362">
        <f ca="1">IF(Table1[[#This Row],[field of work]]="health",1,0)</f>
        <v>1</v>
      </c>
      <c r="AN362">
        <f ca="1">IF(Table1[[#This Row],[field of work]]="agriculture",1,0)</f>
        <v>0</v>
      </c>
      <c r="AO362">
        <f ca="1">IF(Table1[[#This Row],[field of work]]="IT",1,0)</f>
        <v>0</v>
      </c>
      <c r="AP362">
        <f ca="1">IF(Table1[[#This Row],[field of work]]="construction",1,0)</f>
        <v>0</v>
      </c>
      <c r="AQ362">
        <f ca="1">IF(Table1[[#This Row],[field of work]]="general work",1,0)</f>
        <v>0</v>
      </c>
      <c r="AY362" s="23">
        <f ca="1">IF(Table1[[#This Row],[area]]="ontario",1,0)</f>
        <v>0</v>
      </c>
      <c r="AZ362">
        <f ca="1">IF(Table1[[#This Row],[area]]="newfounland",1,0)</f>
        <v>0</v>
      </c>
      <c r="BA362">
        <f ca="1">IF(Table1[[#This Row],[area]]="alberta",1,0)</f>
        <v>0</v>
      </c>
      <c r="BB362">
        <f ca="1">IF(Table1[[#This Row],[area]]="BC",1,0)</f>
        <v>0</v>
      </c>
      <c r="BC362">
        <f ca="1">IF(Table1[[#This Row],[area]]="yukon",1,0)</f>
        <v>0</v>
      </c>
      <c r="BD362">
        <f ca="1">IF(Table1[[#This Row],[area]]="nunavet",1,0)</f>
        <v>0</v>
      </c>
      <c r="BE362">
        <f ca="1">IF(Table1[[#This Row],[area]]="sasketchwan",1,0)</f>
        <v>0</v>
      </c>
      <c r="BF362">
        <f ca="1">IF(Table1[[#This Row],[area]]="newbruncwick",1,0)</f>
        <v>0</v>
      </c>
      <c r="BG362">
        <f ca="1">IF(Table1[[#This Row],[area]]="manitoba",1,0)</f>
        <v>0</v>
      </c>
      <c r="BH362">
        <f ca="1">IF(Table1[[#This Row],[area]]="prince edward island",1,0)</f>
        <v>0</v>
      </c>
      <c r="BI362">
        <f ca="1">IF(Table1[[#This Row],[area]]="quebec",1,0)</f>
        <v>1</v>
      </c>
      <c r="BJ362">
        <f ca="1">IF(Table1[[#This Row],[area]]="northwest tersesa",1,0)</f>
        <v>0</v>
      </c>
      <c r="BZ362" s="41">
        <f ca="1">Table1[[#This Row],[Cars Value]]/Table1[[#This Row],[no of cars]]</f>
        <v>52713.938180122073</v>
      </c>
      <c r="CB362" s="5">
        <f ca="1">IF(Table1[[#This Row],[Value of debts]]&gt;$CC$6,1,0)</f>
        <v>1</v>
      </c>
      <c r="CF362" s="6"/>
      <c r="CG362" s="43">
        <f ca="1">Table1[[#This Row],[Mortage left]]/Table1[[#This Row],[value of house]]</f>
        <v>0.33196112503141706</v>
      </c>
      <c r="CH362">
        <f t="shared" ca="1" si="133"/>
        <v>0</v>
      </c>
      <c r="CO362" s="5">
        <f ca="1">IF(Table1[[#This Row],[area]]="yukon",Table1[[#This Row],[income]],0)</f>
        <v>0</v>
      </c>
      <c r="CP362">
        <f ca="1">IF(Table1[[#This Row],[area]]="ontario",Table1[[#This Row],[income]],0)</f>
        <v>0</v>
      </c>
      <c r="CQ362">
        <f ca="1">IF(Table1[[#This Row],[area]]="newfounland",Table1[[#This Row],[income]],0)</f>
        <v>0</v>
      </c>
      <c r="CR362">
        <f ca="1">IF(Table1[[#This Row],[area]]="alberta",Table1[[#This Row],[income]],0)</f>
        <v>0</v>
      </c>
      <c r="CS362">
        <f ca="1">IF(Table1[[#This Row],[area]]="nunavet",Table1[[#This Row],[income]],0)</f>
        <v>0</v>
      </c>
      <c r="CT362">
        <f ca="1">IF(Table1[[#This Row],[area]]="prince edward island",Table1[[#This Row],[income]],0)</f>
        <v>0</v>
      </c>
      <c r="CU362">
        <f ca="1">IF(Table1[[#This Row],[area]]="northwest tersesa",Table1[[#This Row],[income]],0)</f>
        <v>0</v>
      </c>
      <c r="CV362">
        <f ca="1">IF(Table1[[#This Row],[area]]="quebec",Table1[[#This Row],[income]],0)</f>
        <v>84493</v>
      </c>
      <c r="CW362">
        <f ca="1">IF(Table1[[#This Row],[area]]="manitoba",Table1[[#This Row],[income]],0)</f>
        <v>0</v>
      </c>
      <c r="CX362">
        <f ca="1">IF(Table1[[#This Row],[area]]="sasketchwan",Table1[[#This Row],[income]],0)</f>
        <v>0</v>
      </c>
      <c r="CY362">
        <f ca="1">IF(Table1[[#This Row],[area]]="BC",Table1[[#This Row],[income]],0)</f>
        <v>0</v>
      </c>
      <c r="CZ362" s="6">
        <f ca="1">IF(Table1[[#This Row],[area]]="newbruncwick",Table1[[#This Row],[income]],0)</f>
        <v>0</v>
      </c>
      <c r="DB362" s="5">
        <f ca="1">IF(Table1[[#This Row],[field of work]]="health",Table1[[#This Row],[income]],0)</f>
        <v>84493</v>
      </c>
      <c r="DC362">
        <f ca="1">IF(Table1[[#This Row],[field of work]]="teaching",Table1[[#This Row],[income]],0)</f>
        <v>0</v>
      </c>
      <c r="DD362">
        <f ca="1">IF(Table1[[#This Row],[field of work]]="agriculture",Table1[[#This Row],[income]],0)</f>
        <v>0</v>
      </c>
      <c r="DE362">
        <f ca="1">IF(Table1[[#This Row],[field of work]]="IT",Table1[[#This Row],[income]],0)</f>
        <v>0</v>
      </c>
      <c r="DF362">
        <f ca="1">IF(Table1[[#This Row],[field of work]]="construction",Table1[[#This Row],[income]],0)</f>
        <v>0</v>
      </c>
      <c r="DG362" s="6">
        <f ca="1">IF(Table1[[#This Row],[field of work]]="general work",Table1[[#This Row],[income]],0)</f>
        <v>0</v>
      </c>
      <c r="DJ362" s="5">
        <f ca="1">IF(Table1[[#This Row],[Value of debts]]&gt;Table1[[#This Row],[income]],1,0)</f>
        <v>1</v>
      </c>
      <c r="DK362" s="6"/>
      <c r="DL362">
        <f ca="1">IF(Table1[[#This Row],[net worth of person($)]]&gt;$DM$6,Table1[[#This Row],[age]],0)</f>
        <v>27</v>
      </c>
    </row>
    <row r="363" spans="2:116" x14ac:dyDescent="0.3">
      <c r="B363">
        <f t="shared" ca="1" si="120"/>
        <v>1</v>
      </c>
      <c r="C363" s="1" t="str">
        <f t="shared" ca="1" si="121"/>
        <v>men</v>
      </c>
      <c r="D363">
        <f t="shared" ca="1" si="122"/>
        <v>40</v>
      </c>
      <c r="E363">
        <f t="shared" ca="1" si="123"/>
        <v>1</v>
      </c>
      <c r="F363" t="str">
        <f t="shared" ca="1" si="124"/>
        <v>health</v>
      </c>
      <c r="G363">
        <f t="shared" ca="1" si="125"/>
        <v>2</v>
      </c>
      <c r="H363" t="str">
        <f t="shared" ca="1" si="126"/>
        <v>college</v>
      </c>
      <c r="I363">
        <f t="shared" ca="1" si="127"/>
        <v>1</v>
      </c>
      <c r="J363">
        <f t="shared" ca="1" si="119"/>
        <v>2</v>
      </c>
      <c r="K363">
        <f t="shared" ca="1" si="128"/>
        <v>48138</v>
      </c>
      <c r="L363">
        <f t="shared" ca="1" si="129"/>
        <v>12</v>
      </c>
      <c r="M363" t="str">
        <f t="shared" ca="1" si="130"/>
        <v>prince edward island</v>
      </c>
      <c r="N363">
        <f t="shared" ca="1" si="134"/>
        <v>192552</v>
      </c>
      <c r="O363">
        <f t="shared" ca="1" si="131"/>
        <v>1154.5825957876104</v>
      </c>
      <c r="P363">
        <f t="shared" ca="1" si="135"/>
        <v>78226.706055434843</v>
      </c>
      <c r="Q363">
        <f t="shared" ca="1" si="132"/>
        <v>23519</v>
      </c>
      <c r="R363">
        <f t="shared" ca="1" si="136"/>
        <v>73749.480842503763</v>
      </c>
      <c r="S363">
        <f t="shared" ca="1" si="137"/>
        <v>47607.062609669549</v>
      </c>
      <c r="T363">
        <f t="shared" ca="1" si="138"/>
        <v>318385.76866510441</v>
      </c>
      <c r="U363">
        <f t="shared" ca="1" si="139"/>
        <v>98423.06343829137</v>
      </c>
      <c r="V363">
        <f t="shared" ca="1" si="140"/>
        <v>219962.70522681304</v>
      </c>
      <c r="AF363" s="5">
        <f ca="1">IF(Table1[[#This Row],[Genders]]="men",1,0)</f>
        <v>1</v>
      </c>
      <c r="AG363">
        <f ca="1">IF(Table1[[#This Row],[Genders]]="women",1,0)</f>
        <v>0</v>
      </c>
      <c r="AJ363" s="6"/>
      <c r="AL363">
        <f ca="1">IF(Table1[[#This Row],[field of work]]="teaching",1,0)</f>
        <v>0</v>
      </c>
      <c r="AM363">
        <f ca="1">IF(Table1[[#This Row],[field of work]]="health",1,0)</f>
        <v>1</v>
      </c>
      <c r="AN363">
        <f ca="1">IF(Table1[[#This Row],[field of work]]="agriculture",1,0)</f>
        <v>0</v>
      </c>
      <c r="AO363">
        <f ca="1">IF(Table1[[#This Row],[field of work]]="IT",1,0)</f>
        <v>0</v>
      </c>
      <c r="AP363">
        <f ca="1">IF(Table1[[#This Row],[field of work]]="construction",1,0)</f>
        <v>0</v>
      </c>
      <c r="AQ363">
        <f ca="1">IF(Table1[[#This Row],[field of work]]="general work",1,0)</f>
        <v>0</v>
      </c>
      <c r="AY363" s="23">
        <f ca="1">IF(Table1[[#This Row],[area]]="ontario",1,0)</f>
        <v>0</v>
      </c>
      <c r="AZ363">
        <f ca="1">IF(Table1[[#This Row],[area]]="newfounland",1,0)</f>
        <v>0</v>
      </c>
      <c r="BA363">
        <f ca="1">IF(Table1[[#This Row],[area]]="alberta",1,0)</f>
        <v>0</v>
      </c>
      <c r="BB363">
        <f ca="1">IF(Table1[[#This Row],[area]]="BC",1,0)</f>
        <v>0</v>
      </c>
      <c r="BC363">
        <f ca="1">IF(Table1[[#This Row],[area]]="yukon",1,0)</f>
        <v>0</v>
      </c>
      <c r="BD363">
        <f ca="1">IF(Table1[[#This Row],[area]]="nunavet",1,0)</f>
        <v>0</v>
      </c>
      <c r="BE363">
        <f ca="1">IF(Table1[[#This Row],[area]]="sasketchwan",1,0)</f>
        <v>0</v>
      </c>
      <c r="BF363">
        <f ca="1">IF(Table1[[#This Row],[area]]="newbruncwick",1,0)</f>
        <v>0</v>
      </c>
      <c r="BG363">
        <f ca="1">IF(Table1[[#This Row],[area]]="manitoba",1,0)</f>
        <v>0</v>
      </c>
      <c r="BH363">
        <f ca="1">IF(Table1[[#This Row],[area]]="prince edward island",1,0)</f>
        <v>1</v>
      </c>
      <c r="BI363">
        <f ca="1">IF(Table1[[#This Row],[area]]="quebec",1,0)</f>
        <v>0</v>
      </c>
      <c r="BJ363">
        <f ca="1">IF(Table1[[#This Row],[area]]="northwest tersesa",1,0)</f>
        <v>0</v>
      </c>
      <c r="BZ363" s="41">
        <f ca="1">Table1[[#This Row],[Cars Value]]/Table1[[#This Row],[no of cars]]</f>
        <v>39113.353027717421</v>
      </c>
      <c r="CB363" s="5">
        <f ca="1">IF(Table1[[#This Row],[Value of debts]]&gt;$CC$6,1,0)</f>
        <v>0</v>
      </c>
      <c r="CF363" s="6"/>
      <c r="CG363" s="43">
        <f ca="1">Table1[[#This Row],[Mortage left]]/Table1[[#This Row],[value of house]]</f>
        <v>5.9962119104844946E-3</v>
      </c>
      <c r="CH363">
        <f t="shared" ca="1" si="133"/>
        <v>1</v>
      </c>
      <c r="CO363" s="5">
        <f ca="1">IF(Table1[[#This Row],[area]]="yukon",Table1[[#This Row],[income]],0)</f>
        <v>0</v>
      </c>
      <c r="CP363">
        <f ca="1">IF(Table1[[#This Row],[area]]="ontario",Table1[[#This Row],[income]],0)</f>
        <v>0</v>
      </c>
      <c r="CQ363">
        <f ca="1">IF(Table1[[#This Row],[area]]="newfounland",Table1[[#This Row],[income]],0)</f>
        <v>0</v>
      </c>
      <c r="CR363">
        <f ca="1">IF(Table1[[#This Row],[area]]="alberta",Table1[[#This Row],[income]],0)</f>
        <v>0</v>
      </c>
      <c r="CS363">
        <f ca="1">IF(Table1[[#This Row],[area]]="nunavet",Table1[[#This Row],[income]],0)</f>
        <v>0</v>
      </c>
      <c r="CT363">
        <f ca="1">IF(Table1[[#This Row],[area]]="prince edward island",Table1[[#This Row],[income]],0)</f>
        <v>48138</v>
      </c>
      <c r="CU363">
        <f ca="1">IF(Table1[[#This Row],[area]]="northwest tersesa",Table1[[#This Row],[income]],0)</f>
        <v>0</v>
      </c>
      <c r="CV363">
        <f ca="1">IF(Table1[[#This Row],[area]]="quebec",Table1[[#This Row],[income]],0)</f>
        <v>0</v>
      </c>
      <c r="CW363">
        <f ca="1">IF(Table1[[#This Row],[area]]="manitoba",Table1[[#This Row],[income]],0)</f>
        <v>0</v>
      </c>
      <c r="CX363">
        <f ca="1">IF(Table1[[#This Row],[area]]="sasketchwan",Table1[[#This Row],[income]],0)</f>
        <v>0</v>
      </c>
      <c r="CY363">
        <f ca="1">IF(Table1[[#This Row],[area]]="BC",Table1[[#This Row],[income]],0)</f>
        <v>0</v>
      </c>
      <c r="CZ363" s="6">
        <f ca="1">IF(Table1[[#This Row],[area]]="newbruncwick",Table1[[#This Row],[income]],0)</f>
        <v>0</v>
      </c>
      <c r="DB363" s="5">
        <f ca="1">IF(Table1[[#This Row],[field of work]]="health",Table1[[#This Row],[income]],0)</f>
        <v>48138</v>
      </c>
      <c r="DC363">
        <f ca="1">IF(Table1[[#This Row],[field of work]]="teaching",Table1[[#This Row],[income]],0)</f>
        <v>0</v>
      </c>
      <c r="DD363">
        <f ca="1">IF(Table1[[#This Row],[field of work]]="agriculture",Table1[[#This Row],[income]],0)</f>
        <v>0</v>
      </c>
      <c r="DE363">
        <f ca="1">IF(Table1[[#This Row],[field of work]]="IT",Table1[[#This Row],[income]],0)</f>
        <v>0</v>
      </c>
      <c r="DF363">
        <f ca="1">IF(Table1[[#This Row],[field of work]]="construction",Table1[[#This Row],[income]],0)</f>
        <v>0</v>
      </c>
      <c r="DG363" s="6">
        <f ca="1">IF(Table1[[#This Row],[field of work]]="general work",Table1[[#This Row],[income]],0)</f>
        <v>0</v>
      </c>
      <c r="DJ363" s="5">
        <f ca="1">IF(Table1[[#This Row],[Value of debts]]&gt;Table1[[#This Row],[income]],1,0)</f>
        <v>1</v>
      </c>
      <c r="DK363" s="6"/>
      <c r="DL363">
        <f ca="1">IF(Table1[[#This Row],[net worth of person($)]]&gt;$DM$6,Table1[[#This Row],[age]],0)</f>
        <v>40</v>
      </c>
    </row>
    <row r="364" spans="2:116" x14ac:dyDescent="0.3">
      <c r="B364">
        <f t="shared" ca="1" si="120"/>
        <v>1</v>
      </c>
      <c r="C364" s="1" t="str">
        <f t="shared" ca="1" si="121"/>
        <v>men</v>
      </c>
      <c r="D364">
        <f t="shared" ca="1" si="122"/>
        <v>27</v>
      </c>
      <c r="E364">
        <f t="shared" ca="1" si="123"/>
        <v>6</v>
      </c>
      <c r="F364" t="str">
        <f t="shared" ca="1" si="124"/>
        <v>agriculture</v>
      </c>
      <c r="G364">
        <f t="shared" ca="1" si="125"/>
        <v>4</v>
      </c>
      <c r="H364" t="str">
        <f t="shared" ca="1" si="126"/>
        <v>technical;</v>
      </c>
      <c r="I364">
        <f t="shared" ca="1" si="127"/>
        <v>2</v>
      </c>
      <c r="J364">
        <f t="shared" ca="1" si="119"/>
        <v>3</v>
      </c>
      <c r="K364">
        <f t="shared" ca="1" si="128"/>
        <v>25074</v>
      </c>
      <c r="L364">
        <f t="shared" ca="1" si="129"/>
        <v>7</v>
      </c>
      <c r="M364" t="str">
        <f t="shared" ca="1" si="130"/>
        <v>manitoba</v>
      </c>
      <c r="N364">
        <f t="shared" ca="1" si="134"/>
        <v>100296</v>
      </c>
      <c r="O364">
        <f t="shared" ca="1" si="131"/>
        <v>72538.373869928546</v>
      </c>
      <c r="P364">
        <f t="shared" ca="1" si="135"/>
        <v>39076.110748906263</v>
      </c>
      <c r="Q364">
        <f t="shared" ca="1" si="132"/>
        <v>13648</v>
      </c>
      <c r="R364">
        <f t="shared" ca="1" si="136"/>
        <v>27610.8776842318</v>
      </c>
      <c r="S364">
        <f t="shared" ca="1" si="137"/>
        <v>25492.08934922333</v>
      </c>
      <c r="T364">
        <f t="shared" ca="1" si="138"/>
        <v>164864.2000981296</v>
      </c>
      <c r="U364">
        <f t="shared" ca="1" si="139"/>
        <v>113797.25155416035</v>
      </c>
      <c r="V364">
        <f t="shared" ca="1" si="140"/>
        <v>51066.948543969251</v>
      </c>
      <c r="AF364" s="5">
        <f ca="1">IF(Table1[[#This Row],[Genders]]="men",1,0)</f>
        <v>1</v>
      </c>
      <c r="AG364">
        <f ca="1">IF(Table1[[#This Row],[Genders]]="women",1,0)</f>
        <v>0</v>
      </c>
      <c r="AJ364" s="6"/>
      <c r="AL364">
        <f ca="1">IF(Table1[[#This Row],[field of work]]="teaching",1,0)</f>
        <v>0</v>
      </c>
      <c r="AM364">
        <f ca="1">IF(Table1[[#This Row],[field of work]]="health",1,0)</f>
        <v>0</v>
      </c>
      <c r="AN364">
        <f ca="1">IF(Table1[[#This Row],[field of work]]="agriculture",1,0)</f>
        <v>1</v>
      </c>
      <c r="AO364">
        <f ca="1">IF(Table1[[#This Row],[field of work]]="IT",1,0)</f>
        <v>0</v>
      </c>
      <c r="AP364">
        <f ca="1">IF(Table1[[#This Row],[field of work]]="construction",1,0)</f>
        <v>0</v>
      </c>
      <c r="AQ364">
        <f ca="1">IF(Table1[[#This Row],[field of work]]="general work",1,0)</f>
        <v>0</v>
      </c>
      <c r="AY364" s="23">
        <f ca="1">IF(Table1[[#This Row],[area]]="ontario",1,0)</f>
        <v>0</v>
      </c>
      <c r="AZ364">
        <f ca="1">IF(Table1[[#This Row],[area]]="newfounland",1,0)</f>
        <v>0</v>
      </c>
      <c r="BA364">
        <f ca="1">IF(Table1[[#This Row],[area]]="alberta",1,0)</f>
        <v>0</v>
      </c>
      <c r="BB364">
        <f ca="1">IF(Table1[[#This Row],[area]]="BC",1,0)</f>
        <v>0</v>
      </c>
      <c r="BC364">
        <f ca="1">IF(Table1[[#This Row],[area]]="yukon",1,0)</f>
        <v>0</v>
      </c>
      <c r="BD364">
        <f ca="1">IF(Table1[[#This Row],[area]]="nunavet",1,0)</f>
        <v>0</v>
      </c>
      <c r="BE364">
        <f ca="1">IF(Table1[[#This Row],[area]]="sasketchwan",1,0)</f>
        <v>0</v>
      </c>
      <c r="BF364">
        <f ca="1">IF(Table1[[#This Row],[area]]="newbruncwick",1,0)</f>
        <v>0</v>
      </c>
      <c r="BG364">
        <f ca="1">IF(Table1[[#This Row],[area]]="manitoba",1,0)</f>
        <v>1</v>
      </c>
      <c r="BH364">
        <f ca="1">IF(Table1[[#This Row],[area]]="prince edward island",1,0)</f>
        <v>0</v>
      </c>
      <c r="BI364">
        <f ca="1">IF(Table1[[#This Row],[area]]="quebec",1,0)</f>
        <v>0</v>
      </c>
      <c r="BJ364">
        <f ca="1">IF(Table1[[#This Row],[area]]="northwest tersesa",1,0)</f>
        <v>0</v>
      </c>
      <c r="BZ364" s="41">
        <f ca="1">Table1[[#This Row],[Cars Value]]/Table1[[#This Row],[no of cars]]</f>
        <v>13025.370249635422</v>
      </c>
      <c r="CB364" s="5">
        <f ca="1">IF(Table1[[#This Row],[Value of debts]]&gt;$CC$6,1,0)</f>
        <v>1</v>
      </c>
      <c r="CF364" s="6"/>
      <c r="CG364" s="43">
        <f ca="1">Table1[[#This Row],[Mortage left]]/Table1[[#This Row],[value of house]]</f>
        <v>0.72324293959807517</v>
      </c>
      <c r="CH364">
        <f t="shared" ca="1" si="133"/>
        <v>0</v>
      </c>
      <c r="CO364" s="5">
        <f ca="1">IF(Table1[[#This Row],[area]]="yukon",Table1[[#This Row],[income]],0)</f>
        <v>0</v>
      </c>
      <c r="CP364">
        <f ca="1">IF(Table1[[#This Row],[area]]="ontario",Table1[[#This Row],[income]],0)</f>
        <v>0</v>
      </c>
      <c r="CQ364">
        <f ca="1">IF(Table1[[#This Row],[area]]="newfounland",Table1[[#This Row],[income]],0)</f>
        <v>0</v>
      </c>
      <c r="CR364">
        <f ca="1">IF(Table1[[#This Row],[area]]="alberta",Table1[[#This Row],[income]],0)</f>
        <v>0</v>
      </c>
      <c r="CS364">
        <f ca="1">IF(Table1[[#This Row],[area]]="nunavet",Table1[[#This Row],[income]],0)</f>
        <v>0</v>
      </c>
      <c r="CT364">
        <f ca="1">IF(Table1[[#This Row],[area]]="prince edward island",Table1[[#This Row],[income]],0)</f>
        <v>0</v>
      </c>
      <c r="CU364">
        <f ca="1">IF(Table1[[#This Row],[area]]="northwest tersesa",Table1[[#This Row],[income]],0)</f>
        <v>0</v>
      </c>
      <c r="CV364">
        <f ca="1">IF(Table1[[#This Row],[area]]="quebec",Table1[[#This Row],[income]],0)</f>
        <v>0</v>
      </c>
      <c r="CW364">
        <f ca="1">IF(Table1[[#This Row],[area]]="manitoba",Table1[[#This Row],[income]],0)</f>
        <v>25074</v>
      </c>
      <c r="CX364">
        <f ca="1">IF(Table1[[#This Row],[area]]="sasketchwan",Table1[[#This Row],[income]],0)</f>
        <v>0</v>
      </c>
      <c r="CY364">
        <f ca="1">IF(Table1[[#This Row],[area]]="BC",Table1[[#This Row],[income]],0)</f>
        <v>0</v>
      </c>
      <c r="CZ364" s="6">
        <f ca="1">IF(Table1[[#This Row],[area]]="newbruncwick",Table1[[#This Row],[income]],0)</f>
        <v>0</v>
      </c>
      <c r="DB364" s="5">
        <f ca="1">IF(Table1[[#This Row],[field of work]]="health",Table1[[#This Row],[income]],0)</f>
        <v>0</v>
      </c>
      <c r="DC364">
        <f ca="1">IF(Table1[[#This Row],[field of work]]="teaching",Table1[[#This Row],[income]],0)</f>
        <v>0</v>
      </c>
      <c r="DD364">
        <f ca="1">IF(Table1[[#This Row],[field of work]]="agriculture",Table1[[#This Row],[income]],0)</f>
        <v>25074</v>
      </c>
      <c r="DE364">
        <f ca="1">IF(Table1[[#This Row],[field of work]]="IT",Table1[[#This Row],[income]],0)</f>
        <v>0</v>
      </c>
      <c r="DF364">
        <f ca="1">IF(Table1[[#This Row],[field of work]]="construction",Table1[[#This Row],[income]],0)</f>
        <v>0</v>
      </c>
      <c r="DG364" s="6">
        <f ca="1">IF(Table1[[#This Row],[field of work]]="general work",Table1[[#This Row],[income]],0)</f>
        <v>0</v>
      </c>
      <c r="DJ364" s="5">
        <f ca="1">IF(Table1[[#This Row],[Value of debts]]&gt;Table1[[#This Row],[income]],1,0)</f>
        <v>1</v>
      </c>
      <c r="DK364" s="6"/>
      <c r="DL364">
        <f ca="1">IF(Table1[[#This Row],[net worth of person($)]]&gt;$DM$6,Table1[[#This Row],[age]],0)</f>
        <v>27</v>
      </c>
    </row>
    <row r="365" spans="2:116" x14ac:dyDescent="0.3">
      <c r="B365">
        <f t="shared" ca="1" si="120"/>
        <v>2</v>
      </c>
      <c r="C365" s="1" t="str">
        <f t="shared" ca="1" si="121"/>
        <v>women</v>
      </c>
      <c r="D365">
        <f t="shared" ca="1" si="122"/>
        <v>26</v>
      </c>
      <c r="E365">
        <f t="shared" ca="1" si="123"/>
        <v>1</v>
      </c>
      <c r="F365" t="str">
        <f t="shared" ca="1" si="124"/>
        <v>health</v>
      </c>
      <c r="G365">
        <f t="shared" ca="1" si="125"/>
        <v>5</v>
      </c>
      <c r="H365" t="str">
        <f t="shared" ca="1" si="126"/>
        <v>other</v>
      </c>
      <c r="I365">
        <f t="shared" ca="1" si="127"/>
        <v>0</v>
      </c>
      <c r="J365">
        <f t="shared" ca="1" si="119"/>
        <v>2</v>
      </c>
      <c r="K365">
        <f t="shared" ca="1" si="128"/>
        <v>58874</v>
      </c>
      <c r="L365">
        <f t="shared" ca="1" si="129"/>
        <v>12</v>
      </c>
      <c r="M365" t="str">
        <f t="shared" ca="1" si="130"/>
        <v>prince edward island</v>
      </c>
      <c r="N365">
        <f t="shared" ca="1" si="134"/>
        <v>353244</v>
      </c>
      <c r="O365">
        <f t="shared" ca="1" si="131"/>
        <v>222986.9142870332</v>
      </c>
      <c r="P365">
        <f t="shared" ca="1" si="135"/>
        <v>75439.792405395332</v>
      </c>
      <c r="Q365">
        <f t="shared" ca="1" si="132"/>
        <v>52695</v>
      </c>
      <c r="R365">
        <f t="shared" ca="1" si="136"/>
        <v>24119.204257798632</v>
      </c>
      <c r="S365">
        <f t="shared" ca="1" si="137"/>
        <v>36394.062438757188</v>
      </c>
      <c r="T365">
        <f t="shared" ca="1" si="138"/>
        <v>465077.85484415246</v>
      </c>
      <c r="U365">
        <f t="shared" ca="1" si="139"/>
        <v>299801.11854483187</v>
      </c>
      <c r="V365">
        <f t="shared" ca="1" si="140"/>
        <v>165276.73629932059</v>
      </c>
      <c r="AF365" s="5">
        <f ca="1">IF(Table1[[#This Row],[Genders]]="men",1,0)</f>
        <v>0</v>
      </c>
      <c r="AG365">
        <f ca="1">IF(Table1[[#This Row],[Genders]]="women",1,0)</f>
        <v>1</v>
      </c>
      <c r="AJ365" s="6"/>
      <c r="AL365">
        <f ca="1">IF(Table1[[#This Row],[field of work]]="teaching",1,0)</f>
        <v>0</v>
      </c>
      <c r="AM365">
        <f ca="1">IF(Table1[[#This Row],[field of work]]="health",1,0)</f>
        <v>1</v>
      </c>
      <c r="AN365">
        <f ca="1">IF(Table1[[#This Row],[field of work]]="agriculture",1,0)</f>
        <v>0</v>
      </c>
      <c r="AO365">
        <f ca="1">IF(Table1[[#This Row],[field of work]]="IT",1,0)</f>
        <v>0</v>
      </c>
      <c r="AP365">
        <f ca="1">IF(Table1[[#This Row],[field of work]]="construction",1,0)</f>
        <v>0</v>
      </c>
      <c r="AQ365">
        <f ca="1">IF(Table1[[#This Row],[field of work]]="general work",1,0)</f>
        <v>0</v>
      </c>
      <c r="AY365" s="23">
        <f ca="1">IF(Table1[[#This Row],[area]]="ontario",1,0)</f>
        <v>0</v>
      </c>
      <c r="AZ365">
        <f ca="1">IF(Table1[[#This Row],[area]]="newfounland",1,0)</f>
        <v>0</v>
      </c>
      <c r="BA365">
        <f ca="1">IF(Table1[[#This Row],[area]]="alberta",1,0)</f>
        <v>0</v>
      </c>
      <c r="BB365">
        <f ca="1">IF(Table1[[#This Row],[area]]="BC",1,0)</f>
        <v>0</v>
      </c>
      <c r="BC365">
        <f ca="1">IF(Table1[[#This Row],[area]]="yukon",1,0)</f>
        <v>0</v>
      </c>
      <c r="BD365">
        <f ca="1">IF(Table1[[#This Row],[area]]="nunavet",1,0)</f>
        <v>0</v>
      </c>
      <c r="BE365">
        <f ca="1">IF(Table1[[#This Row],[area]]="sasketchwan",1,0)</f>
        <v>0</v>
      </c>
      <c r="BF365">
        <f ca="1">IF(Table1[[#This Row],[area]]="newbruncwick",1,0)</f>
        <v>0</v>
      </c>
      <c r="BG365">
        <f ca="1">IF(Table1[[#This Row],[area]]="manitoba",1,0)</f>
        <v>0</v>
      </c>
      <c r="BH365">
        <f ca="1">IF(Table1[[#This Row],[area]]="prince edward island",1,0)</f>
        <v>1</v>
      </c>
      <c r="BI365">
        <f ca="1">IF(Table1[[#This Row],[area]]="quebec",1,0)</f>
        <v>0</v>
      </c>
      <c r="BJ365">
        <f ca="1">IF(Table1[[#This Row],[area]]="northwest tersesa",1,0)</f>
        <v>0</v>
      </c>
      <c r="BZ365" s="41">
        <f ca="1">Table1[[#This Row],[Cars Value]]/Table1[[#This Row],[no of cars]]</f>
        <v>37719.896202697666</v>
      </c>
      <c r="CB365" s="5">
        <f ca="1">IF(Table1[[#This Row],[Value of debts]]&gt;$CC$6,1,0)</f>
        <v>1</v>
      </c>
      <c r="CF365" s="6"/>
      <c r="CG365" s="43">
        <f ca="1">Table1[[#This Row],[Mortage left]]/Table1[[#This Row],[value of house]]</f>
        <v>0.63125464066490355</v>
      </c>
      <c r="CH365">
        <f t="shared" ca="1" si="133"/>
        <v>0</v>
      </c>
      <c r="CO365" s="5">
        <f ca="1">IF(Table1[[#This Row],[area]]="yukon",Table1[[#This Row],[income]],0)</f>
        <v>0</v>
      </c>
      <c r="CP365">
        <f ca="1">IF(Table1[[#This Row],[area]]="ontario",Table1[[#This Row],[income]],0)</f>
        <v>0</v>
      </c>
      <c r="CQ365">
        <f ca="1">IF(Table1[[#This Row],[area]]="newfounland",Table1[[#This Row],[income]],0)</f>
        <v>0</v>
      </c>
      <c r="CR365">
        <f ca="1">IF(Table1[[#This Row],[area]]="alberta",Table1[[#This Row],[income]],0)</f>
        <v>0</v>
      </c>
      <c r="CS365">
        <f ca="1">IF(Table1[[#This Row],[area]]="nunavet",Table1[[#This Row],[income]],0)</f>
        <v>0</v>
      </c>
      <c r="CT365">
        <f ca="1">IF(Table1[[#This Row],[area]]="prince edward island",Table1[[#This Row],[income]],0)</f>
        <v>58874</v>
      </c>
      <c r="CU365">
        <f ca="1">IF(Table1[[#This Row],[area]]="northwest tersesa",Table1[[#This Row],[income]],0)</f>
        <v>0</v>
      </c>
      <c r="CV365">
        <f ca="1">IF(Table1[[#This Row],[area]]="quebec",Table1[[#This Row],[income]],0)</f>
        <v>0</v>
      </c>
      <c r="CW365">
        <f ca="1">IF(Table1[[#This Row],[area]]="manitoba",Table1[[#This Row],[income]],0)</f>
        <v>0</v>
      </c>
      <c r="CX365">
        <f ca="1">IF(Table1[[#This Row],[area]]="sasketchwan",Table1[[#This Row],[income]],0)</f>
        <v>0</v>
      </c>
      <c r="CY365">
        <f ca="1">IF(Table1[[#This Row],[area]]="BC",Table1[[#This Row],[income]],0)</f>
        <v>0</v>
      </c>
      <c r="CZ365" s="6">
        <f ca="1">IF(Table1[[#This Row],[area]]="newbruncwick",Table1[[#This Row],[income]],0)</f>
        <v>0</v>
      </c>
      <c r="DB365" s="5">
        <f ca="1">IF(Table1[[#This Row],[field of work]]="health",Table1[[#This Row],[income]],0)</f>
        <v>58874</v>
      </c>
      <c r="DC365">
        <f ca="1">IF(Table1[[#This Row],[field of work]]="teaching",Table1[[#This Row],[income]],0)</f>
        <v>0</v>
      </c>
      <c r="DD365">
        <f ca="1">IF(Table1[[#This Row],[field of work]]="agriculture",Table1[[#This Row],[income]],0)</f>
        <v>0</v>
      </c>
      <c r="DE365">
        <f ca="1">IF(Table1[[#This Row],[field of work]]="IT",Table1[[#This Row],[income]],0)</f>
        <v>0</v>
      </c>
      <c r="DF365">
        <f ca="1">IF(Table1[[#This Row],[field of work]]="construction",Table1[[#This Row],[income]],0)</f>
        <v>0</v>
      </c>
      <c r="DG365" s="6">
        <f ca="1">IF(Table1[[#This Row],[field of work]]="general work",Table1[[#This Row],[income]],0)</f>
        <v>0</v>
      </c>
      <c r="DJ365" s="5">
        <f ca="1">IF(Table1[[#This Row],[Value of debts]]&gt;Table1[[#This Row],[income]],1,0)</f>
        <v>1</v>
      </c>
      <c r="DK365" s="6"/>
      <c r="DL365">
        <f ca="1">IF(Table1[[#This Row],[net worth of person($)]]&gt;$DM$6,Table1[[#This Row],[age]],0)</f>
        <v>26</v>
      </c>
    </row>
    <row r="366" spans="2:116" x14ac:dyDescent="0.3">
      <c r="B366">
        <f t="shared" ca="1" si="120"/>
        <v>2</v>
      </c>
      <c r="C366" s="1" t="str">
        <f t="shared" ca="1" si="121"/>
        <v>women</v>
      </c>
      <c r="D366">
        <f t="shared" ca="1" si="122"/>
        <v>27</v>
      </c>
      <c r="E366">
        <f t="shared" ca="1" si="123"/>
        <v>1</v>
      </c>
      <c r="F366" t="str">
        <f t="shared" ca="1" si="124"/>
        <v>health</v>
      </c>
      <c r="G366">
        <f t="shared" ca="1" si="125"/>
        <v>2</v>
      </c>
      <c r="H366" t="str">
        <f t="shared" ca="1" si="126"/>
        <v>college</v>
      </c>
      <c r="I366">
        <f t="shared" ca="1" si="127"/>
        <v>3</v>
      </c>
      <c r="J366">
        <f t="shared" ca="1" si="119"/>
        <v>1</v>
      </c>
      <c r="K366">
        <f t="shared" ca="1" si="128"/>
        <v>88088</v>
      </c>
      <c r="L366">
        <f t="shared" ca="1" si="129"/>
        <v>6</v>
      </c>
      <c r="M366" t="str">
        <f t="shared" ca="1" si="130"/>
        <v>sasketchwan</v>
      </c>
      <c r="N366">
        <f t="shared" ca="1" si="134"/>
        <v>264264</v>
      </c>
      <c r="O366">
        <f t="shared" ca="1" si="131"/>
        <v>103457.28070685919</v>
      </c>
      <c r="P366">
        <f t="shared" ca="1" si="135"/>
        <v>72196.393555349496</v>
      </c>
      <c r="Q366">
        <f t="shared" ca="1" si="132"/>
        <v>17256</v>
      </c>
      <c r="R366">
        <f t="shared" ca="1" si="136"/>
        <v>105630.46677571816</v>
      </c>
      <c r="S366">
        <f t="shared" ca="1" si="137"/>
        <v>61208.689120477022</v>
      </c>
      <c r="T366">
        <f t="shared" ca="1" si="138"/>
        <v>397669.0826758265</v>
      </c>
      <c r="U366">
        <f t="shared" ca="1" si="139"/>
        <v>226343.74748257734</v>
      </c>
      <c r="V366">
        <f t="shared" ca="1" si="140"/>
        <v>171325.33519324916</v>
      </c>
      <c r="AF366" s="5">
        <f ca="1">IF(Table1[[#This Row],[Genders]]="men",1,0)</f>
        <v>0</v>
      </c>
      <c r="AG366">
        <f ca="1">IF(Table1[[#This Row],[Genders]]="women",1,0)</f>
        <v>1</v>
      </c>
      <c r="AJ366" s="6"/>
      <c r="AL366">
        <f ca="1">IF(Table1[[#This Row],[field of work]]="teaching",1,0)</f>
        <v>0</v>
      </c>
      <c r="AM366">
        <f ca="1">IF(Table1[[#This Row],[field of work]]="health",1,0)</f>
        <v>1</v>
      </c>
      <c r="AN366">
        <f ca="1">IF(Table1[[#This Row],[field of work]]="agriculture",1,0)</f>
        <v>0</v>
      </c>
      <c r="AO366">
        <f ca="1">IF(Table1[[#This Row],[field of work]]="IT",1,0)</f>
        <v>0</v>
      </c>
      <c r="AP366">
        <f ca="1">IF(Table1[[#This Row],[field of work]]="construction",1,0)</f>
        <v>0</v>
      </c>
      <c r="AQ366">
        <f ca="1">IF(Table1[[#This Row],[field of work]]="general work",1,0)</f>
        <v>0</v>
      </c>
      <c r="AY366" s="23">
        <f ca="1">IF(Table1[[#This Row],[area]]="ontario",1,0)</f>
        <v>0</v>
      </c>
      <c r="AZ366">
        <f ca="1">IF(Table1[[#This Row],[area]]="newfounland",1,0)</f>
        <v>0</v>
      </c>
      <c r="BA366">
        <f ca="1">IF(Table1[[#This Row],[area]]="alberta",1,0)</f>
        <v>0</v>
      </c>
      <c r="BB366">
        <f ca="1">IF(Table1[[#This Row],[area]]="BC",1,0)</f>
        <v>0</v>
      </c>
      <c r="BC366">
        <f ca="1">IF(Table1[[#This Row],[area]]="yukon",1,0)</f>
        <v>0</v>
      </c>
      <c r="BD366">
        <f ca="1">IF(Table1[[#This Row],[area]]="nunavet",1,0)</f>
        <v>0</v>
      </c>
      <c r="BE366">
        <f ca="1">IF(Table1[[#This Row],[area]]="sasketchwan",1,0)</f>
        <v>1</v>
      </c>
      <c r="BF366">
        <f ca="1">IF(Table1[[#This Row],[area]]="newbruncwick",1,0)</f>
        <v>0</v>
      </c>
      <c r="BG366">
        <f ca="1">IF(Table1[[#This Row],[area]]="manitoba",1,0)</f>
        <v>0</v>
      </c>
      <c r="BH366">
        <f ca="1">IF(Table1[[#This Row],[area]]="prince edward island",1,0)</f>
        <v>0</v>
      </c>
      <c r="BI366">
        <f ca="1">IF(Table1[[#This Row],[area]]="quebec",1,0)</f>
        <v>0</v>
      </c>
      <c r="BJ366">
        <f ca="1">IF(Table1[[#This Row],[area]]="northwest tersesa",1,0)</f>
        <v>0</v>
      </c>
      <c r="BZ366" s="41">
        <f ca="1">Table1[[#This Row],[Cars Value]]/Table1[[#This Row],[no of cars]]</f>
        <v>72196.393555349496</v>
      </c>
      <c r="CB366" s="5">
        <f ca="1">IF(Table1[[#This Row],[Value of debts]]&gt;$CC$6,1,0)</f>
        <v>1</v>
      </c>
      <c r="CF366" s="6"/>
      <c r="CG366" s="43">
        <f ca="1">Table1[[#This Row],[Mortage left]]/Table1[[#This Row],[value of house]]</f>
        <v>0.39149214689423906</v>
      </c>
      <c r="CH366">
        <f t="shared" ca="1" si="133"/>
        <v>0</v>
      </c>
      <c r="CO366" s="5">
        <f ca="1">IF(Table1[[#This Row],[area]]="yukon",Table1[[#This Row],[income]],0)</f>
        <v>0</v>
      </c>
      <c r="CP366">
        <f ca="1">IF(Table1[[#This Row],[area]]="ontario",Table1[[#This Row],[income]],0)</f>
        <v>0</v>
      </c>
      <c r="CQ366">
        <f ca="1">IF(Table1[[#This Row],[area]]="newfounland",Table1[[#This Row],[income]],0)</f>
        <v>0</v>
      </c>
      <c r="CR366">
        <f ca="1">IF(Table1[[#This Row],[area]]="alberta",Table1[[#This Row],[income]],0)</f>
        <v>0</v>
      </c>
      <c r="CS366">
        <f ca="1">IF(Table1[[#This Row],[area]]="nunavet",Table1[[#This Row],[income]],0)</f>
        <v>0</v>
      </c>
      <c r="CT366">
        <f ca="1">IF(Table1[[#This Row],[area]]="prince edward island",Table1[[#This Row],[income]],0)</f>
        <v>0</v>
      </c>
      <c r="CU366">
        <f ca="1">IF(Table1[[#This Row],[area]]="northwest tersesa",Table1[[#This Row],[income]],0)</f>
        <v>0</v>
      </c>
      <c r="CV366">
        <f ca="1">IF(Table1[[#This Row],[area]]="quebec",Table1[[#This Row],[income]],0)</f>
        <v>0</v>
      </c>
      <c r="CW366">
        <f ca="1">IF(Table1[[#This Row],[area]]="manitoba",Table1[[#This Row],[income]],0)</f>
        <v>0</v>
      </c>
      <c r="CX366">
        <f ca="1">IF(Table1[[#This Row],[area]]="sasketchwan",Table1[[#This Row],[income]],0)</f>
        <v>88088</v>
      </c>
      <c r="CY366">
        <f ca="1">IF(Table1[[#This Row],[area]]="BC",Table1[[#This Row],[income]],0)</f>
        <v>0</v>
      </c>
      <c r="CZ366" s="6">
        <f ca="1">IF(Table1[[#This Row],[area]]="newbruncwick",Table1[[#This Row],[income]],0)</f>
        <v>0</v>
      </c>
      <c r="DB366" s="5">
        <f ca="1">IF(Table1[[#This Row],[field of work]]="health",Table1[[#This Row],[income]],0)</f>
        <v>88088</v>
      </c>
      <c r="DC366">
        <f ca="1">IF(Table1[[#This Row],[field of work]]="teaching",Table1[[#This Row],[income]],0)</f>
        <v>0</v>
      </c>
      <c r="DD366">
        <f ca="1">IF(Table1[[#This Row],[field of work]]="agriculture",Table1[[#This Row],[income]],0)</f>
        <v>0</v>
      </c>
      <c r="DE366">
        <f ca="1">IF(Table1[[#This Row],[field of work]]="IT",Table1[[#This Row],[income]],0)</f>
        <v>0</v>
      </c>
      <c r="DF366">
        <f ca="1">IF(Table1[[#This Row],[field of work]]="construction",Table1[[#This Row],[income]],0)</f>
        <v>0</v>
      </c>
      <c r="DG366" s="6">
        <f ca="1">IF(Table1[[#This Row],[field of work]]="general work",Table1[[#This Row],[income]],0)</f>
        <v>0</v>
      </c>
      <c r="DJ366" s="5">
        <f ca="1">IF(Table1[[#This Row],[Value of debts]]&gt;Table1[[#This Row],[income]],1,0)</f>
        <v>1</v>
      </c>
      <c r="DK366" s="6"/>
      <c r="DL366">
        <f ca="1">IF(Table1[[#This Row],[net worth of person($)]]&gt;$DM$6,Table1[[#This Row],[age]],0)</f>
        <v>27</v>
      </c>
    </row>
    <row r="367" spans="2:116" x14ac:dyDescent="0.3">
      <c r="B367">
        <f t="shared" ca="1" si="120"/>
        <v>1</v>
      </c>
      <c r="C367" s="1" t="str">
        <f t="shared" ca="1" si="121"/>
        <v>men</v>
      </c>
      <c r="D367">
        <f t="shared" ca="1" si="122"/>
        <v>45</v>
      </c>
      <c r="E367">
        <f t="shared" ca="1" si="123"/>
        <v>2</v>
      </c>
      <c r="F367" t="str">
        <f t="shared" ca="1" si="124"/>
        <v>construction</v>
      </c>
      <c r="G367">
        <f t="shared" ca="1" si="125"/>
        <v>1</v>
      </c>
      <c r="H367" t="str">
        <f t="shared" ca="1" si="126"/>
        <v>high school</v>
      </c>
      <c r="I367">
        <f t="shared" ca="1" si="127"/>
        <v>0</v>
      </c>
      <c r="J367">
        <f t="shared" ca="1" si="119"/>
        <v>1</v>
      </c>
      <c r="K367">
        <f t="shared" ca="1" si="128"/>
        <v>50108</v>
      </c>
      <c r="L367">
        <f t="shared" ca="1" si="129"/>
        <v>1</v>
      </c>
      <c r="M367" t="str">
        <f t="shared" ca="1" si="130"/>
        <v>yukon</v>
      </c>
      <c r="N367">
        <f t="shared" ca="1" si="134"/>
        <v>150324</v>
      </c>
      <c r="O367">
        <f t="shared" ca="1" si="131"/>
        <v>7451.8318862749657</v>
      </c>
      <c r="P367">
        <f t="shared" ca="1" si="135"/>
        <v>13766.979335747537</v>
      </c>
      <c r="Q367">
        <f t="shared" ca="1" si="132"/>
        <v>4091</v>
      </c>
      <c r="R367">
        <f t="shared" ca="1" si="136"/>
        <v>42253.062315991585</v>
      </c>
      <c r="S367">
        <f t="shared" ca="1" si="137"/>
        <v>40285.167916281323</v>
      </c>
      <c r="T367">
        <f t="shared" ca="1" si="138"/>
        <v>204376.14725202887</v>
      </c>
      <c r="U367">
        <f t="shared" ca="1" si="139"/>
        <v>53795.894202266551</v>
      </c>
      <c r="V367">
        <f t="shared" ca="1" si="140"/>
        <v>150580.25304976231</v>
      </c>
      <c r="AF367" s="5">
        <f ca="1">IF(Table1[[#This Row],[Genders]]="men",1,0)</f>
        <v>1</v>
      </c>
      <c r="AG367">
        <f ca="1">IF(Table1[[#This Row],[Genders]]="women",1,0)</f>
        <v>0</v>
      </c>
      <c r="AJ367" s="6"/>
      <c r="AL367">
        <f ca="1">IF(Table1[[#This Row],[field of work]]="teaching",1,0)</f>
        <v>0</v>
      </c>
      <c r="AM367">
        <f ca="1">IF(Table1[[#This Row],[field of work]]="health",1,0)</f>
        <v>0</v>
      </c>
      <c r="AN367">
        <f ca="1">IF(Table1[[#This Row],[field of work]]="agriculture",1,0)</f>
        <v>0</v>
      </c>
      <c r="AO367">
        <f ca="1">IF(Table1[[#This Row],[field of work]]="IT",1,0)</f>
        <v>0</v>
      </c>
      <c r="AP367">
        <f ca="1">IF(Table1[[#This Row],[field of work]]="construction",1,0)</f>
        <v>1</v>
      </c>
      <c r="AQ367">
        <f ca="1">IF(Table1[[#This Row],[field of work]]="general work",1,0)</f>
        <v>0</v>
      </c>
      <c r="AY367" s="23">
        <f ca="1">IF(Table1[[#This Row],[area]]="ontario",1,0)</f>
        <v>0</v>
      </c>
      <c r="AZ367">
        <f ca="1">IF(Table1[[#This Row],[area]]="newfounland",1,0)</f>
        <v>0</v>
      </c>
      <c r="BA367">
        <f ca="1">IF(Table1[[#This Row],[area]]="alberta",1,0)</f>
        <v>0</v>
      </c>
      <c r="BB367">
        <f ca="1">IF(Table1[[#This Row],[area]]="BC",1,0)</f>
        <v>0</v>
      </c>
      <c r="BC367">
        <f ca="1">IF(Table1[[#This Row],[area]]="yukon",1,0)</f>
        <v>1</v>
      </c>
      <c r="BD367">
        <f ca="1">IF(Table1[[#This Row],[area]]="nunavet",1,0)</f>
        <v>0</v>
      </c>
      <c r="BE367">
        <f ca="1">IF(Table1[[#This Row],[area]]="sasketchwan",1,0)</f>
        <v>0</v>
      </c>
      <c r="BF367">
        <f ca="1">IF(Table1[[#This Row],[area]]="newbruncwick",1,0)</f>
        <v>0</v>
      </c>
      <c r="BG367">
        <f ca="1">IF(Table1[[#This Row],[area]]="manitoba",1,0)</f>
        <v>0</v>
      </c>
      <c r="BH367">
        <f ca="1">IF(Table1[[#This Row],[area]]="prince edward island",1,0)</f>
        <v>0</v>
      </c>
      <c r="BI367">
        <f ca="1">IF(Table1[[#This Row],[area]]="quebec",1,0)</f>
        <v>0</v>
      </c>
      <c r="BJ367">
        <f ca="1">IF(Table1[[#This Row],[area]]="northwest tersesa",1,0)</f>
        <v>0</v>
      </c>
      <c r="BZ367" s="41">
        <f ca="1">Table1[[#This Row],[Cars Value]]/Table1[[#This Row],[no of cars]]</f>
        <v>13766.979335747537</v>
      </c>
      <c r="CB367" s="5">
        <f ca="1">IF(Table1[[#This Row],[Value of debts]]&gt;$CC$6,1,0)</f>
        <v>0</v>
      </c>
      <c r="CF367" s="6"/>
      <c r="CG367" s="43">
        <f ca="1">Table1[[#This Row],[Mortage left]]/Table1[[#This Row],[value of house]]</f>
        <v>4.9571804144880161E-2</v>
      </c>
      <c r="CH367">
        <f t="shared" ca="1" si="133"/>
        <v>1</v>
      </c>
      <c r="CO367" s="5">
        <f ca="1">IF(Table1[[#This Row],[area]]="yukon",Table1[[#This Row],[income]],0)</f>
        <v>50108</v>
      </c>
      <c r="CP367">
        <f ca="1">IF(Table1[[#This Row],[area]]="ontario",Table1[[#This Row],[income]],0)</f>
        <v>0</v>
      </c>
      <c r="CQ367">
        <f ca="1">IF(Table1[[#This Row],[area]]="newfounland",Table1[[#This Row],[income]],0)</f>
        <v>0</v>
      </c>
      <c r="CR367">
        <f ca="1">IF(Table1[[#This Row],[area]]="alberta",Table1[[#This Row],[income]],0)</f>
        <v>0</v>
      </c>
      <c r="CS367">
        <f ca="1">IF(Table1[[#This Row],[area]]="nunavet",Table1[[#This Row],[income]],0)</f>
        <v>0</v>
      </c>
      <c r="CT367">
        <f ca="1">IF(Table1[[#This Row],[area]]="prince edward island",Table1[[#This Row],[income]],0)</f>
        <v>0</v>
      </c>
      <c r="CU367">
        <f ca="1">IF(Table1[[#This Row],[area]]="northwest tersesa",Table1[[#This Row],[income]],0)</f>
        <v>0</v>
      </c>
      <c r="CV367">
        <f ca="1">IF(Table1[[#This Row],[area]]="quebec",Table1[[#This Row],[income]],0)</f>
        <v>0</v>
      </c>
      <c r="CW367">
        <f ca="1">IF(Table1[[#This Row],[area]]="manitoba",Table1[[#This Row],[income]],0)</f>
        <v>0</v>
      </c>
      <c r="CX367">
        <f ca="1">IF(Table1[[#This Row],[area]]="sasketchwan",Table1[[#This Row],[income]],0)</f>
        <v>0</v>
      </c>
      <c r="CY367">
        <f ca="1">IF(Table1[[#This Row],[area]]="BC",Table1[[#This Row],[income]],0)</f>
        <v>0</v>
      </c>
      <c r="CZ367" s="6">
        <f ca="1">IF(Table1[[#This Row],[area]]="newbruncwick",Table1[[#This Row],[income]],0)</f>
        <v>0</v>
      </c>
      <c r="DB367" s="5">
        <f ca="1">IF(Table1[[#This Row],[field of work]]="health",Table1[[#This Row],[income]],0)</f>
        <v>0</v>
      </c>
      <c r="DC367">
        <f ca="1">IF(Table1[[#This Row],[field of work]]="teaching",Table1[[#This Row],[income]],0)</f>
        <v>0</v>
      </c>
      <c r="DD367">
        <f ca="1">IF(Table1[[#This Row],[field of work]]="agriculture",Table1[[#This Row],[income]],0)</f>
        <v>0</v>
      </c>
      <c r="DE367">
        <f ca="1">IF(Table1[[#This Row],[field of work]]="IT",Table1[[#This Row],[income]],0)</f>
        <v>0</v>
      </c>
      <c r="DF367">
        <f ca="1">IF(Table1[[#This Row],[field of work]]="construction",Table1[[#This Row],[income]],0)</f>
        <v>50108</v>
      </c>
      <c r="DG367" s="6">
        <f ca="1">IF(Table1[[#This Row],[field of work]]="general work",Table1[[#This Row],[income]],0)</f>
        <v>0</v>
      </c>
      <c r="DJ367" s="5">
        <f ca="1">IF(Table1[[#This Row],[Value of debts]]&gt;Table1[[#This Row],[income]],1,0)</f>
        <v>1</v>
      </c>
      <c r="DK367" s="6"/>
      <c r="DL367">
        <f ca="1">IF(Table1[[#This Row],[net worth of person($)]]&gt;$DM$6,Table1[[#This Row],[age]],0)</f>
        <v>45</v>
      </c>
    </row>
    <row r="368" spans="2:116" x14ac:dyDescent="0.3">
      <c r="B368">
        <f t="shared" ca="1" si="120"/>
        <v>1</v>
      </c>
      <c r="C368" s="1" t="str">
        <f t="shared" ca="1" si="121"/>
        <v>men</v>
      </c>
      <c r="D368">
        <f t="shared" ca="1" si="122"/>
        <v>40</v>
      </c>
      <c r="E368">
        <f t="shared" ca="1" si="123"/>
        <v>4</v>
      </c>
      <c r="F368" t="str">
        <f t="shared" ca="1" si="124"/>
        <v>IT</v>
      </c>
      <c r="G368">
        <f t="shared" ca="1" si="125"/>
        <v>1</v>
      </c>
      <c r="H368" t="str">
        <f t="shared" ca="1" si="126"/>
        <v>high school</v>
      </c>
      <c r="I368">
        <f t="shared" ca="1" si="127"/>
        <v>4</v>
      </c>
      <c r="J368">
        <f t="shared" ca="1" si="119"/>
        <v>1</v>
      </c>
      <c r="K368">
        <f t="shared" ca="1" si="128"/>
        <v>41848</v>
      </c>
      <c r="L368">
        <f t="shared" ca="1" si="129"/>
        <v>7</v>
      </c>
      <c r="M368" t="str">
        <f t="shared" ca="1" si="130"/>
        <v>manitoba</v>
      </c>
      <c r="N368">
        <f t="shared" ca="1" si="134"/>
        <v>209240</v>
      </c>
      <c r="O368">
        <f t="shared" ca="1" si="131"/>
        <v>148732.54125891786</v>
      </c>
      <c r="P368">
        <f t="shared" ca="1" si="135"/>
        <v>31183.269417369509</v>
      </c>
      <c r="Q368">
        <f t="shared" ca="1" si="132"/>
        <v>5459</v>
      </c>
      <c r="R368">
        <f t="shared" ca="1" si="136"/>
        <v>5053.0269311381626</v>
      </c>
      <c r="S368">
        <f t="shared" ca="1" si="137"/>
        <v>9114.8023647306291</v>
      </c>
      <c r="T368">
        <f t="shared" ca="1" si="138"/>
        <v>249538.07178210013</v>
      </c>
      <c r="U368">
        <f t="shared" ca="1" si="139"/>
        <v>159244.56819005602</v>
      </c>
      <c r="V368">
        <f t="shared" ca="1" si="140"/>
        <v>90293.503592044115</v>
      </c>
      <c r="AF368" s="5">
        <f ca="1">IF(Table1[[#This Row],[Genders]]="men",1,0)</f>
        <v>1</v>
      </c>
      <c r="AG368">
        <f ca="1">IF(Table1[[#This Row],[Genders]]="women",1,0)</f>
        <v>0</v>
      </c>
      <c r="AJ368" s="6"/>
      <c r="AL368">
        <f ca="1">IF(Table1[[#This Row],[field of work]]="teaching",1,0)</f>
        <v>0</v>
      </c>
      <c r="AM368">
        <f ca="1">IF(Table1[[#This Row],[field of work]]="health",1,0)</f>
        <v>0</v>
      </c>
      <c r="AN368">
        <f ca="1">IF(Table1[[#This Row],[field of work]]="agriculture",1,0)</f>
        <v>0</v>
      </c>
      <c r="AO368">
        <f ca="1">IF(Table1[[#This Row],[field of work]]="IT",1,0)</f>
        <v>1</v>
      </c>
      <c r="AP368">
        <f ca="1">IF(Table1[[#This Row],[field of work]]="construction",1,0)</f>
        <v>0</v>
      </c>
      <c r="AQ368">
        <f ca="1">IF(Table1[[#This Row],[field of work]]="general work",1,0)</f>
        <v>0</v>
      </c>
      <c r="AY368" s="23">
        <f ca="1">IF(Table1[[#This Row],[area]]="ontario",1,0)</f>
        <v>0</v>
      </c>
      <c r="AZ368">
        <f ca="1">IF(Table1[[#This Row],[area]]="newfounland",1,0)</f>
        <v>0</v>
      </c>
      <c r="BA368">
        <f ca="1">IF(Table1[[#This Row],[area]]="alberta",1,0)</f>
        <v>0</v>
      </c>
      <c r="BB368">
        <f ca="1">IF(Table1[[#This Row],[area]]="BC",1,0)</f>
        <v>0</v>
      </c>
      <c r="BC368">
        <f ca="1">IF(Table1[[#This Row],[area]]="yukon",1,0)</f>
        <v>0</v>
      </c>
      <c r="BD368">
        <f ca="1">IF(Table1[[#This Row],[area]]="nunavet",1,0)</f>
        <v>0</v>
      </c>
      <c r="BE368">
        <f ca="1">IF(Table1[[#This Row],[area]]="sasketchwan",1,0)</f>
        <v>0</v>
      </c>
      <c r="BF368">
        <f ca="1">IF(Table1[[#This Row],[area]]="newbruncwick",1,0)</f>
        <v>0</v>
      </c>
      <c r="BG368">
        <f ca="1">IF(Table1[[#This Row],[area]]="manitoba",1,0)</f>
        <v>1</v>
      </c>
      <c r="BH368">
        <f ca="1">IF(Table1[[#This Row],[area]]="prince edward island",1,0)</f>
        <v>0</v>
      </c>
      <c r="BI368">
        <f ca="1">IF(Table1[[#This Row],[area]]="quebec",1,0)</f>
        <v>0</v>
      </c>
      <c r="BJ368">
        <f ca="1">IF(Table1[[#This Row],[area]]="northwest tersesa",1,0)</f>
        <v>0</v>
      </c>
      <c r="BZ368" s="41">
        <f ca="1">Table1[[#This Row],[Cars Value]]/Table1[[#This Row],[no of cars]]</f>
        <v>31183.269417369509</v>
      </c>
      <c r="CB368" s="5">
        <f ca="1">IF(Table1[[#This Row],[Value of debts]]&gt;$CC$6,1,0)</f>
        <v>1</v>
      </c>
      <c r="CF368" s="6"/>
      <c r="CG368" s="43">
        <f ca="1">Table1[[#This Row],[Mortage left]]/Table1[[#This Row],[value of house]]</f>
        <v>0.71082269766257822</v>
      </c>
      <c r="CH368">
        <f t="shared" ca="1" si="133"/>
        <v>0</v>
      </c>
      <c r="CO368" s="5">
        <f ca="1">IF(Table1[[#This Row],[area]]="yukon",Table1[[#This Row],[income]],0)</f>
        <v>0</v>
      </c>
      <c r="CP368">
        <f ca="1">IF(Table1[[#This Row],[area]]="ontario",Table1[[#This Row],[income]],0)</f>
        <v>0</v>
      </c>
      <c r="CQ368">
        <f ca="1">IF(Table1[[#This Row],[area]]="newfounland",Table1[[#This Row],[income]],0)</f>
        <v>0</v>
      </c>
      <c r="CR368">
        <f ca="1">IF(Table1[[#This Row],[area]]="alberta",Table1[[#This Row],[income]],0)</f>
        <v>0</v>
      </c>
      <c r="CS368">
        <f ca="1">IF(Table1[[#This Row],[area]]="nunavet",Table1[[#This Row],[income]],0)</f>
        <v>0</v>
      </c>
      <c r="CT368">
        <f ca="1">IF(Table1[[#This Row],[area]]="prince edward island",Table1[[#This Row],[income]],0)</f>
        <v>0</v>
      </c>
      <c r="CU368">
        <f ca="1">IF(Table1[[#This Row],[area]]="northwest tersesa",Table1[[#This Row],[income]],0)</f>
        <v>0</v>
      </c>
      <c r="CV368">
        <f ca="1">IF(Table1[[#This Row],[area]]="quebec",Table1[[#This Row],[income]],0)</f>
        <v>0</v>
      </c>
      <c r="CW368">
        <f ca="1">IF(Table1[[#This Row],[area]]="manitoba",Table1[[#This Row],[income]],0)</f>
        <v>41848</v>
      </c>
      <c r="CX368">
        <f ca="1">IF(Table1[[#This Row],[area]]="sasketchwan",Table1[[#This Row],[income]],0)</f>
        <v>0</v>
      </c>
      <c r="CY368">
        <f ca="1">IF(Table1[[#This Row],[area]]="BC",Table1[[#This Row],[income]],0)</f>
        <v>0</v>
      </c>
      <c r="CZ368" s="6">
        <f ca="1">IF(Table1[[#This Row],[area]]="newbruncwick",Table1[[#This Row],[income]],0)</f>
        <v>0</v>
      </c>
      <c r="DB368" s="5">
        <f ca="1">IF(Table1[[#This Row],[field of work]]="health",Table1[[#This Row],[income]],0)</f>
        <v>0</v>
      </c>
      <c r="DC368">
        <f ca="1">IF(Table1[[#This Row],[field of work]]="teaching",Table1[[#This Row],[income]],0)</f>
        <v>0</v>
      </c>
      <c r="DD368">
        <f ca="1">IF(Table1[[#This Row],[field of work]]="agriculture",Table1[[#This Row],[income]],0)</f>
        <v>0</v>
      </c>
      <c r="DE368">
        <f ca="1">IF(Table1[[#This Row],[field of work]]="IT",Table1[[#This Row],[income]],0)</f>
        <v>41848</v>
      </c>
      <c r="DF368">
        <f ca="1">IF(Table1[[#This Row],[field of work]]="construction",Table1[[#This Row],[income]],0)</f>
        <v>0</v>
      </c>
      <c r="DG368" s="6">
        <f ca="1">IF(Table1[[#This Row],[field of work]]="general work",Table1[[#This Row],[income]],0)</f>
        <v>0</v>
      </c>
      <c r="DJ368" s="5">
        <f ca="1">IF(Table1[[#This Row],[Value of debts]]&gt;Table1[[#This Row],[income]],1,0)</f>
        <v>1</v>
      </c>
      <c r="DK368" s="6"/>
      <c r="DL368">
        <f ca="1">IF(Table1[[#This Row],[net worth of person($)]]&gt;$DM$6,Table1[[#This Row],[age]],0)</f>
        <v>40</v>
      </c>
    </row>
    <row r="369" spans="2:116" x14ac:dyDescent="0.3">
      <c r="B369">
        <f t="shared" ca="1" si="120"/>
        <v>1</v>
      </c>
      <c r="C369" s="1" t="str">
        <f t="shared" ca="1" si="121"/>
        <v>men</v>
      </c>
      <c r="D369">
        <f t="shared" ca="1" si="122"/>
        <v>39</v>
      </c>
      <c r="E369">
        <f t="shared" ca="1" si="123"/>
        <v>1</v>
      </c>
      <c r="F369" t="str">
        <f t="shared" ca="1" si="124"/>
        <v>health</v>
      </c>
      <c r="G369">
        <f t="shared" ca="1" si="125"/>
        <v>3</v>
      </c>
      <c r="H369" t="str">
        <f t="shared" ca="1" si="126"/>
        <v>university</v>
      </c>
      <c r="I369">
        <f t="shared" ca="1" si="127"/>
        <v>3</v>
      </c>
      <c r="J369">
        <f t="shared" ca="1" si="119"/>
        <v>3</v>
      </c>
      <c r="K369">
        <f t="shared" ca="1" si="128"/>
        <v>28434</v>
      </c>
      <c r="L369">
        <f t="shared" ca="1" si="129"/>
        <v>11</v>
      </c>
      <c r="M369" t="str">
        <f t="shared" ca="1" si="130"/>
        <v>newbruncwick</v>
      </c>
      <c r="N369">
        <f t="shared" ca="1" si="134"/>
        <v>142170</v>
      </c>
      <c r="O369">
        <f t="shared" ca="1" si="131"/>
        <v>68814.452307441868</v>
      </c>
      <c r="P369">
        <f t="shared" ca="1" si="135"/>
        <v>46378.199024132984</v>
      </c>
      <c r="Q369">
        <f t="shared" ca="1" si="132"/>
        <v>35104</v>
      </c>
      <c r="R369">
        <f t="shared" ca="1" si="136"/>
        <v>43953.675278763083</v>
      </c>
      <c r="S369">
        <f t="shared" ca="1" si="137"/>
        <v>34859.241871991289</v>
      </c>
      <c r="T369">
        <f t="shared" ca="1" si="138"/>
        <v>223407.44089612426</v>
      </c>
      <c r="U369">
        <f t="shared" ca="1" si="139"/>
        <v>147872.12758620497</v>
      </c>
      <c r="V369">
        <f t="shared" ca="1" si="140"/>
        <v>75535.313309919293</v>
      </c>
      <c r="AF369" s="5">
        <f ca="1">IF(Table1[[#This Row],[Genders]]="men",1,0)</f>
        <v>1</v>
      </c>
      <c r="AG369">
        <f ca="1">IF(Table1[[#This Row],[Genders]]="women",1,0)</f>
        <v>0</v>
      </c>
      <c r="AJ369" s="6"/>
      <c r="AL369">
        <f ca="1">IF(Table1[[#This Row],[field of work]]="teaching",1,0)</f>
        <v>0</v>
      </c>
      <c r="AM369">
        <f ca="1">IF(Table1[[#This Row],[field of work]]="health",1,0)</f>
        <v>1</v>
      </c>
      <c r="AN369">
        <f ca="1">IF(Table1[[#This Row],[field of work]]="agriculture",1,0)</f>
        <v>0</v>
      </c>
      <c r="AO369">
        <f ca="1">IF(Table1[[#This Row],[field of work]]="IT",1,0)</f>
        <v>0</v>
      </c>
      <c r="AP369">
        <f ca="1">IF(Table1[[#This Row],[field of work]]="construction",1,0)</f>
        <v>0</v>
      </c>
      <c r="AQ369">
        <f ca="1">IF(Table1[[#This Row],[field of work]]="general work",1,0)</f>
        <v>0</v>
      </c>
      <c r="AY369" s="23">
        <f ca="1">IF(Table1[[#This Row],[area]]="ontario",1,0)</f>
        <v>0</v>
      </c>
      <c r="AZ369">
        <f ca="1">IF(Table1[[#This Row],[area]]="newfounland",1,0)</f>
        <v>0</v>
      </c>
      <c r="BA369">
        <f ca="1">IF(Table1[[#This Row],[area]]="alberta",1,0)</f>
        <v>0</v>
      </c>
      <c r="BB369">
        <f ca="1">IF(Table1[[#This Row],[area]]="BC",1,0)</f>
        <v>0</v>
      </c>
      <c r="BC369">
        <f ca="1">IF(Table1[[#This Row],[area]]="yukon",1,0)</f>
        <v>0</v>
      </c>
      <c r="BD369">
        <f ca="1">IF(Table1[[#This Row],[area]]="nunavet",1,0)</f>
        <v>0</v>
      </c>
      <c r="BE369">
        <f ca="1">IF(Table1[[#This Row],[area]]="sasketchwan",1,0)</f>
        <v>0</v>
      </c>
      <c r="BF369">
        <f ca="1">IF(Table1[[#This Row],[area]]="newbruncwick",1,0)</f>
        <v>1</v>
      </c>
      <c r="BG369">
        <f ca="1">IF(Table1[[#This Row],[area]]="manitoba",1,0)</f>
        <v>0</v>
      </c>
      <c r="BH369">
        <f ca="1">IF(Table1[[#This Row],[area]]="prince edward island",1,0)</f>
        <v>0</v>
      </c>
      <c r="BI369">
        <f ca="1">IF(Table1[[#This Row],[area]]="quebec",1,0)</f>
        <v>0</v>
      </c>
      <c r="BJ369">
        <f ca="1">IF(Table1[[#This Row],[area]]="northwest tersesa",1,0)</f>
        <v>0</v>
      </c>
      <c r="BZ369" s="41">
        <f ca="1">Table1[[#This Row],[Cars Value]]/Table1[[#This Row],[no of cars]]</f>
        <v>15459.399674710994</v>
      </c>
      <c r="CB369" s="5">
        <f ca="1">IF(Table1[[#This Row],[Value of debts]]&gt;$CC$6,1,0)</f>
        <v>1</v>
      </c>
      <c r="CF369" s="6"/>
      <c r="CG369" s="43">
        <f ca="1">Table1[[#This Row],[Mortage left]]/Table1[[#This Row],[value of house]]</f>
        <v>0.484029347312667</v>
      </c>
      <c r="CH369">
        <f t="shared" ca="1" si="133"/>
        <v>0</v>
      </c>
      <c r="CO369" s="5">
        <f ca="1">IF(Table1[[#This Row],[area]]="yukon",Table1[[#This Row],[income]],0)</f>
        <v>0</v>
      </c>
      <c r="CP369">
        <f ca="1">IF(Table1[[#This Row],[area]]="ontario",Table1[[#This Row],[income]],0)</f>
        <v>0</v>
      </c>
      <c r="CQ369">
        <f ca="1">IF(Table1[[#This Row],[area]]="newfounland",Table1[[#This Row],[income]],0)</f>
        <v>0</v>
      </c>
      <c r="CR369">
        <f ca="1">IF(Table1[[#This Row],[area]]="alberta",Table1[[#This Row],[income]],0)</f>
        <v>0</v>
      </c>
      <c r="CS369">
        <f ca="1">IF(Table1[[#This Row],[area]]="nunavet",Table1[[#This Row],[income]],0)</f>
        <v>0</v>
      </c>
      <c r="CT369">
        <f ca="1">IF(Table1[[#This Row],[area]]="prince edward island",Table1[[#This Row],[income]],0)</f>
        <v>0</v>
      </c>
      <c r="CU369">
        <f ca="1">IF(Table1[[#This Row],[area]]="northwest tersesa",Table1[[#This Row],[income]],0)</f>
        <v>0</v>
      </c>
      <c r="CV369">
        <f ca="1">IF(Table1[[#This Row],[area]]="quebec",Table1[[#This Row],[income]],0)</f>
        <v>0</v>
      </c>
      <c r="CW369">
        <f ca="1">IF(Table1[[#This Row],[area]]="manitoba",Table1[[#This Row],[income]],0)</f>
        <v>0</v>
      </c>
      <c r="CX369">
        <f ca="1">IF(Table1[[#This Row],[area]]="sasketchwan",Table1[[#This Row],[income]],0)</f>
        <v>0</v>
      </c>
      <c r="CY369">
        <f ca="1">IF(Table1[[#This Row],[area]]="BC",Table1[[#This Row],[income]],0)</f>
        <v>0</v>
      </c>
      <c r="CZ369" s="6">
        <f ca="1">IF(Table1[[#This Row],[area]]="newbruncwick",Table1[[#This Row],[income]],0)</f>
        <v>28434</v>
      </c>
      <c r="DB369" s="5">
        <f ca="1">IF(Table1[[#This Row],[field of work]]="health",Table1[[#This Row],[income]],0)</f>
        <v>28434</v>
      </c>
      <c r="DC369">
        <f ca="1">IF(Table1[[#This Row],[field of work]]="teaching",Table1[[#This Row],[income]],0)</f>
        <v>0</v>
      </c>
      <c r="DD369">
        <f ca="1">IF(Table1[[#This Row],[field of work]]="agriculture",Table1[[#This Row],[income]],0)</f>
        <v>0</v>
      </c>
      <c r="DE369">
        <f ca="1">IF(Table1[[#This Row],[field of work]]="IT",Table1[[#This Row],[income]],0)</f>
        <v>0</v>
      </c>
      <c r="DF369">
        <f ca="1">IF(Table1[[#This Row],[field of work]]="construction",Table1[[#This Row],[income]],0)</f>
        <v>0</v>
      </c>
      <c r="DG369" s="6">
        <f ca="1">IF(Table1[[#This Row],[field of work]]="general work",Table1[[#This Row],[income]],0)</f>
        <v>0</v>
      </c>
      <c r="DJ369" s="5">
        <f ca="1">IF(Table1[[#This Row],[Value of debts]]&gt;Table1[[#This Row],[income]],1,0)</f>
        <v>1</v>
      </c>
      <c r="DK369" s="6"/>
      <c r="DL369">
        <f ca="1">IF(Table1[[#This Row],[net worth of person($)]]&gt;$DM$6,Table1[[#This Row],[age]],0)</f>
        <v>39</v>
      </c>
    </row>
    <row r="370" spans="2:116" x14ac:dyDescent="0.3">
      <c r="B370">
        <f t="shared" ca="1" si="120"/>
        <v>2</v>
      </c>
      <c r="C370" s="1" t="str">
        <f t="shared" ca="1" si="121"/>
        <v>women</v>
      </c>
      <c r="D370">
        <f t="shared" ca="1" si="122"/>
        <v>38</v>
      </c>
      <c r="E370">
        <f t="shared" ca="1" si="123"/>
        <v>1</v>
      </c>
      <c r="F370" t="str">
        <f t="shared" ca="1" si="124"/>
        <v>health</v>
      </c>
      <c r="G370">
        <f t="shared" ca="1" si="125"/>
        <v>1</v>
      </c>
      <c r="H370" t="str">
        <f t="shared" ca="1" si="126"/>
        <v>high school</v>
      </c>
      <c r="I370">
        <f t="shared" ca="1" si="127"/>
        <v>1</v>
      </c>
      <c r="J370">
        <f t="shared" ca="1" si="119"/>
        <v>1</v>
      </c>
      <c r="K370">
        <f t="shared" ca="1" si="128"/>
        <v>72998</v>
      </c>
      <c r="L370">
        <f t="shared" ca="1" si="129"/>
        <v>6</v>
      </c>
      <c r="M370" t="str">
        <f t="shared" ca="1" si="130"/>
        <v>sasketchwan</v>
      </c>
      <c r="N370">
        <f t="shared" ca="1" si="134"/>
        <v>291992</v>
      </c>
      <c r="O370">
        <f t="shared" ca="1" si="131"/>
        <v>54410.940710421404</v>
      </c>
      <c r="P370">
        <f t="shared" ca="1" si="135"/>
        <v>10696.283997719844</v>
      </c>
      <c r="Q370">
        <f t="shared" ca="1" si="132"/>
        <v>4802</v>
      </c>
      <c r="R370">
        <f t="shared" ca="1" si="136"/>
        <v>35677.227490468089</v>
      </c>
      <c r="S370">
        <f t="shared" ca="1" si="137"/>
        <v>61017.821015012916</v>
      </c>
      <c r="T370">
        <f t="shared" ca="1" si="138"/>
        <v>363706.10501273273</v>
      </c>
      <c r="U370">
        <f t="shared" ca="1" si="139"/>
        <v>94890.168200889486</v>
      </c>
      <c r="V370">
        <f t="shared" ca="1" si="140"/>
        <v>268815.93681184325</v>
      </c>
      <c r="AF370" s="5">
        <f ca="1">IF(Table1[[#This Row],[Genders]]="men",1,0)</f>
        <v>0</v>
      </c>
      <c r="AG370">
        <f ca="1">IF(Table1[[#This Row],[Genders]]="women",1,0)</f>
        <v>1</v>
      </c>
      <c r="AJ370" s="6"/>
      <c r="AL370">
        <f ca="1">IF(Table1[[#This Row],[field of work]]="teaching",1,0)</f>
        <v>0</v>
      </c>
      <c r="AM370">
        <f ca="1">IF(Table1[[#This Row],[field of work]]="health",1,0)</f>
        <v>1</v>
      </c>
      <c r="AN370">
        <f ca="1">IF(Table1[[#This Row],[field of work]]="agriculture",1,0)</f>
        <v>0</v>
      </c>
      <c r="AO370">
        <f ca="1">IF(Table1[[#This Row],[field of work]]="IT",1,0)</f>
        <v>0</v>
      </c>
      <c r="AP370">
        <f ca="1">IF(Table1[[#This Row],[field of work]]="construction",1,0)</f>
        <v>0</v>
      </c>
      <c r="AQ370">
        <f ca="1">IF(Table1[[#This Row],[field of work]]="general work",1,0)</f>
        <v>0</v>
      </c>
      <c r="AY370" s="23">
        <f ca="1">IF(Table1[[#This Row],[area]]="ontario",1,0)</f>
        <v>0</v>
      </c>
      <c r="AZ370">
        <f ca="1">IF(Table1[[#This Row],[area]]="newfounland",1,0)</f>
        <v>0</v>
      </c>
      <c r="BA370">
        <f ca="1">IF(Table1[[#This Row],[area]]="alberta",1,0)</f>
        <v>0</v>
      </c>
      <c r="BB370">
        <f ca="1">IF(Table1[[#This Row],[area]]="BC",1,0)</f>
        <v>0</v>
      </c>
      <c r="BC370">
        <f ca="1">IF(Table1[[#This Row],[area]]="yukon",1,0)</f>
        <v>0</v>
      </c>
      <c r="BD370">
        <f ca="1">IF(Table1[[#This Row],[area]]="nunavet",1,0)</f>
        <v>0</v>
      </c>
      <c r="BE370">
        <f ca="1">IF(Table1[[#This Row],[area]]="sasketchwan",1,0)</f>
        <v>1</v>
      </c>
      <c r="BF370">
        <f ca="1">IF(Table1[[#This Row],[area]]="newbruncwick",1,0)</f>
        <v>0</v>
      </c>
      <c r="BG370">
        <f ca="1">IF(Table1[[#This Row],[area]]="manitoba",1,0)</f>
        <v>0</v>
      </c>
      <c r="BH370">
        <f ca="1">IF(Table1[[#This Row],[area]]="prince edward island",1,0)</f>
        <v>0</v>
      </c>
      <c r="BI370">
        <f ca="1">IF(Table1[[#This Row],[area]]="quebec",1,0)</f>
        <v>0</v>
      </c>
      <c r="BJ370">
        <f ca="1">IF(Table1[[#This Row],[area]]="northwest tersesa",1,0)</f>
        <v>0</v>
      </c>
      <c r="BZ370" s="41">
        <f ca="1">Table1[[#This Row],[Cars Value]]/Table1[[#This Row],[no of cars]]</f>
        <v>10696.283997719844</v>
      </c>
      <c r="CB370" s="5">
        <f ca="1">IF(Table1[[#This Row],[Value of debts]]&gt;$CC$6,1,0)</f>
        <v>0</v>
      </c>
      <c r="CF370" s="6"/>
      <c r="CG370" s="43">
        <f ca="1">Table1[[#This Row],[Mortage left]]/Table1[[#This Row],[value of house]]</f>
        <v>0.18634394336290516</v>
      </c>
      <c r="CH370">
        <f t="shared" ca="1" si="133"/>
        <v>1</v>
      </c>
      <c r="CO370" s="5">
        <f ca="1">IF(Table1[[#This Row],[area]]="yukon",Table1[[#This Row],[income]],0)</f>
        <v>0</v>
      </c>
      <c r="CP370">
        <f ca="1">IF(Table1[[#This Row],[area]]="ontario",Table1[[#This Row],[income]],0)</f>
        <v>0</v>
      </c>
      <c r="CQ370">
        <f ca="1">IF(Table1[[#This Row],[area]]="newfounland",Table1[[#This Row],[income]],0)</f>
        <v>0</v>
      </c>
      <c r="CR370">
        <f ca="1">IF(Table1[[#This Row],[area]]="alberta",Table1[[#This Row],[income]],0)</f>
        <v>0</v>
      </c>
      <c r="CS370">
        <f ca="1">IF(Table1[[#This Row],[area]]="nunavet",Table1[[#This Row],[income]],0)</f>
        <v>0</v>
      </c>
      <c r="CT370">
        <f ca="1">IF(Table1[[#This Row],[area]]="prince edward island",Table1[[#This Row],[income]],0)</f>
        <v>0</v>
      </c>
      <c r="CU370">
        <f ca="1">IF(Table1[[#This Row],[area]]="northwest tersesa",Table1[[#This Row],[income]],0)</f>
        <v>0</v>
      </c>
      <c r="CV370">
        <f ca="1">IF(Table1[[#This Row],[area]]="quebec",Table1[[#This Row],[income]],0)</f>
        <v>0</v>
      </c>
      <c r="CW370">
        <f ca="1">IF(Table1[[#This Row],[area]]="manitoba",Table1[[#This Row],[income]],0)</f>
        <v>0</v>
      </c>
      <c r="CX370">
        <f ca="1">IF(Table1[[#This Row],[area]]="sasketchwan",Table1[[#This Row],[income]],0)</f>
        <v>72998</v>
      </c>
      <c r="CY370">
        <f ca="1">IF(Table1[[#This Row],[area]]="BC",Table1[[#This Row],[income]],0)</f>
        <v>0</v>
      </c>
      <c r="CZ370" s="6">
        <f ca="1">IF(Table1[[#This Row],[area]]="newbruncwick",Table1[[#This Row],[income]],0)</f>
        <v>0</v>
      </c>
      <c r="DB370" s="5">
        <f ca="1">IF(Table1[[#This Row],[field of work]]="health",Table1[[#This Row],[income]],0)</f>
        <v>72998</v>
      </c>
      <c r="DC370">
        <f ca="1">IF(Table1[[#This Row],[field of work]]="teaching",Table1[[#This Row],[income]],0)</f>
        <v>0</v>
      </c>
      <c r="DD370">
        <f ca="1">IF(Table1[[#This Row],[field of work]]="agriculture",Table1[[#This Row],[income]],0)</f>
        <v>0</v>
      </c>
      <c r="DE370">
        <f ca="1">IF(Table1[[#This Row],[field of work]]="IT",Table1[[#This Row],[income]],0)</f>
        <v>0</v>
      </c>
      <c r="DF370">
        <f ca="1">IF(Table1[[#This Row],[field of work]]="construction",Table1[[#This Row],[income]],0)</f>
        <v>0</v>
      </c>
      <c r="DG370" s="6">
        <f ca="1">IF(Table1[[#This Row],[field of work]]="general work",Table1[[#This Row],[income]],0)</f>
        <v>0</v>
      </c>
      <c r="DJ370" s="5">
        <f ca="1">IF(Table1[[#This Row],[Value of debts]]&gt;Table1[[#This Row],[income]],1,0)</f>
        <v>1</v>
      </c>
      <c r="DK370" s="6"/>
      <c r="DL370">
        <f ca="1">IF(Table1[[#This Row],[net worth of person($)]]&gt;$DM$6,Table1[[#This Row],[age]],0)</f>
        <v>38</v>
      </c>
    </row>
    <row r="371" spans="2:116" x14ac:dyDescent="0.3">
      <c r="B371">
        <f t="shared" ca="1" si="120"/>
        <v>2</v>
      </c>
      <c r="C371" s="1" t="str">
        <f t="shared" ca="1" si="121"/>
        <v>women</v>
      </c>
      <c r="D371">
        <f t="shared" ca="1" si="122"/>
        <v>38</v>
      </c>
      <c r="E371">
        <f t="shared" ca="1" si="123"/>
        <v>1</v>
      </c>
      <c r="F371" t="str">
        <f t="shared" ca="1" si="124"/>
        <v>health</v>
      </c>
      <c r="G371">
        <f t="shared" ca="1" si="125"/>
        <v>3</v>
      </c>
      <c r="H371" t="str">
        <f t="shared" ca="1" si="126"/>
        <v>university</v>
      </c>
      <c r="I371">
        <f t="shared" ca="1" si="127"/>
        <v>0</v>
      </c>
      <c r="J371">
        <f t="shared" ca="1" si="119"/>
        <v>2</v>
      </c>
      <c r="K371">
        <f t="shared" ca="1" si="128"/>
        <v>45050</v>
      </c>
      <c r="L371">
        <f t="shared" ca="1" si="129"/>
        <v>2</v>
      </c>
      <c r="M371" t="str">
        <f t="shared" ca="1" si="130"/>
        <v>BC</v>
      </c>
      <c r="N371">
        <f t="shared" ca="1" si="134"/>
        <v>225250</v>
      </c>
      <c r="O371">
        <f t="shared" ca="1" si="131"/>
        <v>27948.635186411553</v>
      </c>
      <c r="P371">
        <f t="shared" ca="1" si="135"/>
        <v>79221.389498567107</v>
      </c>
      <c r="Q371">
        <f t="shared" ca="1" si="132"/>
        <v>72919</v>
      </c>
      <c r="R371">
        <f t="shared" ca="1" si="136"/>
        <v>20819.769938080499</v>
      </c>
      <c r="S371">
        <f t="shared" ca="1" si="137"/>
        <v>20604.682550635691</v>
      </c>
      <c r="T371">
        <f t="shared" ca="1" si="138"/>
        <v>325076.0720492028</v>
      </c>
      <c r="U371">
        <f t="shared" ca="1" si="139"/>
        <v>121687.40512449206</v>
      </c>
      <c r="V371">
        <f t="shared" ca="1" si="140"/>
        <v>203388.66692471073</v>
      </c>
      <c r="AF371" s="5">
        <f ca="1">IF(Table1[[#This Row],[Genders]]="men",1,0)</f>
        <v>0</v>
      </c>
      <c r="AG371">
        <f ca="1">IF(Table1[[#This Row],[Genders]]="women",1,0)</f>
        <v>1</v>
      </c>
      <c r="AJ371" s="6"/>
      <c r="AL371">
        <f ca="1">IF(Table1[[#This Row],[field of work]]="teaching",1,0)</f>
        <v>0</v>
      </c>
      <c r="AM371">
        <f ca="1">IF(Table1[[#This Row],[field of work]]="health",1,0)</f>
        <v>1</v>
      </c>
      <c r="AN371">
        <f ca="1">IF(Table1[[#This Row],[field of work]]="agriculture",1,0)</f>
        <v>0</v>
      </c>
      <c r="AO371">
        <f ca="1">IF(Table1[[#This Row],[field of work]]="IT",1,0)</f>
        <v>0</v>
      </c>
      <c r="AP371">
        <f ca="1">IF(Table1[[#This Row],[field of work]]="construction",1,0)</f>
        <v>0</v>
      </c>
      <c r="AQ371">
        <f ca="1">IF(Table1[[#This Row],[field of work]]="general work",1,0)</f>
        <v>0</v>
      </c>
      <c r="AY371" s="23">
        <f ca="1">IF(Table1[[#This Row],[area]]="ontario",1,0)</f>
        <v>0</v>
      </c>
      <c r="AZ371">
        <f ca="1">IF(Table1[[#This Row],[area]]="newfounland",1,0)</f>
        <v>0</v>
      </c>
      <c r="BA371">
        <f ca="1">IF(Table1[[#This Row],[area]]="alberta",1,0)</f>
        <v>0</v>
      </c>
      <c r="BB371">
        <f ca="1">IF(Table1[[#This Row],[area]]="BC",1,0)</f>
        <v>1</v>
      </c>
      <c r="BC371">
        <f ca="1">IF(Table1[[#This Row],[area]]="yukon",1,0)</f>
        <v>0</v>
      </c>
      <c r="BD371">
        <f ca="1">IF(Table1[[#This Row],[area]]="nunavet",1,0)</f>
        <v>0</v>
      </c>
      <c r="BE371">
        <f ca="1">IF(Table1[[#This Row],[area]]="sasketchwan",1,0)</f>
        <v>0</v>
      </c>
      <c r="BF371">
        <f ca="1">IF(Table1[[#This Row],[area]]="newbruncwick",1,0)</f>
        <v>0</v>
      </c>
      <c r="BG371">
        <f ca="1">IF(Table1[[#This Row],[area]]="manitoba",1,0)</f>
        <v>0</v>
      </c>
      <c r="BH371">
        <f ca="1">IF(Table1[[#This Row],[area]]="prince edward island",1,0)</f>
        <v>0</v>
      </c>
      <c r="BI371">
        <f ca="1">IF(Table1[[#This Row],[area]]="quebec",1,0)</f>
        <v>0</v>
      </c>
      <c r="BJ371">
        <f ca="1">IF(Table1[[#This Row],[area]]="northwest tersesa",1,0)</f>
        <v>0</v>
      </c>
      <c r="BZ371" s="41">
        <f ca="1">Table1[[#This Row],[Cars Value]]/Table1[[#This Row],[no of cars]]</f>
        <v>39610.694749283553</v>
      </c>
      <c r="CB371" s="5">
        <f ca="1">IF(Table1[[#This Row],[Value of debts]]&gt;$CC$6,1,0)</f>
        <v>1</v>
      </c>
      <c r="CF371" s="6"/>
      <c r="CG371" s="43">
        <f ca="1">Table1[[#This Row],[Mortage left]]/Table1[[#This Row],[value of house]]</f>
        <v>0.12407829161558959</v>
      </c>
      <c r="CH371">
        <f t="shared" ca="1" si="133"/>
        <v>1</v>
      </c>
      <c r="CO371" s="5">
        <f ca="1">IF(Table1[[#This Row],[area]]="yukon",Table1[[#This Row],[income]],0)</f>
        <v>0</v>
      </c>
      <c r="CP371">
        <f ca="1">IF(Table1[[#This Row],[area]]="ontario",Table1[[#This Row],[income]],0)</f>
        <v>0</v>
      </c>
      <c r="CQ371">
        <f ca="1">IF(Table1[[#This Row],[area]]="newfounland",Table1[[#This Row],[income]],0)</f>
        <v>0</v>
      </c>
      <c r="CR371">
        <f ca="1">IF(Table1[[#This Row],[area]]="alberta",Table1[[#This Row],[income]],0)</f>
        <v>0</v>
      </c>
      <c r="CS371">
        <f ca="1">IF(Table1[[#This Row],[area]]="nunavet",Table1[[#This Row],[income]],0)</f>
        <v>0</v>
      </c>
      <c r="CT371">
        <f ca="1">IF(Table1[[#This Row],[area]]="prince edward island",Table1[[#This Row],[income]],0)</f>
        <v>0</v>
      </c>
      <c r="CU371">
        <f ca="1">IF(Table1[[#This Row],[area]]="northwest tersesa",Table1[[#This Row],[income]],0)</f>
        <v>0</v>
      </c>
      <c r="CV371">
        <f ca="1">IF(Table1[[#This Row],[area]]="quebec",Table1[[#This Row],[income]],0)</f>
        <v>0</v>
      </c>
      <c r="CW371">
        <f ca="1">IF(Table1[[#This Row],[area]]="manitoba",Table1[[#This Row],[income]],0)</f>
        <v>0</v>
      </c>
      <c r="CX371">
        <f ca="1">IF(Table1[[#This Row],[area]]="sasketchwan",Table1[[#This Row],[income]],0)</f>
        <v>0</v>
      </c>
      <c r="CY371">
        <f ca="1">IF(Table1[[#This Row],[area]]="BC",Table1[[#This Row],[income]],0)</f>
        <v>45050</v>
      </c>
      <c r="CZ371" s="6">
        <f ca="1">IF(Table1[[#This Row],[area]]="newbruncwick",Table1[[#This Row],[income]],0)</f>
        <v>0</v>
      </c>
      <c r="DB371" s="5">
        <f ca="1">IF(Table1[[#This Row],[field of work]]="health",Table1[[#This Row],[income]],0)</f>
        <v>45050</v>
      </c>
      <c r="DC371">
        <f ca="1">IF(Table1[[#This Row],[field of work]]="teaching",Table1[[#This Row],[income]],0)</f>
        <v>0</v>
      </c>
      <c r="DD371">
        <f ca="1">IF(Table1[[#This Row],[field of work]]="agriculture",Table1[[#This Row],[income]],0)</f>
        <v>0</v>
      </c>
      <c r="DE371">
        <f ca="1">IF(Table1[[#This Row],[field of work]]="IT",Table1[[#This Row],[income]],0)</f>
        <v>0</v>
      </c>
      <c r="DF371">
        <f ca="1">IF(Table1[[#This Row],[field of work]]="construction",Table1[[#This Row],[income]],0)</f>
        <v>0</v>
      </c>
      <c r="DG371" s="6">
        <f ca="1">IF(Table1[[#This Row],[field of work]]="general work",Table1[[#This Row],[income]],0)</f>
        <v>0</v>
      </c>
      <c r="DJ371" s="5">
        <f ca="1">IF(Table1[[#This Row],[Value of debts]]&gt;Table1[[#This Row],[income]],1,0)</f>
        <v>1</v>
      </c>
      <c r="DK371" s="6"/>
      <c r="DL371">
        <f ca="1">IF(Table1[[#This Row],[net worth of person($)]]&gt;$DM$6,Table1[[#This Row],[age]],0)</f>
        <v>38</v>
      </c>
    </row>
    <row r="372" spans="2:116" x14ac:dyDescent="0.3">
      <c r="B372">
        <f t="shared" ca="1" si="120"/>
        <v>1</v>
      </c>
      <c r="C372" s="1" t="str">
        <f t="shared" ca="1" si="121"/>
        <v>men</v>
      </c>
      <c r="D372">
        <f t="shared" ca="1" si="122"/>
        <v>28</v>
      </c>
      <c r="E372">
        <f t="shared" ca="1" si="123"/>
        <v>2</v>
      </c>
      <c r="F372" t="str">
        <f t="shared" ca="1" si="124"/>
        <v>construction</v>
      </c>
      <c r="G372">
        <f t="shared" ca="1" si="125"/>
        <v>5</v>
      </c>
      <c r="H372" t="str">
        <f t="shared" ca="1" si="126"/>
        <v>other</v>
      </c>
      <c r="I372">
        <f t="shared" ca="1" si="127"/>
        <v>2</v>
      </c>
      <c r="J372">
        <f t="shared" ca="1" si="119"/>
        <v>1</v>
      </c>
      <c r="K372">
        <f t="shared" ca="1" si="128"/>
        <v>29071</v>
      </c>
      <c r="L372">
        <f t="shared" ca="1" si="129"/>
        <v>3</v>
      </c>
      <c r="M372" t="str">
        <f t="shared" ca="1" si="130"/>
        <v>northwest tersesa</v>
      </c>
      <c r="N372">
        <f t="shared" ca="1" si="134"/>
        <v>116284</v>
      </c>
      <c r="O372">
        <f t="shared" ca="1" si="131"/>
        <v>92145.797105318197</v>
      </c>
      <c r="P372">
        <f t="shared" ca="1" si="135"/>
        <v>22028.550639488476</v>
      </c>
      <c r="Q372">
        <f t="shared" ca="1" si="132"/>
        <v>10702</v>
      </c>
      <c r="R372">
        <f t="shared" ca="1" si="136"/>
        <v>50033.536416515351</v>
      </c>
      <c r="S372">
        <f t="shared" ca="1" si="137"/>
        <v>34911.417771997309</v>
      </c>
      <c r="T372">
        <f t="shared" ca="1" si="138"/>
        <v>173223.96841148578</v>
      </c>
      <c r="U372">
        <f t="shared" ca="1" si="139"/>
        <v>152881.33352183356</v>
      </c>
      <c r="V372">
        <f t="shared" ca="1" si="140"/>
        <v>20342.634889652225</v>
      </c>
      <c r="AF372" s="5">
        <f ca="1">IF(Table1[[#This Row],[Genders]]="men",1,0)</f>
        <v>1</v>
      </c>
      <c r="AG372">
        <f ca="1">IF(Table1[[#This Row],[Genders]]="women",1,0)</f>
        <v>0</v>
      </c>
      <c r="AJ372" s="6"/>
      <c r="AL372">
        <f ca="1">IF(Table1[[#This Row],[field of work]]="teaching",1,0)</f>
        <v>0</v>
      </c>
      <c r="AM372">
        <f ca="1">IF(Table1[[#This Row],[field of work]]="health",1,0)</f>
        <v>0</v>
      </c>
      <c r="AN372">
        <f ca="1">IF(Table1[[#This Row],[field of work]]="agriculture",1,0)</f>
        <v>0</v>
      </c>
      <c r="AO372">
        <f ca="1">IF(Table1[[#This Row],[field of work]]="IT",1,0)</f>
        <v>0</v>
      </c>
      <c r="AP372">
        <f ca="1">IF(Table1[[#This Row],[field of work]]="construction",1,0)</f>
        <v>1</v>
      </c>
      <c r="AQ372">
        <f ca="1">IF(Table1[[#This Row],[field of work]]="general work",1,0)</f>
        <v>0</v>
      </c>
      <c r="AY372" s="23">
        <f ca="1">IF(Table1[[#This Row],[area]]="ontario",1,0)</f>
        <v>0</v>
      </c>
      <c r="AZ372">
        <f ca="1">IF(Table1[[#This Row],[area]]="newfounland",1,0)</f>
        <v>0</v>
      </c>
      <c r="BA372">
        <f ca="1">IF(Table1[[#This Row],[area]]="alberta",1,0)</f>
        <v>0</v>
      </c>
      <c r="BB372">
        <f ca="1">IF(Table1[[#This Row],[area]]="BC",1,0)</f>
        <v>0</v>
      </c>
      <c r="BC372">
        <f ca="1">IF(Table1[[#This Row],[area]]="yukon",1,0)</f>
        <v>0</v>
      </c>
      <c r="BD372">
        <f ca="1">IF(Table1[[#This Row],[area]]="nunavet",1,0)</f>
        <v>0</v>
      </c>
      <c r="BE372">
        <f ca="1">IF(Table1[[#This Row],[area]]="sasketchwan",1,0)</f>
        <v>0</v>
      </c>
      <c r="BF372">
        <f ca="1">IF(Table1[[#This Row],[area]]="newbruncwick",1,0)</f>
        <v>0</v>
      </c>
      <c r="BG372">
        <f ca="1">IF(Table1[[#This Row],[area]]="manitoba",1,0)</f>
        <v>0</v>
      </c>
      <c r="BH372">
        <f ca="1">IF(Table1[[#This Row],[area]]="prince edward island",1,0)</f>
        <v>0</v>
      </c>
      <c r="BI372">
        <f ca="1">IF(Table1[[#This Row],[area]]="quebec",1,0)</f>
        <v>0</v>
      </c>
      <c r="BJ372">
        <f ca="1">IF(Table1[[#This Row],[area]]="northwest tersesa",1,0)</f>
        <v>1</v>
      </c>
      <c r="BZ372" s="41">
        <f ca="1">Table1[[#This Row],[Cars Value]]/Table1[[#This Row],[no of cars]]</f>
        <v>22028.550639488476</v>
      </c>
      <c r="CB372" s="5">
        <f ca="1">IF(Table1[[#This Row],[Value of debts]]&gt;$CC$6,1,0)</f>
        <v>1</v>
      </c>
      <c r="CF372" s="6"/>
      <c r="CG372" s="43">
        <f ca="1">Table1[[#This Row],[Mortage left]]/Table1[[#This Row],[value of house]]</f>
        <v>0.79242025648686143</v>
      </c>
      <c r="CH372">
        <f t="shared" ca="1" si="133"/>
        <v>0</v>
      </c>
      <c r="CO372" s="5">
        <f ca="1">IF(Table1[[#This Row],[area]]="yukon",Table1[[#This Row],[income]],0)</f>
        <v>0</v>
      </c>
      <c r="CP372">
        <f ca="1">IF(Table1[[#This Row],[area]]="ontario",Table1[[#This Row],[income]],0)</f>
        <v>0</v>
      </c>
      <c r="CQ372">
        <f ca="1">IF(Table1[[#This Row],[area]]="newfounland",Table1[[#This Row],[income]],0)</f>
        <v>0</v>
      </c>
      <c r="CR372">
        <f ca="1">IF(Table1[[#This Row],[area]]="alberta",Table1[[#This Row],[income]],0)</f>
        <v>0</v>
      </c>
      <c r="CS372">
        <f ca="1">IF(Table1[[#This Row],[area]]="nunavet",Table1[[#This Row],[income]],0)</f>
        <v>0</v>
      </c>
      <c r="CT372">
        <f ca="1">IF(Table1[[#This Row],[area]]="prince edward island",Table1[[#This Row],[income]],0)</f>
        <v>0</v>
      </c>
      <c r="CU372">
        <f ca="1">IF(Table1[[#This Row],[area]]="northwest tersesa",Table1[[#This Row],[income]],0)</f>
        <v>29071</v>
      </c>
      <c r="CV372">
        <f ca="1">IF(Table1[[#This Row],[area]]="quebec",Table1[[#This Row],[income]],0)</f>
        <v>0</v>
      </c>
      <c r="CW372">
        <f ca="1">IF(Table1[[#This Row],[area]]="manitoba",Table1[[#This Row],[income]],0)</f>
        <v>0</v>
      </c>
      <c r="CX372">
        <f ca="1">IF(Table1[[#This Row],[area]]="sasketchwan",Table1[[#This Row],[income]],0)</f>
        <v>0</v>
      </c>
      <c r="CY372">
        <f ca="1">IF(Table1[[#This Row],[area]]="BC",Table1[[#This Row],[income]],0)</f>
        <v>0</v>
      </c>
      <c r="CZ372" s="6">
        <f ca="1">IF(Table1[[#This Row],[area]]="newbruncwick",Table1[[#This Row],[income]],0)</f>
        <v>0</v>
      </c>
      <c r="DB372" s="5">
        <f ca="1">IF(Table1[[#This Row],[field of work]]="health",Table1[[#This Row],[income]],0)</f>
        <v>0</v>
      </c>
      <c r="DC372">
        <f ca="1">IF(Table1[[#This Row],[field of work]]="teaching",Table1[[#This Row],[income]],0)</f>
        <v>0</v>
      </c>
      <c r="DD372">
        <f ca="1">IF(Table1[[#This Row],[field of work]]="agriculture",Table1[[#This Row],[income]],0)</f>
        <v>0</v>
      </c>
      <c r="DE372">
        <f ca="1">IF(Table1[[#This Row],[field of work]]="IT",Table1[[#This Row],[income]],0)</f>
        <v>0</v>
      </c>
      <c r="DF372">
        <f ca="1">IF(Table1[[#This Row],[field of work]]="construction",Table1[[#This Row],[income]],0)</f>
        <v>29071</v>
      </c>
      <c r="DG372" s="6">
        <f ca="1">IF(Table1[[#This Row],[field of work]]="general work",Table1[[#This Row],[income]],0)</f>
        <v>0</v>
      </c>
      <c r="DJ372" s="5">
        <f ca="1">IF(Table1[[#This Row],[Value of debts]]&gt;Table1[[#This Row],[income]],1,0)</f>
        <v>1</v>
      </c>
      <c r="DK372" s="6"/>
      <c r="DL372">
        <f ca="1">IF(Table1[[#This Row],[net worth of person($)]]&gt;$DM$6,Table1[[#This Row],[age]],0)</f>
        <v>0</v>
      </c>
    </row>
    <row r="373" spans="2:116" x14ac:dyDescent="0.3">
      <c r="B373">
        <f t="shared" ca="1" si="120"/>
        <v>2</v>
      </c>
      <c r="C373" s="1" t="str">
        <f t="shared" ca="1" si="121"/>
        <v>women</v>
      </c>
      <c r="D373">
        <f t="shared" ca="1" si="122"/>
        <v>31</v>
      </c>
      <c r="E373">
        <f t="shared" ca="1" si="123"/>
        <v>5</v>
      </c>
      <c r="F373" t="str">
        <f t="shared" ca="1" si="124"/>
        <v>general work</v>
      </c>
      <c r="G373">
        <f t="shared" ca="1" si="125"/>
        <v>5</v>
      </c>
      <c r="H373" t="str">
        <f t="shared" ca="1" si="126"/>
        <v>other</v>
      </c>
      <c r="I373">
        <f t="shared" ca="1" si="127"/>
        <v>4</v>
      </c>
      <c r="J373">
        <f t="shared" ca="1" si="119"/>
        <v>1</v>
      </c>
      <c r="K373">
        <f t="shared" ca="1" si="128"/>
        <v>63165</v>
      </c>
      <c r="L373">
        <f t="shared" ca="1" si="129"/>
        <v>11</v>
      </c>
      <c r="M373" t="str">
        <f t="shared" ca="1" si="130"/>
        <v>newbruncwick</v>
      </c>
      <c r="N373">
        <f t="shared" ca="1" si="134"/>
        <v>315825</v>
      </c>
      <c r="O373">
        <f t="shared" ca="1" si="131"/>
        <v>52175.856896600693</v>
      </c>
      <c r="P373">
        <f t="shared" ca="1" si="135"/>
        <v>48861.234395657142</v>
      </c>
      <c r="Q373">
        <f t="shared" ca="1" si="132"/>
        <v>31509</v>
      </c>
      <c r="R373">
        <f t="shared" ca="1" si="136"/>
        <v>108479.7535104571</v>
      </c>
      <c r="S373">
        <f t="shared" ca="1" si="137"/>
        <v>67453.464008349314</v>
      </c>
      <c r="T373">
        <f t="shared" ca="1" si="138"/>
        <v>432139.69840400643</v>
      </c>
      <c r="U373">
        <f t="shared" ca="1" si="139"/>
        <v>192164.6104070578</v>
      </c>
      <c r="V373">
        <f t="shared" ca="1" si="140"/>
        <v>239975.08799694863</v>
      </c>
      <c r="AF373" s="5">
        <f ca="1">IF(Table1[[#This Row],[Genders]]="men",1,0)</f>
        <v>0</v>
      </c>
      <c r="AG373">
        <f ca="1">IF(Table1[[#This Row],[Genders]]="women",1,0)</f>
        <v>1</v>
      </c>
      <c r="AJ373" s="6"/>
      <c r="AL373">
        <f ca="1">IF(Table1[[#This Row],[field of work]]="teaching",1,0)</f>
        <v>0</v>
      </c>
      <c r="AM373">
        <f ca="1">IF(Table1[[#This Row],[field of work]]="health",1,0)</f>
        <v>0</v>
      </c>
      <c r="AN373">
        <f ca="1">IF(Table1[[#This Row],[field of work]]="agriculture",1,0)</f>
        <v>0</v>
      </c>
      <c r="AO373">
        <f ca="1">IF(Table1[[#This Row],[field of work]]="IT",1,0)</f>
        <v>0</v>
      </c>
      <c r="AP373">
        <f ca="1">IF(Table1[[#This Row],[field of work]]="construction",1,0)</f>
        <v>0</v>
      </c>
      <c r="AQ373">
        <f ca="1">IF(Table1[[#This Row],[field of work]]="general work",1,0)</f>
        <v>1</v>
      </c>
      <c r="AY373" s="23">
        <f ca="1">IF(Table1[[#This Row],[area]]="ontario",1,0)</f>
        <v>0</v>
      </c>
      <c r="AZ373">
        <f ca="1">IF(Table1[[#This Row],[area]]="newfounland",1,0)</f>
        <v>0</v>
      </c>
      <c r="BA373">
        <f ca="1">IF(Table1[[#This Row],[area]]="alberta",1,0)</f>
        <v>0</v>
      </c>
      <c r="BB373">
        <f ca="1">IF(Table1[[#This Row],[area]]="BC",1,0)</f>
        <v>0</v>
      </c>
      <c r="BC373">
        <f ca="1">IF(Table1[[#This Row],[area]]="yukon",1,0)</f>
        <v>0</v>
      </c>
      <c r="BD373">
        <f ca="1">IF(Table1[[#This Row],[area]]="nunavet",1,0)</f>
        <v>0</v>
      </c>
      <c r="BE373">
        <f ca="1">IF(Table1[[#This Row],[area]]="sasketchwan",1,0)</f>
        <v>0</v>
      </c>
      <c r="BF373">
        <f ca="1">IF(Table1[[#This Row],[area]]="newbruncwick",1,0)</f>
        <v>1</v>
      </c>
      <c r="BG373">
        <f ca="1">IF(Table1[[#This Row],[area]]="manitoba",1,0)</f>
        <v>0</v>
      </c>
      <c r="BH373">
        <f ca="1">IF(Table1[[#This Row],[area]]="prince edward island",1,0)</f>
        <v>0</v>
      </c>
      <c r="BI373">
        <f ca="1">IF(Table1[[#This Row],[area]]="quebec",1,0)</f>
        <v>0</v>
      </c>
      <c r="BJ373">
        <f ca="1">IF(Table1[[#This Row],[area]]="northwest tersesa",1,0)</f>
        <v>0</v>
      </c>
      <c r="BZ373" s="41">
        <f ca="1">Table1[[#This Row],[Cars Value]]/Table1[[#This Row],[no of cars]]</f>
        <v>48861.234395657142</v>
      </c>
      <c r="CB373" s="5">
        <f ca="1">IF(Table1[[#This Row],[Value of debts]]&gt;$CC$6,1,0)</f>
        <v>1</v>
      </c>
      <c r="CF373" s="6"/>
      <c r="CG373" s="43">
        <f ca="1">Table1[[#This Row],[Mortage left]]/Table1[[#This Row],[value of house]]</f>
        <v>0.16520496128109141</v>
      </c>
      <c r="CH373">
        <f t="shared" ca="1" si="133"/>
        <v>1</v>
      </c>
      <c r="CO373" s="5">
        <f ca="1">IF(Table1[[#This Row],[area]]="yukon",Table1[[#This Row],[income]],0)</f>
        <v>0</v>
      </c>
      <c r="CP373">
        <f ca="1">IF(Table1[[#This Row],[area]]="ontario",Table1[[#This Row],[income]],0)</f>
        <v>0</v>
      </c>
      <c r="CQ373">
        <f ca="1">IF(Table1[[#This Row],[area]]="newfounland",Table1[[#This Row],[income]],0)</f>
        <v>0</v>
      </c>
      <c r="CR373">
        <f ca="1">IF(Table1[[#This Row],[area]]="alberta",Table1[[#This Row],[income]],0)</f>
        <v>0</v>
      </c>
      <c r="CS373">
        <f ca="1">IF(Table1[[#This Row],[area]]="nunavet",Table1[[#This Row],[income]],0)</f>
        <v>0</v>
      </c>
      <c r="CT373">
        <f ca="1">IF(Table1[[#This Row],[area]]="prince edward island",Table1[[#This Row],[income]],0)</f>
        <v>0</v>
      </c>
      <c r="CU373">
        <f ca="1">IF(Table1[[#This Row],[area]]="northwest tersesa",Table1[[#This Row],[income]],0)</f>
        <v>0</v>
      </c>
      <c r="CV373">
        <f ca="1">IF(Table1[[#This Row],[area]]="quebec",Table1[[#This Row],[income]],0)</f>
        <v>0</v>
      </c>
      <c r="CW373">
        <f ca="1">IF(Table1[[#This Row],[area]]="manitoba",Table1[[#This Row],[income]],0)</f>
        <v>0</v>
      </c>
      <c r="CX373">
        <f ca="1">IF(Table1[[#This Row],[area]]="sasketchwan",Table1[[#This Row],[income]],0)</f>
        <v>0</v>
      </c>
      <c r="CY373">
        <f ca="1">IF(Table1[[#This Row],[area]]="BC",Table1[[#This Row],[income]],0)</f>
        <v>0</v>
      </c>
      <c r="CZ373" s="6">
        <f ca="1">IF(Table1[[#This Row],[area]]="newbruncwick",Table1[[#This Row],[income]],0)</f>
        <v>63165</v>
      </c>
      <c r="DB373" s="5">
        <f ca="1">IF(Table1[[#This Row],[field of work]]="health",Table1[[#This Row],[income]],0)</f>
        <v>0</v>
      </c>
      <c r="DC373">
        <f ca="1">IF(Table1[[#This Row],[field of work]]="teaching",Table1[[#This Row],[income]],0)</f>
        <v>0</v>
      </c>
      <c r="DD373">
        <f ca="1">IF(Table1[[#This Row],[field of work]]="agriculture",Table1[[#This Row],[income]],0)</f>
        <v>0</v>
      </c>
      <c r="DE373">
        <f ca="1">IF(Table1[[#This Row],[field of work]]="IT",Table1[[#This Row],[income]],0)</f>
        <v>0</v>
      </c>
      <c r="DF373">
        <f ca="1">IF(Table1[[#This Row],[field of work]]="construction",Table1[[#This Row],[income]],0)</f>
        <v>0</v>
      </c>
      <c r="DG373" s="6">
        <f ca="1">IF(Table1[[#This Row],[field of work]]="general work",Table1[[#This Row],[income]],0)</f>
        <v>63165</v>
      </c>
      <c r="DJ373" s="5">
        <f ca="1">IF(Table1[[#This Row],[Value of debts]]&gt;Table1[[#This Row],[income]],1,0)</f>
        <v>1</v>
      </c>
      <c r="DK373" s="6"/>
      <c r="DL373">
        <f ca="1">IF(Table1[[#This Row],[net worth of person($)]]&gt;$DM$6,Table1[[#This Row],[age]],0)</f>
        <v>31</v>
      </c>
    </row>
    <row r="374" spans="2:116" x14ac:dyDescent="0.3">
      <c r="B374">
        <f t="shared" ca="1" si="120"/>
        <v>2</v>
      </c>
      <c r="C374" s="1" t="str">
        <f t="shared" ca="1" si="121"/>
        <v>women</v>
      </c>
      <c r="D374">
        <f t="shared" ca="1" si="122"/>
        <v>42</v>
      </c>
      <c r="E374">
        <f t="shared" ca="1" si="123"/>
        <v>5</v>
      </c>
      <c r="F374" t="str">
        <f t="shared" ca="1" si="124"/>
        <v>general work</v>
      </c>
      <c r="G374">
        <f t="shared" ca="1" si="125"/>
        <v>5</v>
      </c>
      <c r="H374" t="str">
        <f t="shared" ca="1" si="126"/>
        <v>other</v>
      </c>
      <c r="I374">
        <f t="shared" ca="1" si="127"/>
        <v>4</v>
      </c>
      <c r="J374">
        <f t="shared" ca="1" si="119"/>
        <v>1</v>
      </c>
      <c r="K374">
        <f t="shared" ca="1" si="128"/>
        <v>37904</v>
      </c>
      <c r="L374">
        <f t="shared" ca="1" si="129"/>
        <v>11</v>
      </c>
      <c r="M374" t="str">
        <f t="shared" ca="1" si="130"/>
        <v>newbruncwick</v>
      </c>
      <c r="N374">
        <f t="shared" ca="1" si="134"/>
        <v>227424</v>
      </c>
      <c r="O374">
        <f t="shared" ca="1" si="131"/>
        <v>10883.889178660071</v>
      </c>
      <c r="P374">
        <f t="shared" ca="1" si="135"/>
        <v>19611.266844193153</v>
      </c>
      <c r="Q374">
        <f t="shared" ca="1" si="132"/>
        <v>11913</v>
      </c>
      <c r="R374">
        <f t="shared" ca="1" si="136"/>
        <v>25723.991512320248</v>
      </c>
      <c r="S374">
        <f t="shared" ca="1" si="137"/>
        <v>56666.431174548816</v>
      </c>
      <c r="T374">
        <f t="shared" ca="1" si="138"/>
        <v>303701.69801874197</v>
      </c>
      <c r="U374">
        <f t="shared" ca="1" si="139"/>
        <v>48520.880690980317</v>
      </c>
      <c r="V374">
        <f t="shared" ca="1" si="140"/>
        <v>255180.81732776164</v>
      </c>
      <c r="AF374" s="5">
        <f ca="1">IF(Table1[[#This Row],[Genders]]="men",1,0)</f>
        <v>0</v>
      </c>
      <c r="AG374">
        <f ca="1">IF(Table1[[#This Row],[Genders]]="women",1,0)</f>
        <v>1</v>
      </c>
      <c r="AJ374" s="6"/>
      <c r="AL374">
        <f ca="1">IF(Table1[[#This Row],[field of work]]="teaching",1,0)</f>
        <v>0</v>
      </c>
      <c r="AM374">
        <f ca="1">IF(Table1[[#This Row],[field of work]]="health",1,0)</f>
        <v>0</v>
      </c>
      <c r="AN374">
        <f ca="1">IF(Table1[[#This Row],[field of work]]="agriculture",1,0)</f>
        <v>0</v>
      </c>
      <c r="AO374">
        <f ca="1">IF(Table1[[#This Row],[field of work]]="IT",1,0)</f>
        <v>0</v>
      </c>
      <c r="AP374">
        <f ca="1">IF(Table1[[#This Row],[field of work]]="construction",1,0)</f>
        <v>0</v>
      </c>
      <c r="AQ374">
        <f ca="1">IF(Table1[[#This Row],[field of work]]="general work",1,0)</f>
        <v>1</v>
      </c>
      <c r="AY374" s="23">
        <f ca="1">IF(Table1[[#This Row],[area]]="ontario",1,0)</f>
        <v>0</v>
      </c>
      <c r="AZ374">
        <f ca="1">IF(Table1[[#This Row],[area]]="newfounland",1,0)</f>
        <v>0</v>
      </c>
      <c r="BA374">
        <f ca="1">IF(Table1[[#This Row],[area]]="alberta",1,0)</f>
        <v>0</v>
      </c>
      <c r="BB374">
        <f ca="1">IF(Table1[[#This Row],[area]]="BC",1,0)</f>
        <v>0</v>
      </c>
      <c r="BC374">
        <f ca="1">IF(Table1[[#This Row],[area]]="yukon",1,0)</f>
        <v>0</v>
      </c>
      <c r="BD374">
        <f ca="1">IF(Table1[[#This Row],[area]]="nunavet",1,0)</f>
        <v>0</v>
      </c>
      <c r="BE374">
        <f ca="1">IF(Table1[[#This Row],[area]]="sasketchwan",1,0)</f>
        <v>0</v>
      </c>
      <c r="BF374">
        <f ca="1">IF(Table1[[#This Row],[area]]="newbruncwick",1,0)</f>
        <v>1</v>
      </c>
      <c r="BG374">
        <f ca="1">IF(Table1[[#This Row],[area]]="manitoba",1,0)</f>
        <v>0</v>
      </c>
      <c r="BH374">
        <f ca="1">IF(Table1[[#This Row],[area]]="prince edward island",1,0)</f>
        <v>0</v>
      </c>
      <c r="BI374">
        <f ca="1">IF(Table1[[#This Row],[area]]="quebec",1,0)</f>
        <v>0</v>
      </c>
      <c r="BJ374">
        <f ca="1">IF(Table1[[#This Row],[area]]="northwest tersesa",1,0)</f>
        <v>0</v>
      </c>
      <c r="BZ374" s="41">
        <f ca="1">Table1[[#This Row],[Cars Value]]/Table1[[#This Row],[no of cars]]</f>
        <v>19611.266844193153</v>
      </c>
      <c r="CB374" s="5">
        <f ca="1">IF(Table1[[#This Row],[Value of debts]]&gt;$CC$6,1,0)</f>
        <v>0</v>
      </c>
      <c r="CF374" s="6"/>
      <c r="CG374" s="43">
        <f ca="1">Table1[[#This Row],[Mortage left]]/Table1[[#This Row],[value of house]]</f>
        <v>4.7857258594783625E-2</v>
      </c>
      <c r="CH374">
        <f t="shared" ca="1" si="133"/>
        <v>1</v>
      </c>
      <c r="CO374" s="5">
        <f ca="1">IF(Table1[[#This Row],[area]]="yukon",Table1[[#This Row],[income]],0)</f>
        <v>0</v>
      </c>
      <c r="CP374">
        <f ca="1">IF(Table1[[#This Row],[area]]="ontario",Table1[[#This Row],[income]],0)</f>
        <v>0</v>
      </c>
      <c r="CQ374">
        <f ca="1">IF(Table1[[#This Row],[area]]="newfounland",Table1[[#This Row],[income]],0)</f>
        <v>0</v>
      </c>
      <c r="CR374">
        <f ca="1">IF(Table1[[#This Row],[area]]="alberta",Table1[[#This Row],[income]],0)</f>
        <v>0</v>
      </c>
      <c r="CS374">
        <f ca="1">IF(Table1[[#This Row],[area]]="nunavet",Table1[[#This Row],[income]],0)</f>
        <v>0</v>
      </c>
      <c r="CT374">
        <f ca="1">IF(Table1[[#This Row],[area]]="prince edward island",Table1[[#This Row],[income]],0)</f>
        <v>0</v>
      </c>
      <c r="CU374">
        <f ca="1">IF(Table1[[#This Row],[area]]="northwest tersesa",Table1[[#This Row],[income]],0)</f>
        <v>0</v>
      </c>
      <c r="CV374">
        <f ca="1">IF(Table1[[#This Row],[area]]="quebec",Table1[[#This Row],[income]],0)</f>
        <v>0</v>
      </c>
      <c r="CW374">
        <f ca="1">IF(Table1[[#This Row],[area]]="manitoba",Table1[[#This Row],[income]],0)</f>
        <v>0</v>
      </c>
      <c r="CX374">
        <f ca="1">IF(Table1[[#This Row],[area]]="sasketchwan",Table1[[#This Row],[income]],0)</f>
        <v>0</v>
      </c>
      <c r="CY374">
        <f ca="1">IF(Table1[[#This Row],[area]]="BC",Table1[[#This Row],[income]],0)</f>
        <v>0</v>
      </c>
      <c r="CZ374" s="6">
        <f ca="1">IF(Table1[[#This Row],[area]]="newbruncwick",Table1[[#This Row],[income]],0)</f>
        <v>37904</v>
      </c>
      <c r="DB374" s="5">
        <f ca="1">IF(Table1[[#This Row],[field of work]]="health",Table1[[#This Row],[income]],0)</f>
        <v>0</v>
      </c>
      <c r="DC374">
        <f ca="1">IF(Table1[[#This Row],[field of work]]="teaching",Table1[[#This Row],[income]],0)</f>
        <v>0</v>
      </c>
      <c r="DD374">
        <f ca="1">IF(Table1[[#This Row],[field of work]]="agriculture",Table1[[#This Row],[income]],0)</f>
        <v>0</v>
      </c>
      <c r="DE374">
        <f ca="1">IF(Table1[[#This Row],[field of work]]="IT",Table1[[#This Row],[income]],0)</f>
        <v>0</v>
      </c>
      <c r="DF374">
        <f ca="1">IF(Table1[[#This Row],[field of work]]="construction",Table1[[#This Row],[income]],0)</f>
        <v>0</v>
      </c>
      <c r="DG374" s="6">
        <f ca="1">IF(Table1[[#This Row],[field of work]]="general work",Table1[[#This Row],[income]],0)</f>
        <v>37904</v>
      </c>
      <c r="DJ374" s="5">
        <f ca="1">IF(Table1[[#This Row],[Value of debts]]&gt;Table1[[#This Row],[income]],1,0)</f>
        <v>1</v>
      </c>
      <c r="DK374" s="6"/>
      <c r="DL374">
        <f ca="1">IF(Table1[[#This Row],[net worth of person($)]]&gt;$DM$6,Table1[[#This Row],[age]],0)</f>
        <v>42</v>
      </c>
    </row>
    <row r="375" spans="2:116" x14ac:dyDescent="0.3">
      <c r="B375">
        <f t="shared" ca="1" si="120"/>
        <v>2</v>
      </c>
      <c r="C375" s="1" t="str">
        <f t="shared" ca="1" si="121"/>
        <v>women</v>
      </c>
      <c r="D375">
        <f t="shared" ca="1" si="122"/>
        <v>31</v>
      </c>
      <c r="E375">
        <f t="shared" ca="1" si="123"/>
        <v>3</v>
      </c>
      <c r="F375" t="str">
        <f t="shared" ca="1" si="124"/>
        <v>teaching</v>
      </c>
      <c r="G375">
        <f t="shared" ca="1" si="125"/>
        <v>4</v>
      </c>
      <c r="H375" t="str">
        <f t="shared" ca="1" si="126"/>
        <v>technical;</v>
      </c>
      <c r="I375">
        <f t="shared" ca="1" si="127"/>
        <v>2</v>
      </c>
      <c r="J375">
        <f t="shared" ca="1" si="119"/>
        <v>1</v>
      </c>
      <c r="K375">
        <f t="shared" ca="1" si="128"/>
        <v>87136</v>
      </c>
      <c r="L375">
        <f t="shared" ca="1" si="129"/>
        <v>11</v>
      </c>
      <c r="M375" t="str">
        <f t="shared" ca="1" si="130"/>
        <v>newbruncwick</v>
      </c>
      <c r="N375">
        <f t="shared" ca="1" si="134"/>
        <v>261408</v>
      </c>
      <c r="O375">
        <f t="shared" ca="1" si="131"/>
        <v>167193.69853629547</v>
      </c>
      <c r="P375">
        <f t="shared" ca="1" si="135"/>
        <v>31608.521346165373</v>
      </c>
      <c r="Q375">
        <f t="shared" ca="1" si="132"/>
        <v>970</v>
      </c>
      <c r="R375">
        <f t="shared" ca="1" si="136"/>
        <v>93581.38022870745</v>
      </c>
      <c r="S375">
        <f t="shared" ca="1" si="137"/>
        <v>105196.05098781301</v>
      </c>
      <c r="T375">
        <f t="shared" ca="1" si="138"/>
        <v>398212.57233397837</v>
      </c>
      <c r="U375">
        <f t="shared" ca="1" si="139"/>
        <v>261745.07876500292</v>
      </c>
      <c r="V375">
        <f t="shared" ca="1" si="140"/>
        <v>136467.49356897545</v>
      </c>
      <c r="AF375" s="5">
        <f ca="1">IF(Table1[[#This Row],[Genders]]="men",1,0)</f>
        <v>0</v>
      </c>
      <c r="AG375">
        <f ca="1">IF(Table1[[#This Row],[Genders]]="women",1,0)</f>
        <v>1</v>
      </c>
      <c r="AJ375" s="6"/>
      <c r="AL375">
        <f ca="1">IF(Table1[[#This Row],[field of work]]="teaching",1,0)</f>
        <v>1</v>
      </c>
      <c r="AM375">
        <f ca="1">IF(Table1[[#This Row],[field of work]]="health",1,0)</f>
        <v>0</v>
      </c>
      <c r="AN375">
        <f ca="1">IF(Table1[[#This Row],[field of work]]="agriculture",1,0)</f>
        <v>0</v>
      </c>
      <c r="AO375">
        <f ca="1">IF(Table1[[#This Row],[field of work]]="IT",1,0)</f>
        <v>0</v>
      </c>
      <c r="AP375">
        <f ca="1">IF(Table1[[#This Row],[field of work]]="construction",1,0)</f>
        <v>0</v>
      </c>
      <c r="AQ375">
        <f ca="1">IF(Table1[[#This Row],[field of work]]="general work",1,0)</f>
        <v>0</v>
      </c>
      <c r="AY375" s="23">
        <f ca="1">IF(Table1[[#This Row],[area]]="ontario",1,0)</f>
        <v>0</v>
      </c>
      <c r="AZ375">
        <f ca="1">IF(Table1[[#This Row],[area]]="newfounland",1,0)</f>
        <v>0</v>
      </c>
      <c r="BA375">
        <f ca="1">IF(Table1[[#This Row],[area]]="alberta",1,0)</f>
        <v>0</v>
      </c>
      <c r="BB375">
        <f ca="1">IF(Table1[[#This Row],[area]]="BC",1,0)</f>
        <v>0</v>
      </c>
      <c r="BC375">
        <f ca="1">IF(Table1[[#This Row],[area]]="yukon",1,0)</f>
        <v>0</v>
      </c>
      <c r="BD375">
        <f ca="1">IF(Table1[[#This Row],[area]]="nunavet",1,0)</f>
        <v>0</v>
      </c>
      <c r="BE375">
        <f ca="1">IF(Table1[[#This Row],[area]]="sasketchwan",1,0)</f>
        <v>0</v>
      </c>
      <c r="BF375">
        <f ca="1">IF(Table1[[#This Row],[area]]="newbruncwick",1,0)</f>
        <v>1</v>
      </c>
      <c r="BG375">
        <f ca="1">IF(Table1[[#This Row],[area]]="manitoba",1,0)</f>
        <v>0</v>
      </c>
      <c r="BH375">
        <f ca="1">IF(Table1[[#This Row],[area]]="prince edward island",1,0)</f>
        <v>0</v>
      </c>
      <c r="BI375">
        <f ca="1">IF(Table1[[#This Row],[area]]="quebec",1,0)</f>
        <v>0</v>
      </c>
      <c r="BJ375">
        <f ca="1">IF(Table1[[#This Row],[area]]="northwest tersesa",1,0)</f>
        <v>0</v>
      </c>
      <c r="BZ375" s="41">
        <f ca="1">Table1[[#This Row],[Cars Value]]/Table1[[#This Row],[no of cars]]</f>
        <v>31608.521346165373</v>
      </c>
      <c r="CB375" s="5">
        <f ca="1">IF(Table1[[#This Row],[Value of debts]]&gt;$CC$6,1,0)</f>
        <v>1</v>
      </c>
      <c r="CF375" s="6"/>
      <c r="CG375" s="43">
        <f ca="1">Table1[[#This Row],[Mortage left]]/Table1[[#This Row],[value of house]]</f>
        <v>0.63958906589046804</v>
      </c>
      <c r="CH375">
        <f t="shared" ca="1" si="133"/>
        <v>0</v>
      </c>
      <c r="CO375" s="5">
        <f ca="1">IF(Table1[[#This Row],[area]]="yukon",Table1[[#This Row],[income]],0)</f>
        <v>0</v>
      </c>
      <c r="CP375">
        <f ca="1">IF(Table1[[#This Row],[area]]="ontario",Table1[[#This Row],[income]],0)</f>
        <v>0</v>
      </c>
      <c r="CQ375">
        <f ca="1">IF(Table1[[#This Row],[area]]="newfounland",Table1[[#This Row],[income]],0)</f>
        <v>0</v>
      </c>
      <c r="CR375">
        <f ca="1">IF(Table1[[#This Row],[area]]="alberta",Table1[[#This Row],[income]],0)</f>
        <v>0</v>
      </c>
      <c r="CS375">
        <f ca="1">IF(Table1[[#This Row],[area]]="nunavet",Table1[[#This Row],[income]],0)</f>
        <v>0</v>
      </c>
      <c r="CT375">
        <f ca="1">IF(Table1[[#This Row],[area]]="prince edward island",Table1[[#This Row],[income]],0)</f>
        <v>0</v>
      </c>
      <c r="CU375">
        <f ca="1">IF(Table1[[#This Row],[area]]="northwest tersesa",Table1[[#This Row],[income]],0)</f>
        <v>0</v>
      </c>
      <c r="CV375">
        <f ca="1">IF(Table1[[#This Row],[area]]="quebec",Table1[[#This Row],[income]],0)</f>
        <v>0</v>
      </c>
      <c r="CW375">
        <f ca="1">IF(Table1[[#This Row],[area]]="manitoba",Table1[[#This Row],[income]],0)</f>
        <v>0</v>
      </c>
      <c r="CX375">
        <f ca="1">IF(Table1[[#This Row],[area]]="sasketchwan",Table1[[#This Row],[income]],0)</f>
        <v>0</v>
      </c>
      <c r="CY375">
        <f ca="1">IF(Table1[[#This Row],[area]]="BC",Table1[[#This Row],[income]],0)</f>
        <v>0</v>
      </c>
      <c r="CZ375" s="6">
        <f ca="1">IF(Table1[[#This Row],[area]]="newbruncwick",Table1[[#This Row],[income]],0)</f>
        <v>87136</v>
      </c>
      <c r="DB375" s="5">
        <f ca="1">IF(Table1[[#This Row],[field of work]]="health",Table1[[#This Row],[income]],0)</f>
        <v>0</v>
      </c>
      <c r="DC375">
        <f ca="1">IF(Table1[[#This Row],[field of work]]="teaching",Table1[[#This Row],[income]],0)</f>
        <v>87136</v>
      </c>
      <c r="DD375">
        <f ca="1">IF(Table1[[#This Row],[field of work]]="agriculture",Table1[[#This Row],[income]],0)</f>
        <v>0</v>
      </c>
      <c r="DE375">
        <f ca="1">IF(Table1[[#This Row],[field of work]]="IT",Table1[[#This Row],[income]],0)</f>
        <v>0</v>
      </c>
      <c r="DF375">
        <f ca="1">IF(Table1[[#This Row],[field of work]]="construction",Table1[[#This Row],[income]],0)</f>
        <v>0</v>
      </c>
      <c r="DG375" s="6">
        <f ca="1">IF(Table1[[#This Row],[field of work]]="general work",Table1[[#This Row],[income]],0)</f>
        <v>0</v>
      </c>
      <c r="DJ375" s="5">
        <f ca="1">IF(Table1[[#This Row],[Value of debts]]&gt;Table1[[#This Row],[income]],1,0)</f>
        <v>1</v>
      </c>
      <c r="DK375" s="6"/>
      <c r="DL375">
        <f ca="1">IF(Table1[[#This Row],[net worth of person($)]]&gt;$DM$6,Table1[[#This Row],[age]],0)</f>
        <v>31</v>
      </c>
    </row>
    <row r="376" spans="2:116" x14ac:dyDescent="0.3">
      <c r="B376">
        <f t="shared" ca="1" si="120"/>
        <v>1</v>
      </c>
      <c r="C376" s="1" t="str">
        <f t="shared" ca="1" si="121"/>
        <v>men</v>
      </c>
      <c r="D376">
        <f t="shared" ca="1" si="122"/>
        <v>45</v>
      </c>
      <c r="E376">
        <f t="shared" ca="1" si="123"/>
        <v>4</v>
      </c>
      <c r="F376" t="str">
        <f t="shared" ca="1" si="124"/>
        <v>IT</v>
      </c>
      <c r="G376">
        <f t="shared" ca="1" si="125"/>
        <v>2</v>
      </c>
      <c r="H376" t="str">
        <f t="shared" ca="1" si="126"/>
        <v>college</v>
      </c>
      <c r="I376">
        <f t="shared" ca="1" si="127"/>
        <v>4</v>
      </c>
      <c r="J376">
        <f t="shared" ca="1" si="119"/>
        <v>3</v>
      </c>
      <c r="K376">
        <f t="shared" ca="1" si="128"/>
        <v>45025</v>
      </c>
      <c r="L376">
        <f t="shared" ca="1" si="129"/>
        <v>8</v>
      </c>
      <c r="M376" t="str">
        <f t="shared" ca="1" si="130"/>
        <v>ontario</v>
      </c>
      <c r="N376">
        <f t="shared" ca="1" si="134"/>
        <v>270150</v>
      </c>
      <c r="O376">
        <f t="shared" ca="1" si="131"/>
        <v>141013.05234053993</v>
      </c>
      <c r="P376">
        <f t="shared" ca="1" si="135"/>
        <v>26620.440456671535</v>
      </c>
      <c r="Q376">
        <f t="shared" ca="1" si="132"/>
        <v>22451</v>
      </c>
      <c r="R376">
        <f t="shared" ca="1" si="136"/>
        <v>48611.745715594334</v>
      </c>
      <c r="S376">
        <f t="shared" ca="1" si="137"/>
        <v>65864.946668251097</v>
      </c>
      <c r="T376">
        <f t="shared" ca="1" si="138"/>
        <v>362635.38712492259</v>
      </c>
      <c r="U376">
        <f t="shared" ca="1" si="139"/>
        <v>212075.79805613426</v>
      </c>
      <c r="V376">
        <f t="shared" ca="1" si="140"/>
        <v>150559.58906878834</v>
      </c>
      <c r="AF376" s="5">
        <f ca="1">IF(Table1[[#This Row],[Genders]]="men",1,0)</f>
        <v>1</v>
      </c>
      <c r="AG376">
        <f ca="1">IF(Table1[[#This Row],[Genders]]="women",1,0)</f>
        <v>0</v>
      </c>
      <c r="AJ376" s="6"/>
      <c r="AL376">
        <f ca="1">IF(Table1[[#This Row],[field of work]]="teaching",1,0)</f>
        <v>0</v>
      </c>
      <c r="AM376">
        <f ca="1">IF(Table1[[#This Row],[field of work]]="health",1,0)</f>
        <v>0</v>
      </c>
      <c r="AN376">
        <f ca="1">IF(Table1[[#This Row],[field of work]]="agriculture",1,0)</f>
        <v>0</v>
      </c>
      <c r="AO376">
        <f ca="1">IF(Table1[[#This Row],[field of work]]="IT",1,0)</f>
        <v>1</v>
      </c>
      <c r="AP376">
        <f ca="1">IF(Table1[[#This Row],[field of work]]="construction",1,0)</f>
        <v>0</v>
      </c>
      <c r="AQ376">
        <f ca="1">IF(Table1[[#This Row],[field of work]]="general work",1,0)</f>
        <v>0</v>
      </c>
      <c r="AY376" s="23">
        <f ca="1">IF(Table1[[#This Row],[area]]="ontario",1,0)</f>
        <v>1</v>
      </c>
      <c r="AZ376">
        <f ca="1">IF(Table1[[#This Row],[area]]="newfounland",1,0)</f>
        <v>0</v>
      </c>
      <c r="BA376">
        <f ca="1">IF(Table1[[#This Row],[area]]="alberta",1,0)</f>
        <v>0</v>
      </c>
      <c r="BB376">
        <f ca="1">IF(Table1[[#This Row],[area]]="BC",1,0)</f>
        <v>0</v>
      </c>
      <c r="BC376">
        <f ca="1">IF(Table1[[#This Row],[area]]="yukon",1,0)</f>
        <v>0</v>
      </c>
      <c r="BD376">
        <f ca="1">IF(Table1[[#This Row],[area]]="nunavet",1,0)</f>
        <v>0</v>
      </c>
      <c r="BE376">
        <f ca="1">IF(Table1[[#This Row],[area]]="sasketchwan",1,0)</f>
        <v>0</v>
      </c>
      <c r="BF376">
        <f ca="1">IF(Table1[[#This Row],[area]]="newbruncwick",1,0)</f>
        <v>0</v>
      </c>
      <c r="BG376">
        <f ca="1">IF(Table1[[#This Row],[area]]="manitoba",1,0)</f>
        <v>0</v>
      </c>
      <c r="BH376">
        <f ca="1">IF(Table1[[#This Row],[area]]="prince edward island",1,0)</f>
        <v>0</v>
      </c>
      <c r="BI376">
        <f ca="1">IF(Table1[[#This Row],[area]]="quebec",1,0)</f>
        <v>0</v>
      </c>
      <c r="BJ376">
        <f ca="1">IF(Table1[[#This Row],[area]]="northwest tersesa",1,0)</f>
        <v>0</v>
      </c>
      <c r="BZ376" s="41">
        <f ca="1">Table1[[#This Row],[Cars Value]]/Table1[[#This Row],[no of cars]]</f>
        <v>8873.4801522238449</v>
      </c>
      <c r="CB376" s="5">
        <f ca="1">IF(Table1[[#This Row],[Value of debts]]&gt;$CC$6,1,0)</f>
        <v>1</v>
      </c>
      <c r="CF376" s="6"/>
      <c r="CG376" s="43">
        <f ca="1">Table1[[#This Row],[Mortage left]]/Table1[[#This Row],[value of house]]</f>
        <v>0.5219805750158798</v>
      </c>
      <c r="CH376">
        <f t="shared" ca="1" si="133"/>
        <v>0</v>
      </c>
      <c r="CO376" s="5">
        <f ca="1">IF(Table1[[#This Row],[area]]="yukon",Table1[[#This Row],[income]],0)</f>
        <v>0</v>
      </c>
      <c r="CP376">
        <f ca="1">IF(Table1[[#This Row],[area]]="ontario",Table1[[#This Row],[income]],0)</f>
        <v>45025</v>
      </c>
      <c r="CQ376">
        <f ca="1">IF(Table1[[#This Row],[area]]="newfounland",Table1[[#This Row],[income]],0)</f>
        <v>0</v>
      </c>
      <c r="CR376">
        <f ca="1">IF(Table1[[#This Row],[area]]="alberta",Table1[[#This Row],[income]],0)</f>
        <v>0</v>
      </c>
      <c r="CS376">
        <f ca="1">IF(Table1[[#This Row],[area]]="nunavet",Table1[[#This Row],[income]],0)</f>
        <v>0</v>
      </c>
      <c r="CT376">
        <f ca="1">IF(Table1[[#This Row],[area]]="prince edward island",Table1[[#This Row],[income]],0)</f>
        <v>0</v>
      </c>
      <c r="CU376">
        <f ca="1">IF(Table1[[#This Row],[area]]="northwest tersesa",Table1[[#This Row],[income]],0)</f>
        <v>0</v>
      </c>
      <c r="CV376">
        <f ca="1">IF(Table1[[#This Row],[area]]="quebec",Table1[[#This Row],[income]],0)</f>
        <v>0</v>
      </c>
      <c r="CW376">
        <f ca="1">IF(Table1[[#This Row],[area]]="manitoba",Table1[[#This Row],[income]],0)</f>
        <v>0</v>
      </c>
      <c r="CX376">
        <f ca="1">IF(Table1[[#This Row],[area]]="sasketchwan",Table1[[#This Row],[income]],0)</f>
        <v>0</v>
      </c>
      <c r="CY376">
        <f ca="1">IF(Table1[[#This Row],[area]]="BC",Table1[[#This Row],[income]],0)</f>
        <v>0</v>
      </c>
      <c r="CZ376" s="6">
        <f ca="1">IF(Table1[[#This Row],[area]]="newbruncwick",Table1[[#This Row],[income]],0)</f>
        <v>0</v>
      </c>
      <c r="DB376" s="5">
        <f ca="1">IF(Table1[[#This Row],[field of work]]="health",Table1[[#This Row],[income]],0)</f>
        <v>0</v>
      </c>
      <c r="DC376">
        <f ca="1">IF(Table1[[#This Row],[field of work]]="teaching",Table1[[#This Row],[income]],0)</f>
        <v>0</v>
      </c>
      <c r="DD376">
        <f ca="1">IF(Table1[[#This Row],[field of work]]="agriculture",Table1[[#This Row],[income]],0)</f>
        <v>0</v>
      </c>
      <c r="DE376">
        <f ca="1">IF(Table1[[#This Row],[field of work]]="IT",Table1[[#This Row],[income]],0)</f>
        <v>45025</v>
      </c>
      <c r="DF376">
        <f ca="1">IF(Table1[[#This Row],[field of work]]="construction",Table1[[#This Row],[income]],0)</f>
        <v>0</v>
      </c>
      <c r="DG376" s="6">
        <f ca="1">IF(Table1[[#This Row],[field of work]]="general work",Table1[[#This Row],[income]],0)</f>
        <v>0</v>
      </c>
      <c r="DJ376" s="5">
        <f ca="1">IF(Table1[[#This Row],[Value of debts]]&gt;Table1[[#This Row],[income]],1,0)</f>
        <v>1</v>
      </c>
      <c r="DK376" s="6"/>
      <c r="DL376">
        <f ca="1">IF(Table1[[#This Row],[net worth of person($)]]&gt;$DM$6,Table1[[#This Row],[age]],0)</f>
        <v>45</v>
      </c>
    </row>
    <row r="377" spans="2:116" x14ac:dyDescent="0.3">
      <c r="B377">
        <f t="shared" ca="1" si="120"/>
        <v>1</v>
      </c>
      <c r="C377" s="1" t="str">
        <f t="shared" ca="1" si="121"/>
        <v>men</v>
      </c>
      <c r="D377">
        <f t="shared" ca="1" si="122"/>
        <v>32</v>
      </c>
      <c r="E377">
        <f t="shared" ca="1" si="123"/>
        <v>4</v>
      </c>
      <c r="F377" t="str">
        <f t="shared" ca="1" si="124"/>
        <v>IT</v>
      </c>
      <c r="G377">
        <f t="shared" ca="1" si="125"/>
        <v>3</v>
      </c>
      <c r="H377" t="str">
        <f t="shared" ca="1" si="126"/>
        <v>university</v>
      </c>
      <c r="I377">
        <f t="shared" ca="1" si="127"/>
        <v>3</v>
      </c>
      <c r="J377">
        <f t="shared" ca="1" si="119"/>
        <v>2</v>
      </c>
      <c r="K377">
        <f t="shared" ca="1" si="128"/>
        <v>52790</v>
      </c>
      <c r="L377">
        <f t="shared" ca="1" si="129"/>
        <v>11</v>
      </c>
      <c r="M377" t="str">
        <f t="shared" ca="1" si="130"/>
        <v>newbruncwick</v>
      </c>
      <c r="N377">
        <f t="shared" ca="1" si="134"/>
        <v>158370</v>
      </c>
      <c r="O377">
        <f t="shared" ca="1" si="131"/>
        <v>45035.391362208036</v>
      </c>
      <c r="P377">
        <f t="shared" ca="1" si="135"/>
        <v>21676.203533254091</v>
      </c>
      <c r="Q377">
        <f t="shared" ca="1" si="132"/>
        <v>20692</v>
      </c>
      <c r="R377">
        <f t="shared" ca="1" si="136"/>
        <v>26784.441377999159</v>
      </c>
      <c r="S377">
        <f t="shared" ca="1" si="137"/>
        <v>56634.986521538842</v>
      </c>
      <c r="T377">
        <f t="shared" ca="1" si="138"/>
        <v>236681.19005479294</v>
      </c>
      <c r="U377">
        <f t="shared" ca="1" si="139"/>
        <v>92511.832740207203</v>
      </c>
      <c r="V377">
        <f t="shared" ca="1" si="140"/>
        <v>144169.35731458574</v>
      </c>
      <c r="AF377" s="5">
        <f ca="1">IF(Table1[[#This Row],[Genders]]="men",1,0)</f>
        <v>1</v>
      </c>
      <c r="AG377">
        <f ca="1">IF(Table1[[#This Row],[Genders]]="women",1,0)</f>
        <v>0</v>
      </c>
      <c r="AJ377" s="6"/>
      <c r="AL377">
        <f ca="1">IF(Table1[[#This Row],[field of work]]="teaching",1,0)</f>
        <v>0</v>
      </c>
      <c r="AM377">
        <f ca="1">IF(Table1[[#This Row],[field of work]]="health",1,0)</f>
        <v>0</v>
      </c>
      <c r="AN377">
        <f ca="1">IF(Table1[[#This Row],[field of work]]="agriculture",1,0)</f>
        <v>0</v>
      </c>
      <c r="AO377">
        <f ca="1">IF(Table1[[#This Row],[field of work]]="IT",1,0)</f>
        <v>1</v>
      </c>
      <c r="AP377">
        <f ca="1">IF(Table1[[#This Row],[field of work]]="construction",1,0)</f>
        <v>0</v>
      </c>
      <c r="AQ377">
        <f ca="1">IF(Table1[[#This Row],[field of work]]="general work",1,0)</f>
        <v>0</v>
      </c>
      <c r="AY377" s="23">
        <f ca="1">IF(Table1[[#This Row],[area]]="ontario",1,0)</f>
        <v>0</v>
      </c>
      <c r="AZ377">
        <f ca="1">IF(Table1[[#This Row],[area]]="newfounland",1,0)</f>
        <v>0</v>
      </c>
      <c r="BA377">
        <f ca="1">IF(Table1[[#This Row],[area]]="alberta",1,0)</f>
        <v>0</v>
      </c>
      <c r="BB377">
        <f ca="1">IF(Table1[[#This Row],[area]]="BC",1,0)</f>
        <v>0</v>
      </c>
      <c r="BC377">
        <f ca="1">IF(Table1[[#This Row],[area]]="yukon",1,0)</f>
        <v>0</v>
      </c>
      <c r="BD377">
        <f ca="1">IF(Table1[[#This Row],[area]]="nunavet",1,0)</f>
        <v>0</v>
      </c>
      <c r="BE377">
        <f ca="1">IF(Table1[[#This Row],[area]]="sasketchwan",1,0)</f>
        <v>0</v>
      </c>
      <c r="BF377">
        <f ca="1">IF(Table1[[#This Row],[area]]="newbruncwick",1,0)</f>
        <v>1</v>
      </c>
      <c r="BG377">
        <f ca="1">IF(Table1[[#This Row],[area]]="manitoba",1,0)</f>
        <v>0</v>
      </c>
      <c r="BH377">
        <f ca="1">IF(Table1[[#This Row],[area]]="prince edward island",1,0)</f>
        <v>0</v>
      </c>
      <c r="BI377">
        <f ca="1">IF(Table1[[#This Row],[area]]="quebec",1,0)</f>
        <v>0</v>
      </c>
      <c r="BJ377">
        <f ca="1">IF(Table1[[#This Row],[area]]="northwest tersesa",1,0)</f>
        <v>0</v>
      </c>
      <c r="BZ377" s="41">
        <f ca="1">Table1[[#This Row],[Cars Value]]/Table1[[#This Row],[no of cars]]</f>
        <v>10838.101766627045</v>
      </c>
      <c r="CB377" s="5">
        <f ca="1">IF(Table1[[#This Row],[Value of debts]]&gt;$CC$6,1,0)</f>
        <v>0</v>
      </c>
      <c r="CF377" s="6"/>
      <c r="CG377" s="43">
        <f ca="1">Table1[[#This Row],[Mortage left]]/Table1[[#This Row],[value of house]]</f>
        <v>0.28436819702095117</v>
      </c>
      <c r="CH377">
        <f t="shared" ca="1" si="133"/>
        <v>0</v>
      </c>
      <c r="CO377" s="5">
        <f ca="1">IF(Table1[[#This Row],[area]]="yukon",Table1[[#This Row],[income]],0)</f>
        <v>0</v>
      </c>
      <c r="CP377">
        <f ca="1">IF(Table1[[#This Row],[area]]="ontario",Table1[[#This Row],[income]],0)</f>
        <v>0</v>
      </c>
      <c r="CQ377">
        <f ca="1">IF(Table1[[#This Row],[area]]="newfounland",Table1[[#This Row],[income]],0)</f>
        <v>0</v>
      </c>
      <c r="CR377">
        <f ca="1">IF(Table1[[#This Row],[area]]="alberta",Table1[[#This Row],[income]],0)</f>
        <v>0</v>
      </c>
      <c r="CS377">
        <f ca="1">IF(Table1[[#This Row],[area]]="nunavet",Table1[[#This Row],[income]],0)</f>
        <v>0</v>
      </c>
      <c r="CT377">
        <f ca="1">IF(Table1[[#This Row],[area]]="prince edward island",Table1[[#This Row],[income]],0)</f>
        <v>0</v>
      </c>
      <c r="CU377">
        <f ca="1">IF(Table1[[#This Row],[area]]="northwest tersesa",Table1[[#This Row],[income]],0)</f>
        <v>0</v>
      </c>
      <c r="CV377">
        <f ca="1">IF(Table1[[#This Row],[area]]="quebec",Table1[[#This Row],[income]],0)</f>
        <v>0</v>
      </c>
      <c r="CW377">
        <f ca="1">IF(Table1[[#This Row],[area]]="manitoba",Table1[[#This Row],[income]],0)</f>
        <v>0</v>
      </c>
      <c r="CX377">
        <f ca="1">IF(Table1[[#This Row],[area]]="sasketchwan",Table1[[#This Row],[income]],0)</f>
        <v>0</v>
      </c>
      <c r="CY377">
        <f ca="1">IF(Table1[[#This Row],[area]]="BC",Table1[[#This Row],[income]],0)</f>
        <v>0</v>
      </c>
      <c r="CZ377" s="6">
        <f ca="1">IF(Table1[[#This Row],[area]]="newbruncwick",Table1[[#This Row],[income]],0)</f>
        <v>52790</v>
      </c>
      <c r="DB377" s="5">
        <f ca="1">IF(Table1[[#This Row],[field of work]]="health",Table1[[#This Row],[income]],0)</f>
        <v>0</v>
      </c>
      <c r="DC377">
        <f ca="1">IF(Table1[[#This Row],[field of work]]="teaching",Table1[[#This Row],[income]],0)</f>
        <v>0</v>
      </c>
      <c r="DD377">
        <f ca="1">IF(Table1[[#This Row],[field of work]]="agriculture",Table1[[#This Row],[income]],0)</f>
        <v>0</v>
      </c>
      <c r="DE377">
        <f ca="1">IF(Table1[[#This Row],[field of work]]="IT",Table1[[#This Row],[income]],0)</f>
        <v>52790</v>
      </c>
      <c r="DF377">
        <f ca="1">IF(Table1[[#This Row],[field of work]]="construction",Table1[[#This Row],[income]],0)</f>
        <v>0</v>
      </c>
      <c r="DG377" s="6">
        <f ca="1">IF(Table1[[#This Row],[field of work]]="general work",Table1[[#This Row],[income]],0)</f>
        <v>0</v>
      </c>
      <c r="DJ377" s="5">
        <f ca="1">IF(Table1[[#This Row],[Value of debts]]&gt;Table1[[#This Row],[income]],1,0)</f>
        <v>1</v>
      </c>
      <c r="DK377" s="6"/>
      <c r="DL377">
        <f ca="1">IF(Table1[[#This Row],[net worth of person($)]]&gt;$DM$6,Table1[[#This Row],[age]],0)</f>
        <v>32</v>
      </c>
    </row>
    <row r="378" spans="2:116" x14ac:dyDescent="0.3">
      <c r="B378">
        <f t="shared" ca="1" si="120"/>
        <v>2</v>
      </c>
      <c r="C378" s="1" t="str">
        <f t="shared" ca="1" si="121"/>
        <v>women</v>
      </c>
      <c r="D378">
        <f t="shared" ca="1" si="122"/>
        <v>29</v>
      </c>
      <c r="E378">
        <f t="shared" ca="1" si="123"/>
        <v>2</v>
      </c>
      <c r="F378" t="str">
        <f t="shared" ca="1" si="124"/>
        <v>construction</v>
      </c>
      <c r="G378">
        <f t="shared" ca="1" si="125"/>
        <v>3</v>
      </c>
      <c r="H378" t="str">
        <f t="shared" ca="1" si="126"/>
        <v>university</v>
      </c>
      <c r="I378">
        <f t="shared" ca="1" si="127"/>
        <v>1</v>
      </c>
      <c r="J378">
        <f t="shared" ca="1" si="119"/>
        <v>1</v>
      </c>
      <c r="K378">
        <f t="shared" ca="1" si="128"/>
        <v>64604</v>
      </c>
      <c r="L378">
        <f t="shared" ca="1" si="129"/>
        <v>12</v>
      </c>
      <c r="M378" t="str">
        <f t="shared" ca="1" si="130"/>
        <v>prince edward island</v>
      </c>
      <c r="N378">
        <f t="shared" ca="1" si="134"/>
        <v>193812</v>
      </c>
      <c r="O378">
        <f t="shared" ca="1" si="131"/>
        <v>136382.26174857718</v>
      </c>
      <c r="P378">
        <f t="shared" ca="1" si="135"/>
        <v>60409.483126948639</v>
      </c>
      <c r="Q378">
        <f t="shared" ca="1" si="132"/>
        <v>57225</v>
      </c>
      <c r="R378">
        <f t="shared" ca="1" si="136"/>
        <v>99842.379273533588</v>
      </c>
      <c r="S378">
        <f t="shared" ca="1" si="137"/>
        <v>93882.368551576161</v>
      </c>
      <c r="T378">
        <f t="shared" ca="1" si="138"/>
        <v>348103.85167852481</v>
      </c>
      <c r="U378">
        <f t="shared" ca="1" si="139"/>
        <v>293449.64102211077</v>
      </c>
      <c r="V378">
        <f t="shared" ca="1" si="140"/>
        <v>54654.210656414041</v>
      </c>
      <c r="AF378" s="5">
        <f ca="1">IF(Table1[[#This Row],[Genders]]="men",1,0)</f>
        <v>0</v>
      </c>
      <c r="AG378">
        <f ca="1">IF(Table1[[#This Row],[Genders]]="women",1,0)</f>
        <v>1</v>
      </c>
      <c r="AJ378" s="6"/>
      <c r="AL378">
        <f ca="1">IF(Table1[[#This Row],[field of work]]="teaching",1,0)</f>
        <v>0</v>
      </c>
      <c r="AM378">
        <f ca="1">IF(Table1[[#This Row],[field of work]]="health",1,0)</f>
        <v>0</v>
      </c>
      <c r="AN378">
        <f ca="1">IF(Table1[[#This Row],[field of work]]="agriculture",1,0)</f>
        <v>0</v>
      </c>
      <c r="AO378">
        <f ca="1">IF(Table1[[#This Row],[field of work]]="IT",1,0)</f>
        <v>0</v>
      </c>
      <c r="AP378">
        <f ca="1">IF(Table1[[#This Row],[field of work]]="construction",1,0)</f>
        <v>1</v>
      </c>
      <c r="AQ378">
        <f ca="1">IF(Table1[[#This Row],[field of work]]="general work",1,0)</f>
        <v>0</v>
      </c>
      <c r="AY378" s="23">
        <f ca="1">IF(Table1[[#This Row],[area]]="ontario",1,0)</f>
        <v>0</v>
      </c>
      <c r="AZ378">
        <f ca="1">IF(Table1[[#This Row],[area]]="newfounland",1,0)</f>
        <v>0</v>
      </c>
      <c r="BA378">
        <f ca="1">IF(Table1[[#This Row],[area]]="alberta",1,0)</f>
        <v>0</v>
      </c>
      <c r="BB378">
        <f ca="1">IF(Table1[[#This Row],[area]]="BC",1,0)</f>
        <v>0</v>
      </c>
      <c r="BC378">
        <f ca="1">IF(Table1[[#This Row],[area]]="yukon",1,0)</f>
        <v>0</v>
      </c>
      <c r="BD378">
        <f ca="1">IF(Table1[[#This Row],[area]]="nunavet",1,0)</f>
        <v>0</v>
      </c>
      <c r="BE378">
        <f ca="1">IF(Table1[[#This Row],[area]]="sasketchwan",1,0)</f>
        <v>0</v>
      </c>
      <c r="BF378">
        <f ca="1">IF(Table1[[#This Row],[area]]="newbruncwick",1,0)</f>
        <v>0</v>
      </c>
      <c r="BG378">
        <f ca="1">IF(Table1[[#This Row],[area]]="manitoba",1,0)</f>
        <v>0</v>
      </c>
      <c r="BH378">
        <f ca="1">IF(Table1[[#This Row],[area]]="prince edward island",1,0)</f>
        <v>1</v>
      </c>
      <c r="BI378">
        <f ca="1">IF(Table1[[#This Row],[area]]="quebec",1,0)</f>
        <v>0</v>
      </c>
      <c r="BJ378">
        <f ca="1">IF(Table1[[#This Row],[area]]="northwest tersesa",1,0)</f>
        <v>0</v>
      </c>
      <c r="BZ378" s="41">
        <f ca="1">Table1[[#This Row],[Cars Value]]/Table1[[#This Row],[no of cars]]</f>
        <v>60409.483126948639</v>
      </c>
      <c r="CB378" s="5">
        <f ca="1">IF(Table1[[#This Row],[Value of debts]]&gt;$CC$6,1,0)</f>
        <v>1</v>
      </c>
      <c r="CF378" s="6"/>
      <c r="CG378" s="43">
        <f ca="1">Table1[[#This Row],[Mortage left]]/Table1[[#This Row],[value of house]]</f>
        <v>0.70368326908848355</v>
      </c>
      <c r="CH378">
        <f t="shared" ca="1" si="133"/>
        <v>0</v>
      </c>
      <c r="CO378" s="5">
        <f ca="1">IF(Table1[[#This Row],[area]]="yukon",Table1[[#This Row],[income]],0)</f>
        <v>0</v>
      </c>
      <c r="CP378">
        <f ca="1">IF(Table1[[#This Row],[area]]="ontario",Table1[[#This Row],[income]],0)</f>
        <v>0</v>
      </c>
      <c r="CQ378">
        <f ca="1">IF(Table1[[#This Row],[area]]="newfounland",Table1[[#This Row],[income]],0)</f>
        <v>0</v>
      </c>
      <c r="CR378">
        <f ca="1">IF(Table1[[#This Row],[area]]="alberta",Table1[[#This Row],[income]],0)</f>
        <v>0</v>
      </c>
      <c r="CS378">
        <f ca="1">IF(Table1[[#This Row],[area]]="nunavet",Table1[[#This Row],[income]],0)</f>
        <v>0</v>
      </c>
      <c r="CT378">
        <f ca="1">IF(Table1[[#This Row],[area]]="prince edward island",Table1[[#This Row],[income]],0)</f>
        <v>64604</v>
      </c>
      <c r="CU378">
        <f ca="1">IF(Table1[[#This Row],[area]]="northwest tersesa",Table1[[#This Row],[income]],0)</f>
        <v>0</v>
      </c>
      <c r="CV378">
        <f ca="1">IF(Table1[[#This Row],[area]]="quebec",Table1[[#This Row],[income]],0)</f>
        <v>0</v>
      </c>
      <c r="CW378">
        <f ca="1">IF(Table1[[#This Row],[area]]="manitoba",Table1[[#This Row],[income]],0)</f>
        <v>0</v>
      </c>
      <c r="CX378">
        <f ca="1">IF(Table1[[#This Row],[area]]="sasketchwan",Table1[[#This Row],[income]],0)</f>
        <v>0</v>
      </c>
      <c r="CY378">
        <f ca="1">IF(Table1[[#This Row],[area]]="BC",Table1[[#This Row],[income]],0)</f>
        <v>0</v>
      </c>
      <c r="CZ378" s="6">
        <f ca="1">IF(Table1[[#This Row],[area]]="newbruncwick",Table1[[#This Row],[income]],0)</f>
        <v>0</v>
      </c>
      <c r="DB378" s="5">
        <f ca="1">IF(Table1[[#This Row],[field of work]]="health",Table1[[#This Row],[income]],0)</f>
        <v>0</v>
      </c>
      <c r="DC378">
        <f ca="1">IF(Table1[[#This Row],[field of work]]="teaching",Table1[[#This Row],[income]],0)</f>
        <v>0</v>
      </c>
      <c r="DD378">
        <f ca="1">IF(Table1[[#This Row],[field of work]]="agriculture",Table1[[#This Row],[income]],0)</f>
        <v>0</v>
      </c>
      <c r="DE378">
        <f ca="1">IF(Table1[[#This Row],[field of work]]="IT",Table1[[#This Row],[income]],0)</f>
        <v>0</v>
      </c>
      <c r="DF378">
        <f ca="1">IF(Table1[[#This Row],[field of work]]="construction",Table1[[#This Row],[income]],0)</f>
        <v>64604</v>
      </c>
      <c r="DG378" s="6">
        <f ca="1">IF(Table1[[#This Row],[field of work]]="general work",Table1[[#This Row],[income]],0)</f>
        <v>0</v>
      </c>
      <c r="DJ378" s="5">
        <f ca="1">IF(Table1[[#This Row],[Value of debts]]&gt;Table1[[#This Row],[income]],1,0)</f>
        <v>1</v>
      </c>
      <c r="DK378" s="6"/>
      <c r="DL378">
        <f ca="1">IF(Table1[[#This Row],[net worth of person($)]]&gt;$DM$6,Table1[[#This Row],[age]],0)</f>
        <v>29</v>
      </c>
    </row>
    <row r="379" spans="2:116" x14ac:dyDescent="0.3">
      <c r="B379">
        <f t="shared" ca="1" si="120"/>
        <v>2</v>
      </c>
      <c r="C379" s="1" t="str">
        <f t="shared" ca="1" si="121"/>
        <v>women</v>
      </c>
      <c r="D379">
        <f t="shared" ca="1" si="122"/>
        <v>31</v>
      </c>
      <c r="E379">
        <f t="shared" ca="1" si="123"/>
        <v>3</v>
      </c>
      <c r="F379" t="str">
        <f t="shared" ca="1" si="124"/>
        <v>teaching</v>
      </c>
      <c r="G379">
        <f t="shared" ca="1" si="125"/>
        <v>2</v>
      </c>
      <c r="H379" t="str">
        <f t="shared" ca="1" si="126"/>
        <v>college</v>
      </c>
      <c r="I379">
        <f t="shared" ca="1" si="127"/>
        <v>1</v>
      </c>
      <c r="J379">
        <f t="shared" ca="1" si="119"/>
        <v>2</v>
      </c>
      <c r="K379">
        <f t="shared" ca="1" si="128"/>
        <v>42104</v>
      </c>
      <c r="L379">
        <f t="shared" ca="1" si="129"/>
        <v>1</v>
      </c>
      <c r="M379" t="str">
        <f t="shared" ca="1" si="130"/>
        <v>yukon</v>
      </c>
      <c r="N379">
        <f t="shared" ca="1" si="134"/>
        <v>168416</v>
      </c>
      <c r="O379">
        <f t="shared" ca="1" si="131"/>
        <v>64671.355935865642</v>
      </c>
      <c r="P379">
        <f t="shared" ca="1" si="135"/>
        <v>43606.21633873805</v>
      </c>
      <c r="Q379">
        <f t="shared" ca="1" si="132"/>
        <v>31687</v>
      </c>
      <c r="R379">
        <f t="shared" ca="1" si="136"/>
        <v>47487.686289280304</v>
      </c>
      <c r="S379">
        <f t="shared" ca="1" si="137"/>
        <v>6616.4698474376873</v>
      </c>
      <c r="T379">
        <f t="shared" ca="1" si="138"/>
        <v>218638.68618617574</v>
      </c>
      <c r="U379">
        <f t="shared" ca="1" si="139"/>
        <v>143846.04222514594</v>
      </c>
      <c r="V379">
        <f t="shared" ca="1" si="140"/>
        <v>74792.643961029797</v>
      </c>
      <c r="AF379" s="5">
        <f ca="1">IF(Table1[[#This Row],[Genders]]="men",1,0)</f>
        <v>0</v>
      </c>
      <c r="AG379">
        <f ca="1">IF(Table1[[#This Row],[Genders]]="women",1,0)</f>
        <v>1</v>
      </c>
      <c r="AJ379" s="6"/>
      <c r="AL379">
        <f ca="1">IF(Table1[[#This Row],[field of work]]="teaching",1,0)</f>
        <v>1</v>
      </c>
      <c r="AM379">
        <f ca="1">IF(Table1[[#This Row],[field of work]]="health",1,0)</f>
        <v>0</v>
      </c>
      <c r="AN379">
        <f ca="1">IF(Table1[[#This Row],[field of work]]="agriculture",1,0)</f>
        <v>0</v>
      </c>
      <c r="AO379">
        <f ca="1">IF(Table1[[#This Row],[field of work]]="IT",1,0)</f>
        <v>0</v>
      </c>
      <c r="AP379">
        <f ca="1">IF(Table1[[#This Row],[field of work]]="construction",1,0)</f>
        <v>0</v>
      </c>
      <c r="AQ379">
        <f ca="1">IF(Table1[[#This Row],[field of work]]="general work",1,0)</f>
        <v>0</v>
      </c>
      <c r="AY379" s="23">
        <f ca="1">IF(Table1[[#This Row],[area]]="ontario",1,0)</f>
        <v>0</v>
      </c>
      <c r="AZ379">
        <f ca="1">IF(Table1[[#This Row],[area]]="newfounland",1,0)</f>
        <v>0</v>
      </c>
      <c r="BA379">
        <f ca="1">IF(Table1[[#This Row],[area]]="alberta",1,0)</f>
        <v>0</v>
      </c>
      <c r="BB379">
        <f ca="1">IF(Table1[[#This Row],[area]]="BC",1,0)</f>
        <v>0</v>
      </c>
      <c r="BC379">
        <f ca="1">IF(Table1[[#This Row],[area]]="yukon",1,0)</f>
        <v>1</v>
      </c>
      <c r="BD379">
        <f ca="1">IF(Table1[[#This Row],[area]]="nunavet",1,0)</f>
        <v>0</v>
      </c>
      <c r="BE379">
        <f ca="1">IF(Table1[[#This Row],[area]]="sasketchwan",1,0)</f>
        <v>0</v>
      </c>
      <c r="BF379">
        <f ca="1">IF(Table1[[#This Row],[area]]="newbruncwick",1,0)</f>
        <v>0</v>
      </c>
      <c r="BG379">
        <f ca="1">IF(Table1[[#This Row],[area]]="manitoba",1,0)</f>
        <v>0</v>
      </c>
      <c r="BH379">
        <f ca="1">IF(Table1[[#This Row],[area]]="prince edward island",1,0)</f>
        <v>0</v>
      </c>
      <c r="BI379">
        <f ca="1">IF(Table1[[#This Row],[area]]="quebec",1,0)</f>
        <v>0</v>
      </c>
      <c r="BJ379">
        <f ca="1">IF(Table1[[#This Row],[area]]="northwest tersesa",1,0)</f>
        <v>0</v>
      </c>
      <c r="BZ379" s="41">
        <f ca="1">Table1[[#This Row],[Cars Value]]/Table1[[#This Row],[no of cars]]</f>
        <v>21803.108169369025</v>
      </c>
      <c r="CB379" s="5">
        <f ca="1">IF(Table1[[#This Row],[Value of debts]]&gt;$CC$6,1,0)</f>
        <v>1</v>
      </c>
      <c r="CF379" s="6"/>
      <c r="CG379" s="43">
        <f ca="1">Table1[[#This Row],[Mortage left]]/Table1[[#This Row],[value of house]]</f>
        <v>0.38399769580007626</v>
      </c>
      <c r="CH379">
        <f t="shared" ca="1" si="133"/>
        <v>0</v>
      </c>
      <c r="CO379" s="5">
        <f ca="1">IF(Table1[[#This Row],[area]]="yukon",Table1[[#This Row],[income]],0)</f>
        <v>42104</v>
      </c>
      <c r="CP379">
        <f ca="1">IF(Table1[[#This Row],[area]]="ontario",Table1[[#This Row],[income]],0)</f>
        <v>0</v>
      </c>
      <c r="CQ379">
        <f ca="1">IF(Table1[[#This Row],[area]]="newfounland",Table1[[#This Row],[income]],0)</f>
        <v>0</v>
      </c>
      <c r="CR379">
        <f ca="1">IF(Table1[[#This Row],[area]]="alberta",Table1[[#This Row],[income]],0)</f>
        <v>0</v>
      </c>
      <c r="CS379">
        <f ca="1">IF(Table1[[#This Row],[area]]="nunavet",Table1[[#This Row],[income]],0)</f>
        <v>0</v>
      </c>
      <c r="CT379">
        <f ca="1">IF(Table1[[#This Row],[area]]="prince edward island",Table1[[#This Row],[income]],0)</f>
        <v>0</v>
      </c>
      <c r="CU379">
        <f ca="1">IF(Table1[[#This Row],[area]]="northwest tersesa",Table1[[#This Row],[income]],0)</f>
        <v>0</v>
      </c>
      <c r="CV379">
        <f ca="1">IF(Table1[[#This Row],[area]]="quebec",Table1[[#This Row],[income]],0)</f>
        <v>0</v>
      </c>
      <c r="CW379">
        <f ca="1">IF(Table1[[#This Row],[area]]="manitoba",Table1[[#This Row],[income]],0)</f>
        <v>0</v>
      </c>
      <c r="CX379">
        <f ca="1">IF(Table1[[#This Row],[area]]="sasketchwan",Table1[[#This Row],[income]],0)</f>
        <v>0</v>
      </c>
      <c r="CY379">
        <f ca="1">IF(Table1[[#This Row],[area]]="BC",Table1[[#This Row],[income]],0)</f>
        <v>0</v>
      </c>
      <c r="CZ379" s="6">
        <f ca="1">IF(Table1[[#This Row],[area]]="newbruncwick",Table1[[#This Row],[income]],0)</f>
        <v>0</v>
      </c>
      <c r="DB379" s="5">
        <f ca="1">IF(Table1[[#This Row],[field of work]]="health",Table1[[#This Row],[income]],0)</f>
        <v>0</v>
      </c>
      <c r="DC379">
        <f ca="1">IF(Table1[[#This Row],[field of work]]="teaching",Table1[[#This Row],[income]],0)</f>
        <v>42104</v>
      </c>
      <c r="DD379">
        <f ca="1">IF(Table1[[#This Row],[field of work]]="agriculture",Table1[[#This Row],[income]],0)</f>
        <v>0</v>
      </c>
      <c r="DE379">
        <f ca="1">IF(Table1[[#This Row],[field of work]]="IT",Table1[[#This Row],[income]],0)</f>
        <v>0</v>
      </c>
      <c r="DF379">
        <f ca="1">IF(Table1[[#This Row],[field of work]]="construction",Table1[[#This Row],[income]],0)</f>
        <v>0</v>
      </c>
      <c r="DG379" s="6">
        <f ca="1">IF(Table1[[#This Row],[field of work]]="general work",Table1[[#This Row],[income]],0)</f>
        <v>0</v>
      </c>
      <c r="DJ379" s="5">
        <f ca="1">IF(Table1[[#This Row],[Value of debts]]&gt;Table1[[#This Row],[income]],1,0)</f>
        <v>1</v>
      </c>
      <c r="DK379" s="6"/>
      <c r="DL379">
        <f ca="1">IF(Table1[[#This Row],[net worth of person($)]]&gt;$DM$6,Table1[[#This Row],[age]],0)</f>
        <v>31</v>
      </c>
    </row>
    <row r="380" spans="2:116" x14ac:dyDescent="0.3">
      <c r="B380">
        <f t="shared" ca="1" si="120"/>
        <v>1</v>
      </c>
      <c r="C380" s="1" t="str">
        <f t="shared" ca="1" si="121"/>
        <v>men</v>
      </c>
      <c r="D380">
        <f t="shared" ca="1" si="122"/>
        <v>43</v>
      </c>
      <c r="E380">
        <f t="shared" ca="1" si="123"/>
        <v>3</v>
      </c>
      <c r="F380" t="str">
        <f t="shared" ca="1" si="124"/>
        <v>teaching</v>
      </c>
      <c r="G380">
        <f t="shared" ca="1" si="125"/>
        <v>5</v>
      </c>
      <c r="H380" t="str">
        <f t="shared" ca="1" si="126"/>
        <v>other</v>
      </c>
      <c r="I380">
        <f t="shared" ca="1" si="127"/>
        <v>0</v>
      </c>
      <c r="J380">
        <f t="shared" ca="1" si="119"/>
        <v>1</v>
      </c>
      <c r="K380">
        <f t="shared" ca="1" si="128"/>
        <v>37271</v>
      </c>
      <c r="L380">
        <f t="shared" ca="1" si="129"/>
        <v>5</v>
      </c>
      <c r="M380" t="str">
        <f t="shared" ca="1" si="130"/>
        <v>nunavet</v>
      </c>
      <c r="N380">
        <f t="shared" ca="1" si="134"/>
        <v>149084</v>
      </c>
      <c r="O380">
        <f t="shared" ca="1" si="131"/>
        <v>119981.11729077788</v>
      </c>
      <c r="P380">
        <f t="shared" ca="1" si="135"/>
        <v>23111.079795330832</v>
      </c>
      <c r="Q380">
        <f t="shared" ca="1" si="132"/>
        <v>21542</v>
      </c>
      <c r="R380">
        <f t="shared" ca="1" si="136"/>
        <v>11163.640534158816</v>
      </c>
      <c r="S380">
        <f t="shared" ca="1" si="137"/>
        <v>53120.502239996014</v>
      </c>
      <c r="T380">
        <f t="shared" ca="1" si="138"/>
        <v>225315.58203532684</v>
      </c>
      <c r="U380">
        <f t="shared" ca="1" si="139"/>
        <v>152686.75782493671</v>
      </c>
      <c r="V380">
        <f t="shared" ca="1" si="140"/>
        <v>72628.824210390128</v>
      </c>
      <c r="AF380" s="5">
        <f ca="1">IF(Table1[[#This Row],[Genders]]="men",1,0)</f>
        <v>1</v>
      </c>
      <c r="AG380">
        <f ca="1">IF(Table1[[#This Row],[Genders]]="women",1,0)</f>
        <v>0</v>
      </c>
      <c r="AJ380" s="6"/>
      <c r="AL380">
        <f ca="1">IF(Table1[[#This Row],[field of work]]="teaching",1,0)</f>
        <v>1</v>
      </c>
      <c r="AM380">
        <f ca="1">IF(Table1[[#This Row],[field of work]]="health",1,0)</f>
        <v>0</v>
      </c>
      <c r="AN380">
        <f ca="1">IF(Table1[[#This Row],[field of work]]="agriculture",1,0)</f>
        <v>0</v>
      </c>
      <c r="AO380">
        <f ca="1">IF(Table1[[#This Row],[field of work]]="IT",1,0)</f>
        <v>0</v>
      </c>
      <c r="AP380">
        <f ca="1">IF(Table1[[#This Row],[field of work]]="construction",1,0)</f>
        <v>0</v>
      </c>
      <c r="AQ380">
        <f ca="1">IF(Table1[[#This Row],[field of work]]="general work",1,0)</f>
        <v>0</v>
      </c>
      <c r="AY380" s="23">
        <f ca="1">IF(Table1[[#This Row],[area]]="ontario",1,0)</f>
        <v>0</v>
      </c>
      <c r="AZ380">
        <f ca="1">IF(Table1[[#This Row],[area]]="newfounland",1,0)</f>
        <v>0</v>
      </c>
      <c r="BA380">
        <f ca="1">IF(Table1[[#This Row],[area]]="alberta",1,0)</f>
        <v>0</v>
      </c>
      <c r="BB380">
        <f ca="1">IF(Table1[[#This Row],[area]]="BC",1,0)</f>
        <v>0</v>
      </c>
      <c r="BC380">
        <f ca="1">IF(Table1[[#This Row],[area]]="yukon",1,0)</f>
        <v>0</v>
      </c>
      <c r="BD380">
        <f ca="1">IF(Table1[[#This Row],[area]]="nunavet",1,0)</f>
        <v>1</v>
      </c>
      <c r="BE380">
        <f ca="1">IF(Table1[[#This Row],[area]]="sasketchwan",1,0)</f>
        <v>0</v>
      </c>
      <c r="BF380">
        <f ca="1">IF(Table1[[#This Row],[area]]="newbruncwick",1,0)</f>
        <v>0</v>
      </c>
      <c r="BG380">
        <f ca="1">IF(Table1[[#This Row],[area]]="manitoba",1,0)</f>
        <v>0</v>
      </c>
      <c r="BH380">
        <f ca="1">IF(Table1[[#This Row],[area]]="prince edward island",1,0)</f>
        <v>0</v>
      </c>
      <c r="BI380">
        <f ca="1">IF(Table1[[#This Row],[area]]="quebec",1,0)</f>
        <v>0</v>
      </c>
      <c r="BJ380">
        <f ca="1">IF(Table1[[#This Row],[area]]="northwest tersesa",1,0)</f>
        <v>0</v>
      </c>
      <c r="BZ380" s="41">
        <f ca="1">Table1[[#This Row],[Cars Value]]/Table1[[#This Row],[no of cars]]</f>
        <v>23111.079795330832</v>
      </c>
      <c r="CB380" s="5">
        <f ca="1">IF(Table1[[#This Row],[Value of debts]]&gt;$CC$6,1,0)</f>
        <v>1</v>
      </c>
      <c r="CF380" s="6"/>
      <c r="CG380" s="43">
        <f ca="1">Table1[[#This Row],[Mortage left]]/Table1[[#This Row],[value of house]]</f>
        <v>0.80478869154824051</v>
      </c>
      <c r="CH380">
        <f t="shared" ca="1" si="133"/>
        <v>0</v>
      </c>
      <c r="CO380" s="5">
        <f ca="1">IF(Table1[[#This Row],[area]]="yukon",Table1[[#This Row],[income]],0)</f>
        <v>0</v>
      </c>
      <c r="CP380">
        <f ca="1">IF(Table1[[#This Row],[area]]="ontario",Table1[[#This Row],[income]],0)</f>
        <v>0</v>
      </c>
      <c r="CQ380">
        <f ca="1">IF(Table1[[#This Row],[area]]="newfounland",Table1[[#This Row],[income]],0)</f>
        <v>0</v>
      </c>
      <c r="CR380">
        <f ca="1">IF(Table1[[#This Row],[area]]="alberta",Table1[[#This Row],[income]],0)</f>
        <v>0</v>
      </c>
      <c r="CS380">
        <f ca="1">IF(Table1[[#This Row],[area]]="nunavet",Table1[[#This Row],[income]],0)</f>
        <v>37271</v>
      </c>
      <c r="CT380">
        <f ca="1">IF(Table1[[#This Row],[area]]="prince edward island",Table1[[#This Row],[income]],0)</f>
        <v>0</v>
      </c>
      <c r="CU380">
        <f ca="1">IF(Table1[[#This Row],[area]]="northwest tersesa",Table1[[#This Row],[income]],0)</f>
        <v>0</v>
      </c>
      <c r="CV380">
        <f ca="1">IF(Table1[[#This Row],[area]]="quebec",Table1[[#This Row],[income]],0)</f>
        <v>0</v>
      </c>
      <c r="CW380">
        <f ca="1">IF(Table1[[#This Row],[area]]="manitoba",Table1[[#This Row],[income]],0)</f>
        <v>0</v>
      </c>
      <c r="CX380">
        <f ca="1">IF(Table1[[#This Row],[area]]="sasketchwan",Table1[[#This Row],[income]],0)</f>
        <v>0</v>
      </c>
      <c r="CY380">
        <f ca="1">IF(Table1[[#This Row],[area]]="BC",Table1[[#This Row],[income]],0)</f>
        <v>0</v>
      </c>
      <c r="CZ380" s="6">
        <f ca="1">IF(Table1[[#This Row],[area]]="newbruncwick",Table1[[#This Row],[income]],0)</f>
        <v>0</v>
      </c>
      <c r="DB380" s="5">
        <f ca="1">IF(Table1[[#This Row],[field of work]]="health",Table1[[#This Row],[income]],0)</f>
        <v>0</v>
      </c>
      <c r="DC380">
        <f ca="1">IF(Table1[[#This Row],[field of work]]="teaching",Table1[[#This Row],[income]],0)</f>
        <v>37271</v>
      </c>
      <c r="DD380">
        <f ca="1">IF(Table1[[#This Row],[field of work]]="agriculture",Table1[[#This Row],[income]],0)</f>
        <v>0</v>
      </c>
      <c r="DE380">
        <f ca="1">IF(Table1[[#This Row],[field of work]]="IT",Table1[[#This Row],[income]],0)</f>
        <v>0</v>
      </c>
      <c r="DF380">
        <f ca="1">IF(Table1[[#This Row],[field of work]]="construction",Table1[[#This Row],[income]],0)</f>
        <v>0</v>
      </c>
      <c r="DG380" s="6">
        <f ca="1">IF(Table1[[#This Row],[field of work]]="general work",Table1[[#This Row],[income]],0)</f>
        <v>0</v>
      </c>
      <c r="DJ380" s="5">
        <f ca="1">IF(Table1[[#This Row],[Value of debts]]&gt;Table1[[#This Row],[income]],1,0)</f>
        <v>1</v>
      </c>
      <c r="DK380" s="6"/>
      <c r="DL380">
        <f ca="1">IF(Table1[[#This Row],[net worth of person($)]]&gt;$DM$6,Table1[[#This Row],[age]],0)</f>
        <v>43</v>
      </c>
    </row>
    <row r="381" spans="2:116" x14ac:dyDescent="0.3">
      <c r="B381">
        <f t="shared" ca="1" si="120"/>
        <v>2</v>
      </c>
      <c r="C381" s="1" t="str">
        <f t="shared" ca="1" si="121"/>
        <v>women</v>
      </c>
      <c r="D381">
        <f t="shared" ca="1" si="122"/>
        <v>27</v>
      </c>
      <c r="E381">
        <f t="shared" ca="1" si="123"/>
        <v>2</v>
      </c>
      <c r="F381" t="str">
        <f t="shared" ca="1" si="124"/>
        <v>construction</v>
      </c>
      <c r="G381">
        <f t="shared" ca="1" si="125"/>
        <v>3</v>
      </c>
      <c r="H381" t="str">
        <f t="shared" ca="1" si="126"/>
        <v>university</v>
      </c>
      <c r="I381">
        <f t="shared" ca="1" si="127"/>
        <v>1</v>
      </c>
      <c r="J381">
        <f t="shared" ca="1" si="119"/>
        <v>2</v>
      </c>
      <c r="K381">
        <f t="shared" ca="1" si="128"/>
        <v>58994</v>
      </c>
      <c r="L381">
        <f t="shared" ca="1" si="129"/>
        <v>3</v>
      </c>
      <c r="M381" t="str">
        <f t="shared" ca="1" si="130"/>
        <v>northwest tersesa</v>
      </c>
      <c r="N381">
        <f t="shared" ca="1" si="134"/>
        <v>176982</v>
      </c>
      <c r="O381">
        <f t="shared" ca="1" si="131"/>
        <v>134877.85574503208</v>
      </c>
      <c r="P381">
        <f t="shared" ca="1" si="135"/>
        <v>43471.96704876201</v>
      </c>
      <c r="Q381">
        <f t="shared" ca="1" si="132"/>
        <v>17360</v>
      </c>
      <c r="R381">
        <f t="shared" ca="1" si="136"/>
        <v>30895.210221949266</v>
      </c>
      <c r="S381">
        <f t="shared" ca="1" si="137"/>
        <v>88135.653346908788</v>
      </c>
      <c r="T381">
        <f t="shared" ca="1" si="138"/>
        <v>308589.62039567082</v>
      </c>
      <c r="U381">
        <f t="shared" ca="1" si="139"/>
        <v>183133.06596698135</v>
      </c>
      <c r="V381">
        <f t="shared" ca="1" si="140"/>
        <v>125456.55442868947</v>
      </c>
      <c r="AF381" s="5">
        <f ca="1">IF(Table1[[#This Row],[Genders]]="men",1,0)</f>
        <v>0</v>
      </c>
      <c r="AG381">
        <f ca="1">IF(Table1[[#This Row],[Genders]]="women",1,0)</f>
        <v>1</v>
      </c>
      <c r="AJ381" s="6"/>
      <c r="AL381">
        <f ca="1">IF(Table1[[#This Row],[field of work]]="teaching",1,0)</f>
        <v>0</v>
      </c>
      <c r="AM381">
        <f ca="1">IF(Table1[[#This Row],[field of work]]="health",1,0)</f>
        <v>0</v>
      </c>
      <c r="AN381">
        <f ca="1">IF(Table1[[#This Row],[field of work]]="agriculture",1,0)</f>
        <v>0</v>
      </c>
      <c r="AO381">
        <f ca="1">IF(Table1[[#This Row],[field of work]]="IT",1,0)</f>
        <v>0</v>
      </c>
      <c r="AP381">
        <f ca="1">IF(Table1[[#This Row],[field of work]]="construction",1,0)</f>
        <v>1</v>
      </c>
      <c r="AQ381">
        <f ca="1">IF(Table1[[#This Row],[field of work]]="general work",1,0)</f>
        <v>0</v>
      </c>
      <c r="AY381" s="23">
        <f ca="1">IF(Table1[[#This Row],[area]]="ontario",1,0)</f>
        <v>0</v>
      </c>
      <c r="AZ381">
        <f ca="1">IF(Table1[[#This Row],[area]]="newfounland",1,0)</f>
        <v>0</v>
      </c>
      <c r="BA381">
        <f ca="1">IF(Table1[[#This Row],[area]]="alberta",1,0)</f>
        <v>0</v>
      </c>
      <c r="BB381">
        <f ca="1">IF(Table1[[#This Row],[area]]="BC",1,0)</f>
        <v>0</v>
      </c>
      <c r="BC381">
        <f ca="1">IF(Table1[[#This Row],[area]]="yukon",1,0)</f>
        <v>0</v>
      </c>
      <c r="BD381">
        <f ca="1">IF(Table1[[#This Row],[area]]="nunavet",1,0)</f>
        <v>0</v>
      </c>
      <c r="BE381">
        <f ca="1">IF(Table1[[#This Row],[area]]="sasketchwan",1,0)</f>
        <v>0</v>
      </c>
      <c r="BF381">
        <f ca="1">IF(Table1[[#This Row],[area]]="newbruncwick",1,0)</f>
        <v>0</v>
      </c>
      <c r="BG381">
        <f ca="1">IF(Table1[[#This Row],[area]]="manitoba",1,0)</f>
        <v>0</v>
      </c>
      <c r="BH381">
        <f ca="1">IF(Table1[[#This Row],[area]]="prince edward island",1,0)</f>
        <v>0</v>
      </c>
      <c r="BI381">
        <f ca="1">IF(Table1[[#This Row],[area]]="quebec",1,0)</f>
        <v>0</v>
      </c>
      <c r="BJ381">
        <f ca="1">IF(Table1[[#This Row],[area]]="northwest tersesa",1,0)</f>
        <v>1</v>
      </c>
      <c r="BZ381" s="41">
        <f ca="1">Table1[[#This Row],[Cars Value]]/Table1[[#This Row],[no of cars]]</f>
        <v>21735.983524381005</v>
      </c>
      <c r="CB381" s="5">
        <f ca="1">IF(Table1[[#This Row],[Value of debts]]&gt;$CC$6,1,0)</f>
        <v>1</v>
      </c>
      <c r="CF381" s="6"/>
      <c r="CG381" s="43">
        <f ca="1">Table1[[#This Row],[Mortage left]]/Table1[[#This Row],[value of house]]</f>
        <v>0.76209928549249117</v>
      </c>
      <c r="CH381">
        <f t="shared" ca="1" si="133"/>
        <v>0</v>
      </c>
      <c r="CO381" s="5">
        <f ca="1">IF(Table1[[#This Row],[area]]="yukon",Table1[[#This Row],[income]],0)</f>
        <v>0</v>
      </c>
      <c r="CP381">
        <f ca="1">IF(Table1[[#This Row],[area]]="ontario",Table1[[#This Row],[income]],0)</f>
        <v>0</v>
      </c>
      <c r="CQ381">
        <f ca="1">IF(Table1[[#This Row],[area]]="newfounland",Table1[[#This Row],[income]],0)</f>
        <v>0</v>
      </c>
      <c r="CR381">
        <f ca="1">IF(Table1[[#This Row],[area]]="alberta",Table1[[#This Row],[income]],0)</f>
        <v>0</v>
      </c>
      <c r="CS381">
        <f ca="1">IF(Table1[[#This Row],[area]]="nunavet",Table1[[#This Row],[income]],0)</f>
        <v>0</v>
      </c>
      <c r="CT381">
        <f ca="1">IF(Table1[[#This Row],[area]]="prince edward island",Table1[[#This Row],[income]],0)</f>
        <v>0</v>
      </c>
      <c r="CU381">
        <f ca="1">IF(Table1[[#This Row],[area]]="northwest tersesa",Table1[[#This Row],[income]],0)</f>
        <v>58994</v>
      </c>
      <c r="CV381">
        <f ca="1">IF(Table1[[#This Row],[area]]="quebec",Table1[[#This Row],[income]],0)</f>
        <v>0</v>
      </c>
      <c r="CW381">
        <f ca="1">IF(Table1[[#This Row],[area]]="manitoba",Table1[[#This Row],[income]],0)</f>
        <v>0</v>
      </c>
      <c r="CX381">
        <f ca="1">IF(Table1[[#This Row],[area]]="sasketchwan",Table1[[#This Row],[income]],0)</f>
        <v>0</v>
      </c>
      <c r="CY381">
        <f ca="1">IF(Table1[[#This Row],[area]]="BC",Table1[[#This Row],[income]],0)</f>
        <v>0</v>
      </c>
      <c r="CZ381" s="6">
        <f ca="1">IF(Table1[[#This Row],[area]]="newbruncwick",Table1[[#This Row],[income]],0)</f>
        <v>0</v>
      </c>
      <c r="DB381" s="5">
        <f ca="1">IF(Table1[[#This Row],[field of work]]="health",Table1[[#This Row],[income]],0)</f>
        <v>0</v>
      </c>
      <c r="DC381">
        <f ca="1">IF(Table1[[#This Row],[field of work]]="teaching",Table1[[#This Row],[income]],0)</f>
        <v>0</v>
      </c>
      <c r="DD381">
        <f ca="1">IF(Table1[[#This Row],[field of work]]="agriculture",Table1[[#This Row],[income]],0)</f>
        <v>0</v>
      </c>
      <c r="DE381">
        <f ca="1">IF(Table1[[#This Row],[field of work]]="IT",Table1[[#This Row],[income]],0)</f>
        <v>0</v>
      </c>
      <c r="DF381">
        <f ca="1">IF(Table1[[#This Row],[field of work]]="construction",Table1[[#This Row],[income]],0)</f>
        <v>58994</v>
      </c>
      <c r="DG381" s="6">
        <f ca="1">IF(Table1[[#This Row],[field of work]]="general work",Table1[[#This Row],[income]],0)</f>
        <v>0</v>
      </c>
      <c r="DJ381" s="5">
        <f ca="1">IF(Table1[[#This Row],[Value of debts]]&gt;Table1[[#This Row],[income]],1,0)</f>
        <v>1</v>
      </c>
      <c r="DK381" s="6"/>
      <c r="DL381">
        <f ca="1">IF(Table1[[#This Row],[net worth of person($)]]&gt;$DM$6,Table1[[#This Row],[age]],0)</f>
        <v>27</v>
      </c>
    </row>
    <row r="382" spans="2:116" x14ac:dyDescent="0.3">
      <c r="B382">
        <f t="shared" ca="1" si="120"/>
        <v>1</v>
      </c>
      <c r="C382" s="1" t="str">
        <f t="shared" ca="1" si="121"/>
        <v>men</v>
      </c>
      <c r="D382">
        <f t="shared" ca="1" si="122"/>
        <v>35</v>
      </c>
      <c r="E382">
        <f t="shared" ca="1" si="123"/>
        <v>3</v>
      </c>
      <c r="F382" t="str">
        <f t="shared" ca="1" si="124"/>
        <v>teaching</v>
      </c>
      <c r="G382">
        <f t="shared" ca="1" si="125"/>
        <v>5</v>
      </c>
      <c r="H382" t="str">
        <f t="shared" ca="1" si="126"/>
        <v>other</v>
      </c>
      <c r="I382">
        <f t="shared" ca="1" si="127"/>
        <v>3</v>
      </c>
      <c r="J382">
        <f t="shared" ca="1" si="119"/>
        <v>3</v>
      </c>
      <c r="K382">
        <f t="shared" ca="1" si="128"/>
        <v>86202</v>
      </c>
      <c r="L382">
        <f t="shared" ca="1" si="129"/>
        <v>5</v>
      </c>
      <c r="M382" t="str">
        <f t="shared" ca="1" si="130"/>
        <v>nunavet</v>
      </c>
      <c r="N382">
        <f t="shared" ca="1" si="134"/>
        <v>258606</v>
      </c>
      <c r="O382">
        <f t="shared" ca="1" si="131"/>
        <v>238194.133318487</v>
      </c>
      <c r="P382">
        <f t="shared" ca="1" si="135"/>
        <v>162357.95640353381</v>
      </c>
      <c r="Q382">
        <f t="shared" ca="1" si="132"/>
        <v>98449</v>
      </c>
      <c r="R382">
        <f t="shared" ca="1" si="136"/>
        <v>66386.205545460485</v>
      </c>
      <c r="S382">
        <f t="shared" ca="1" si="137"/>
        <v>66118.640736168847</v>
      </c>
      <c r="T382">
        <f t="shared" ca="1" si="138"/>
        <v>487082.59713970264</v>
      </c>
      <c r="U382">
        <f t="shared" ca="1" si="139"/>
        <v>403029.33886394749</v>
      </c>
      <c r="V382">
        <f t="shared" ca="1" si="140"/>
        <v>84053.258275755157</v>
      </c>
      <c r="AF382" s="5">
        <f ca="1">IF(Table1[[#This Row],[Genders]]="men",1,0)</f>
        <v>1</v>
      </c>
      <c r="AG382">
        <f ca="1">IF(Table1[[#This Row],[Genders]]="women",1,0)</f>
        <v>0</v>
      </c>
      <c r="AJ382" s="6"/>
      <c r="AL382">
        <f ca="1">IF(Table1[[#This Row],[field of work]]="teaching",1,0)</f>
        <v>1</v>
      </c>
      <c r="AM382">
        <f ca="1">IF(Table1[[#This Row],[field of work]]="health",1,0)</f>
        <v>0</v>
      </c>
      <c r="AN382">
        <f ca="1">IF(Table1[[#This Row],[field of work]]="agriculture",1,0)</f>
        <v>0</v>
      </c>
      <c r="AO382">
        <f ca="1">IF(Table1[[#This Row],[field of work]]="IT",1,0)</f>
        <v>0</v>
      </c>
      <c r="AP382">
        <f ca="1">IF(Table1[[#This Row],[field of work]]="construction",1,0)</f>
        <v>0</v>
      </c>
      <c r="AQ382">
        <f ca="1">IF(Table1[[#This Row],[field of work]]="general work",1,0)</f>
        <v>0</v>
      </c>
      <c r="AY382" s="23">
        <f ca="1">IF(Table1[[#This Row],[area]]="ontario",1,0)</f>
        <v>0</v>
      </c>
      <c r="AZ382">
        <f ca="1">IF(Table1[[#This Row],[area]]="newfounland",1,0)</f>
        <v>0</v>
      </c>
      <c r="BA382">
        <f ca="1">IF(Table1[[#This Row],[area]]="alberta",1,0)</f>
        <v>0</v>
      </c>
      <c r="BB382">
        <f ca="1">IF(Table1[[#This Row],[area]]="BC",1,0)</f>
        <v>0</v>
      </c>
      <c r="BC382">
        <f ca="1">IF(Table1[[#This Row],[area]]="yukon",1,0)</f>
        <v>0</v>
      </c>
      <c r="BD382">
        <f ca="1">IF(Table1[[#This Row],[area]]="nunavet",1,0)</f>
        <v>1</v>
      </c>
      <c r="BE382">
        <f ca="1">IF(Table1[[#This Row],[area]]="sasketchwan",1,0)</f>
        <v>0</v>
      </c>
      <c r="BF382">
        <f ca="1">IF(Table1[[#This Row],[area]]="newbruncwick",1,0)</f>
        <v>0</v>
      </c>
      <c r="BG382">
        <f ca="1">IF(Table1[[#This Row],[area]]="manitoba",1,0)</f>
        <v>0</v>
      </c>
      <c r="BH382">
        <f ca="1">IF(Table1[[#This Row],[area]]="prince edward island",1,0)</f>
        <v>0</v>
      </c>
      <c r="BI382">
        <f ca="1">IF(Table1[[#This Row],[area]]="quebec",1,0)</f>
        <v>0</v>
      </c>
      <c r="BJ382">
        <f ca="1">IF(Table1[[#This Row],[area]]="northwest tersesa",1,0)</f>
        <v>0</v>
      </c>
      <c r="BZ382" s="41">
        <f ca="1">Table1[[#This Row],[Cars Value]]/Table1[[#This Row],[no of cars]]</f>
        <v>54119.318801177935</v>
      </c>
      <c r="CB382" s="5">
        <f ca="1">IF(Table1[[#This Row],[Value of debts]]&gt;$CC$6,1,0)</f>
        <v>1</v>
      </c>
      <c r="CF382" s="6"/>
      <c r="CG382" s="43">
        <f ca="1">Table1[[#This Row],[Mortage left]]/Table1[[#This Row],[value of house]]</f>
        <v>0.92106963225326177</v>
      </c>
      <c r="CH382">
        <f t="shared" ca="1" si="133"/>
        <v>0</v>
      </c>
      <c r="CO382" s="5">
        <f ca="1">IF(Table1[[#This Row],[area]]="yukon",Table1[[#This Row],[income]],0)</f>
        <v>0</v>
      </c>
      <c r="CP382">
        <f ca="1">IF(Table1[[#This Row],[area]]="ontario",Table1[[#This Row],[income]],0)</f>
        <v>0</v>
      </c>
      <c r="CQ382">
        <f ca="1">IF(Table1[[#This Row],[area]]="newfounland",Table1[[#This Row],[income]],0)</f>
        <v>0</v>
      </c>
      <c r="CR382">
        <f ca="1">IF(Table1[[#This Row],[area]]="alberta",Table1[[#This Row],[income]],0)</f>
        <v>0</v>
      </c>
      <c r="CS382">
        <f ca="1">IF(Table1[[#This Row],[area]]="nunavet",Table1[[#This Row],[income]],0)</f>
        <v>86202</v>
      </c>
      <c r="CT382">
        <f ca="1">IF(Table1[[#This Row],[area]]="prince edward island",Table1[[#This Row],[income]],0)</f>
        <v>0</v>
      </c>
      <c r="CU382">
        <f ca="1">IF(Table1[[#This Row],[area]]="northwest tersesa",Table1[[#This Row],[income]],0)</f>
        <v>0</v>
      </c>
      <c r="CV382">
        <f ca="1">IF(Table1[[#This Row],[area]]="quebec",Table1[[#This Row],[income]],0)</f>
        <v>0</v>
      </c>
      <c r="CW382">
        <f ca="1">IF(Table1[[#This Row],[area]]="manitoba",Table1[[#This Row],[income]],0)</f>
        <v>0</v>
      </c>
      <c r="CX382">
        <f ca="1">IF(Table1[[#This Row],[area]]="sasketchwan",Table1[[#This Row],[income]],0)</f>
        <v>0</v>
      </c>
      <c r="CY382">
        <f ca="1">IF(Table1[[#This Row],[area]]="BC",Table1[[#This Row],[income]],0)</f>
        <v>0</v>
      </c>
      <c r="CZ382" s="6">
        <f ca="1">IF(Table1[[#This Row],[area]]="newbruncwick",Table1[[#This Row],[income]],0)</f>
        <v>0</v>
      </c>
      <c r="DB382" s="5">
        <f ca="1">IF(Table1[[#This Row],[field of work]]="health",Table1[[#This Row],[income]],0)</f>
        <v>0</v>
      </c>
      <c r="DC382">
        <f ca="1">IF(Table1[[#This Row],[field of work]]="teaching",Table1[[#This Row],[income]],0)</f>
        <v>86202</v>
      </c>
      <c r="DD382">
        <f ca="1">IF(Table1[[#This Row],[field of work]]="agriculture",Table1[[#This Row],[income]],0)</f>
        <v>0</v>
      </c>
      <c r="DE382">
        <f ca="1">IF(Table1[[#This Row],[field of work]]="IT",Table1[[#This Row],[income]],0)</f>
        <v>0</v>
      </c>
      <c r="DF382">
        <f ca="1">IF(Table1[[#This Row],[field of work]]="construction",Table1[[#This Row],[income]],0)</f>
        <v>0</v>
      </c>
      <c r="DG382" s="6">
        <f ca="1">IF(Table1[[#This Row],[field of work]]="general work",Table1[[#This Row],[income]],0)</f>
        <v>0</v>
      </c>
      <c r="DJ382" s="5">
        <f ca="1">IF(Table1[[#This Row],[Value of debts]]&gt;Table1[[#This Row],[income]],1,0)</f>
        <v>1</v>
      </c>
      <c r="DK382" s="6"/>
      <c r="DL382">
        <f ca="1">IF(Table1[[#This Row],[net worth of person($)]]&gt;$DM$6,Table1[[#This Row],[age]],0)</f>
        <v>35</v>
      </c>
    </row>
    <row r="383" spans="2:116" x14ac:dyDescent="0.3">
      <c r="B383">
        <f t="shared" ca="1" si="120"/>
        <v>2</v>
      </c>
      <c r="C383" s="1" t="str">
        <f t="shared" ca="1" si="121"/>
        <v>women</v>
      </c>
      <c r="D383">
        <f t="shared" ca="1" si="122"/>
        <v>33</v>
      </c>
      <c r="E383">
        <f t="shared" ca="1" si="123"/>
        <v>2</v>
      </c>
      <c r="F383" t="str">
        <f t="shared" ca="1" si="124"/>
        <v>construction</v>
      </c>
      <c r="G383">
        <f t="shared" ca="1" si="125"/>
        <v>1</v>
      </c>
      <c r="H383" t="str">
        <f t="shared" ca="1" si="126"/>
        <v>high school</v>
      </c>
      <c r="I383">
        <f t="shared" ca="1" si="127"/>
        <v>4</v>
      </c>
      <c r="J383">
        <f t="shared" ca="1" si="119"/>
        <v>1</v>
      </c>
      <c r="K383">
        <f t="shared" ca="1" si="128"/>
        <v>86806</v>
      </c>
      <c r="L383">
        <f t="shared" ca="1" si="129"/>
        <v>5</v>
      </c>
      <c r="M383" t="str">
        <f t="shared" ca="1" si="130"/>
        <v>nunavet</v>
      </c>
      <c r="N383">
        <f t="shared" ca="1" si="134"/>
        <v>347224</v>
      </c>
      <c r="O383">
        <f t="shared" ca="1" si="131"/>
        <v>62382.108554357052</v>
      </c>
      <c r="P383">
        <f t="shared" ca="1" si="135"/>
        <v>37809.682443335427</v>
      </c>
      <c r="Q383">
        <f t="shared" ca="1" si="132"/>
        <v>18597</v>
      </c>
      <c r="R383">
        <f t="shared" ca="1" si="136"/>
        <v>141314.16225397057</v>
      </c>
      <c r="S383">
        <f t="shared" ca="1" si="137"/>
        <v>45154.051057065954</v>
      </c>
      <c r="T383">
        <f t="shared" ca="1" si="138"/>
        <v>430187.73350040137</v>
      </c>
      <c r="U383">
        <f t="shared" ca="1" si="139"/>
        <v>222293.27080832762</v>
      </c>
      <c r="V383">
        <f t="shared" ca="1" si="140"/>
        <v>207894.46269207375</v>
      </c>
      <c r="AF383" s="5">
        <f ca="1">IF(Table1[[#This Row],[Genders]]="men",1,0)</f>
        <v>0</v>
      </c>
      <c r="AG383">
        <f ca="1">IF(Table1[[#This Row],[Genders]]="women",1,0)</f>
        <v>1</v>
      </c>
      <c r="AJ383" s="6"/>
      <c r="AL383">
        <f ca="1">IF(Table1[[#This Row],[field of work]]="teaching",1,0)</f>
        <v>0</v>
      </c>
      <c r="AM383">
        <f ca="1">IF(Table1[[#This Row],[field of work]]="health",1,0)</f>
        <v>0</v>
      </c>
      <c r="AN383">
        <f ca="1">IF(Table1[[#This Row],[field of work]]="agriculture",1,0)</f>
        <v>0</v>
      </c>
      <c r="AO383">
        <f ca="1">IF(Table1[[#This Row],[field of work]]="IT",1,0)</f>
        <v>0</v>
      </c>
      <c r="AP383">
        <f ca="1">IF(Table1[[#This Row],[field of work]]="construction",1,0)</f>
        <v>1</v>
      </c>
      <c r="AQ383">
        <f ca="1">IF(Table1[[#This Row],[field of work]]="general work",1,0)</f>
        <v>0</v>
      </c>
      <c r="AY383" s="23">
        <f ca="1">IF(Table1[[#This Row],[area]]="ontario",1,0)</f>
        <v>0</v>
      </c>
      <c r="AZ383">
        <f ca="1">IF(Table1[[#This Row],[area]]="newfounland",1,0)</f>
        <v>0</v>
      </c>
      <c r="BA383">
        <f ca="1">IF(Table1[[#This Row],[area]]="alberta",1,0)</f>
        <v>0</v>
      </c>
      <c r="BB383">
        <f ca="1">IF(Table1[[#This Row],[area]]="BC",1,0)</f>
        <v>0</v>
      </c>
      <c r="BC383">
        <f ca="1">IF(Table1[[#This Row],[area]]="yukon",1,0)</f>
        <v>0</v>
      </c>
      <c r="BD383">
        <f ca="1">IF(Table1[[#This Row],[area]]="nunavet",1,0)</f>
        <v>1</v>
      </c>
      <c r="BE383">
        <f ca="1">IF(Table1[[#This Row],[area]]="sasketchwan",1,0)</f>
        <v>0</v>
      </c>
      <c r="BF383">
        <f ca="1">IF(Table1[[#This Row],[area]]="newbruncwick",1,0)</f>
        <v>0</v>
      </c>
      <c r="BG383">
        <f ca="1">IF(Table1[[#This Row],[area]]="manitoba",1,0)</f>
        <v>0</v>
      </c>
      <c r="BH383">
        <f ca="1">IF(Table1[[#This Row],[area]]="prince edward island",1,0)</f>
        <v>0</v>
      </c>
      <c r="BI383">
        <f ca="1">IF(Table1[[#This Row],[area]]="quebec",1,0)</f>
        <v>0</v>
      </c>
      <c r="BJ383">
        <f ca="1">IF(Table1[[#This Row],[area]]="northwest tersesa",1,0)</f>
        <v>0</v>
      </c>
      <c r="BZ383" s="41">
        <f ca="1">Table1[[#This Row],[Cars Value]]/Table1[[#This Row],[no of cars]]</f>
        <v>37809.682443335427</v>
      </c>
      <c r="CB383" s="5">
        <f ca="1">IF(Table1[[#This Row],[Value of debts]]&gt;$CC$6,1,0)</f>
        <v>1</v>
      </c>
      <c r="CF383" s="6"/>
      <c r="CG383" s="43">
        <f ca="1">Table1[[#This Row],[Mortage left]]/Table1[[#This Row],[value of house]]</f>
        <v>0.17965955277963808</v>
      </c>
      <c r="CH383">
        <f t="shared" ca="1" si="133"/>
        <v>1</v>
      </c>
      <c r="CO383" s="5">
        <f ca="1">IF(Table1[[#This Row],[area]]="yukon",Table1[[#This Row],[income]],0)</f>
        <v>0</v>
      </c>
      <c r="CP383">
        <f ca="1">IF(Table1[[#This Row],[area]]="ontario",Table1[[#This Row],[income]],0)</f>
        <v>0</v>
      </c>
      <c r="CQ383">
        <f ca="1">IF(Table1[[#This Row],[area]]="newfounland",Table1[[#This Row],[income]],0)</f>
        <v>0</v>
      </c>
      <c r="CR383">
        <f ca="1">IF(Table1[[#This Row],[area]]="alberta",Table1[[#This Row],[income]],0)</f>
        <v>0</v>
      </c>
      <c r="CS383">
        <f ca="1">IF(Table1[[#This Row],[area]]="nunavet",Table1[[#This Row],[income]],0)</f>
        <v>86806</v>
      </c>
      <c r="CT383">
        <f ca="1">IF(Table1[[#This Row],[area]]="prince edward island",Table1[[#This Row],[income]],0)</f>
        <v>0</v>
      </c>
      <c r="CU383">
        <f ca="1">IF(Table1[[#This Row],[area]]="northwest tersesa",Table1[[#This Row],[income]],0)</f>
        <v>0</v>
      </c>
      <c r="CV383">
        <f ca="1">IF(Table1[[#This Row],[area]]="quebec",Table1[[#This Row],[income]],0)</f>
        <v>0</v>
      </c>
      <c r="CW383">
        <f ca="1">IF(Table1[[#This Row],[area]]="manitoba",Table1[[#This Row],[income]],0)</f>
        <v>0</v>
      </c>
      <c r="CX383">
        <f ca="1">IF(Table1[[#This Row],[area]]="sasketchwan",Table1[[#This Row],[income]],0)</f>
        <v>0</v>
      </c>
      <c r="CY383">
        <f ca="1">IF(Table1[[#This Row],[area]]="BC",Table1[[#This Row],[income]],0)</f>
        <v>0</v>
      </c>
      <c r="CZ383" s="6">
        <f ca="1">IF(Table1[[#This Row],[area]]="newbruncwick",Table1[[#This Row],[income]],0)</f>
        <v>0</v>
      </c>
      <c r="DB383" s="5">
        <f ca="1">IF(Table1[[#This Row],[field of work]]="health",Table1[[#This Row],[income]],0)</f>
        <v>0</v>
      </c>
      <c r="DC383">
        <f ca="1">IF(Table1[[#This Row],[field of work]]="teaching",Table1[[#This Row],[income]],0)</f>
        <v>0</v>
      </c>
      <c r="DD383">
        <f ca="1">IF(Table1[[#This Row],[field of work]]="agriculture",Table1[[#This Row],[income]],0)</f>
        <v>0</v>
      </c>
      <c r="DE383">
        <f ca="1">IF(Table1[[#This Row],[field of work]]="IT",Table1[[#This Row],[income]],0)</f>
        <v>0</v>
      </c>
      <c r="DF383">
        <f ca="1">IF(Table1[[#This Row],[field of work]]="construction",Table1[[#This Row],[income]],0)</f>
        <v>86806</v>
      </c>
      <c r="DG383" s="6">
        <f ca="1">IF(Table1[[#This Row],[field of work]]="general work",Table1[[#This Row],[income]],0)</f>
        <v>0</v>
      </c>
      <c r="DJ383" s="5">
        <f ca="1">IF(Table1[[#This Row],[Value of debts]]&gt;Table1[[#This Row],[income]],1,0)</f>
        <v>1</v>
      </c>
      <c r="DK383" s="6"/>
      <c r="DL383">
        <f ca="1">IF(Table1[[#This Row],[net worth of person($)]]&gt;$DM$6,Table1[[#This Row],[age]],0)</f>
        <v>33</v>
      </c>
    </row>
    <row r="384" spans="2:116" x14ac:dyDescent="0.3">
      <c r="B384">
        <f t="shared" ca="1" si="120"/>
        <v>1</v>
      </c>
      <c r="C384" s="1" t="str">
        <f t="shared" ca="1" si="121"/>
        <v>men</v>
      </c>
      <c r="D384">
        <f t="shared" ca="1" si="122"/>
        <v>41</v>
      </c>
      <c r="E384">
        <f t="shared" ca="1" si="123"/>
        <v>1</v>
      </c>
      <c r="F384" t="str">
        <f t="shared" ca="1" si="124"/>
        <v>health</v>
      </c>
      <c r="G384">
        <f t="shared" ca="1" si="125"/>
        <v>1</v>
      </c>
      <c r="H384" t="str">
        <f t="shared" ca="1" si="126"/>
        <v>high school</v>
      </c>
      <c r="I384">
        <f t="shared" ca="1" si="127"/>
        <v>0</v>
      </c>
      <c r="J384">
        <f t="shared" ca="1" si="119"/>
        <v>3</v>
      </c>
      <c r="K384">
        <f t="shared" ca="1" si="128"/>
        <v>68787</v>
      </c>
      <c r="L384">
        <f t="shared" ca="1" si="129"/>
        <v>12</v>
      </c>
      <c r="M384" t="str">
        <f t="shared" ca="1" si="130"/>
        <v>prince edward island</v>
      </c>
      <c r="N384">
        <f t="shared" ca="1" si="134"/>
        <v>343935</v>
      </c>
      <c r="O384">
        <f t="shared" ca="1" si="131"/>
        <v>32568.076127540931</v>
      </c>
      <c r="P384">
        <f t="shared" ca="1" si="135"/>
        <v>166456.10228494584</v>
      </c>
      <c r="Q384">
        <f t="shared" ca="1" si="132"/>
        <v>124441</v>
      </c>
      <c r="R384">
        <f t="shared" ca="1" si="136"/>
        <v>68463.25883386191</v>
      </c>
      <c r="S384">
        <f t="shared" ca="1" si="137"/>
        <v>56754.047084714628</v>
      </c>
      <c r="T384">
        <f t="shared" ca="1" si="138"/>
        <v>567145.14936966042</v>
      </c>
      <c r="U384">
        <f t="shared" ca="1" si="139"/>
        <v>225472.33496140284</v>
      </c>
      <c r="V384">
        <f t="shared" ca="1" si="140"/>
        <v>341672.8144082576</v>
      </c>
      <c r="AF384" s="5">
        <f ca="1">IF(Table1[[#This Row],[Genders]]="men",1,0)</f>
        <v>1</v>
      </c>
      <c r="AG384">
        <f ca="1">IF(Table1[[#This Row],[Genders]]="women",1,0)</f>
        <v>0</v>
      </c>
      <c r="AJ384" s="6"/>
      <c r="AL384">
        <f ca="1">IF(Table1[[#This Row],[field of work]]="teaching",1,0)</f>
        <v>0</v>
      </c>
      <c r="AM384">
        <f ca="1">IF(Table1[[#This Row],[field of work]]="health",1,0)</f>
        <v>1</v>
      </c>
      <c r="AN384">
        <f ca="1">IF(Table1[[#This Row],[field of work]]="agriculture",1,0)</f>
        <v>0</v>
      </c>
      <c r="AO384">
        <f ca="1">IF(Table1[[#This Row],[field of work]]="IT",1,0)</f>
        <v>0</v>
      </c>
      <c r="AP384">
        <f ca="1">IF(Table1[[#This Row],[field of work]]="construction",1,0)</f>
        <v>0</v>
      </c>
      <c r="AQ384">
        <f ca="1">IF(Table1[[#This Row],[field of work]]="general work",1,0)</f>
        <v>0</v>
      </c>
      <c r="AY384" s="23">
        <f ca="1">IF(Table1[[#This Row],[area]]="ontario",1,0)</f>
        <v>0</v>
      </c>
      <c r="AZ384">
        <f ca="1">IF(Table1[[#This Row],[area]]="newfounland",1,0)</f>
        <v>0</v>
      </c>
      <c r="BA384">
        <f ca="1">IF(Table1[[#This Row],[area]]="alberta",1,0)</f>
        <v>0</v>
      </c>
      <c r="BB384">
        <f ca="1">IF(Table1[[#This Row],[area]]="BC",1,0)</f>
        <v>0</v>
      </c>
      <c r="BC384">
        <f ca="1">IF(Table1[[#This Row],[area]]="yukon",1,0)</f>
        <v>0</v>
      </c>
      <c r="BD384">
        <f ca="1">IF(Table1[[#This Row],[area]]="nunavet",1,0)</f>
        <v>0</v>
      </c>
      <c r="BE384">
        <f ca="1">IF(Table1[[#This Row],[area]]="sasketchwan",1,0)</f>
        <v>0</v>
      </c>
      <c r="BF384">
        <f ca="1">IF(Table1[[#This Row],[area]]="newbruncwick",1,0)</f>
        <v>0</v>
      </c>
      <c r="BG384">
        <f ca="1">IF(Table1[[#This Row],[area]]="manitoba",1,0)</f>
        <v>0</v>
      </c>
      <c r="BH384">
        <f ca="1">IF(Table1[[#This Row],[area]]="prince edward island",1,0)</f>
        <v>1</v>
      </c>
      <c r="BI384">
        <f ca="1">IF(Table1[[#This Row],[area]]="quebec",1,0)</f>
        <v>0</v>
      </c>
      <c r="BJ384">
        <f ca="1">IF(Table1[[#This Row],[area]]="northwest tersesa",1,0)</f>
        <v>0</v>
      </c>
      <c r="BZ384" s="41">
        <f ca="1">Table1[[#This Row],[Cars Value]]/Table1[[#This Row],[no of cars]]</f>
        <v>55485.36742831528</v>
      </c>
      <c r="CB384" s="5">
        <f ca="1">IF(Table1[[#This Row],[Value of debts]]&gt;$CC$6,1,0)</f>
        <v>1</v>
      </c>
      <c r="CF384" s="6"/>
      <c r="CG384" s="43">
        <f ca="1">Table1[[#This Row],[Mortage left]]/Table1[[#This Row],[value of house]]</f>
        <v>9.4692532389960116E-2</v>
      </c>
      <c r="CH384">
        <f t="shared" ca="1" si="133"/>
        <v>1</v>
      </c>
      <c r="CO384" s="5">
        <f ca="1">IF(Table1[[#This Row],[area]]="yukon",Table1[[#This Row],[income]],0)</f>
        <v>0</v>
      </c>
      <c r="CP384">
        <f ca="1">IF(Table1[[#This Row],[area]]="ontario",Table1[[#This Row],[income]],0)</f>
        <v>0</v>
      </c>
      <c r="CQ384">
        <f ca="1">IF(Table1[[#This Row],[area]]="newfounland",Table1[[#This Row],[income]],0)</f>
        <v>0</v>
      </c>
      <c r="CR384">
        <f ca="1">IF(Table1[[#This Row],[area]]="alberta",Table1[[#This Row],[income]],0)</f>
        <v>0</v>
      </c>
      <c r="CS384">
        <f ca="1">IF(Table1[[#This Row],[area]]="nunavet",Table1[[#This Row],[income]],0)</f>
        <v>0</v>
      </c>
      <c r="CT384">
        <f ca="1">IF(Table1[[#This Row],[area]]="prince edward island",Table1[[#This Row],[income]],0)</f>
        <v>68787</v>
      </c>
      <c r="CU384">
        <f ca="1">IF(Table1[[#This Row],[area]]="northwest tersesa",Table1[[#This Row],[income]],0)</f>
        <v>0</v>
      </c>
      <c r="CV384">
        <f ca="1">IF(Table1[[#This Row],[area]]="quebec",Table1[[#This Row],[income]],0)</f>
        <v>0</v>
      </c>
      <c r="CW384">
        <f ca="1">IF(Table1[[#This Row],[area]]="manitoba",Table1[[#This Row],[income]],0)</f>
        <v>0</v>
      </c>
      <c r="CX384">
        <f ca="1">IF(Table1[[#This Row],[area]]="sasketchwan",Table1[[#This Row],[income]],0)</f>
        <v>0</v>
      </c>
      <c r="CY384">
        <f ca="1">IF(Table1[[#This Row],[area]]="BC",Table1[[#This Row],[income]],0)</f>
        <v>0</v>
      </c>
      <c r="CZ384" s="6">
        <f ca="1">IF(Table1[[#This Row],[area]]="newbruncwick",Table1[[#This Row],[income]],0)</f>
        <v>0</v>
      </c>
      <c r="DB384" s="5">
        <f ca="1">IF(Table1[[#This Row],[field of work]]="health",Table1[[#This Row],[income]],0)</f>
        <v>68787</v>
      </c>
      <c r="DC384">
        <f ca="1">IF(Table1[[#This Row],[field of work]]="teaching",Table1[[#This Row],[income]],0)</f>
        <v>0</v>
      </c>
      <c r="DD384">
        <f ca="1">IF(Table1[[#This Row],[field of work]]="agriculture",Table1[[#This Row],[income]],0)</f>
        <v>0</v>
      </c>
      <c r="DE384">
        <f ca="1">IF(Table1[[#This Row],[field of work]]="IT",Table1[[#This Row],[income]],0)</f>
        <v>0</v>
      </c>
      <c r="DF384">
        <f ca="1">IF(Table1[[#This Row],[field of work]]="construction",Table1[[#This Row],[income]],0)</f>
        <v>0</v>
      </c>
      <c r="DG384" s="6">
        <f ca="1">IF(Table1[[#This Row],[field of work]]="general work",Table1[[#This Row],[income]],0)</f>
        <v>0</v>
      </c>
      <c r="DJ384" s="5">
        <f ca="1">IF(Table1[[#This Row],[Value of debts]]&gt;Table1[[#This Row],[income]],1,0)</f>
        <v>1</v>
      </c>
      <c r="DK384" s="6"/>
      <c r="DL384">
        <f ca="1">IF(Table1[[#This Row],[net worth of person($)]]&gt;$DM$6,Table1[[#This Row],[age]],0)</f>
        <v>41</v>
      </c>
    </row>
    <row r="385" spans="2:116" x14ac:dyDescent="0.3">
      <c r="B385">
        <f t="shared" ca="1" si="120"/>
        <v>2</v>
      </c>
      <c r="C385" s="1" t="str">
        <f t="shared" ca="1" si="121"/>
        <v>women</v>
      </c>
      <c r="D385">
        <f t="shared" ca="1" si="122"/>
        <v>43</v>
      </c>
      <c r="E385">
        <f t="shared" ca="1" si="123"/>
        <v>1</v>
      </c>
      <c r="F385" t="str">
        <f t="shared" ca="1" si="124"/>
        <v>health</v>
      </c>
      <c r="G385">
        <f t="shared" ca="1" si="125"/>
        <v>1</v>
      </c>
      <c r="H385" t="str">
        <f t="shared" ca="1" si="126"/>
        <v>high school</v>
      </c>
      <c r="I385">
        <f t="shared" ca="1" si="127"/>
        <v>2</v>
      </c>
      <c r="J385">
        <f t="shared" ca="1" si="119"/>
        <v>1</v>
      </c>
      <c r="K385">
        <f t="shared" ca="1" si="128"/>
        <v>70615</v>
      </c>
      <c r="L385">
        <f t="shared" ca="1" si="129"/>
        <v>11</v>
      </c>
      <c r="M385" t="str">
        <f t="shared" ca="1" si="130"/>
        <v>newbruncwick</v>
      </c>
      <c r="N385">
        <f t="shared" ca="1" si="134"/>
        <v>423690</v>
      </c>
      <c r="O385">
        <f t="shared" ca="1" si="131"/>
        <v>398477.61368275486</v>
      </c>
      <c r="P385">
        <f t="shared" ca="1" si="135"/>
        <v>16423.769377515175</v>
      </c>
      <c r="Q385">
        <f t="shared" ca="1" si="132"/>
        <v>10970</v>
      </c>
      <c r="R385">
        <f t="shared" ca="1" si="136"/>
        <v>91596.735448471693</v>
      </c>
      <c r="S385">
        <f t="shared" ca="1" si="137"/>
        <v>13829.287458242423</v>
      </c>
      <c r="T385">
        <f t="shared" ca="1" si="138"/>
        <v>453943.05683575763</v>
      </c>
      <c r="U385">
        <f t="shared" ca="1" si="139"/>
        <v>501044.34913122654</v>
      </c>
      <c r="V385">
        <f t="shared" ca="1" si="140"/>
        <v>-47101.292295468913</v>
      </c>
      <c r="AF385" s="5">
        <f ca="1">IF(Table1[[#This Row],[Genders]]="men",1,0)</f>
        <v>0</v>
      </c>
      <c r="AG385">
        <f ca="1">IF(Table1[[#This Row],[Genders]]="women",1,0)</f>
        <v>1</v>
      </c>
      <c r="AJ385" s="6"/>
      <c r="AL385">
        <f ca="1">IF(Table1[[#This Row],[field of work]]="teaching",1,0)</f>
        <v>0</v>
      </c>
      <c r="AM385">
        <f ca="1">IF(Table1[[#This Row],[field of work]]="health",1,0)</f>
        <v>1</v>
      </c>
      <c r="AN385">
        <f ca="1">IF(Table1[[#This Row],[field of work]]="agriculture",1,0)</f>
        <v>0</v>
      </c>
      <c r="AO385">
        <f ca="1">IF(Table1[[#This Row],[field of work]]="IT",1,0)</f>
        <v>0</v>
      </c>
      <c r="AP385">
        <f ca="1">IF(Table1[[#This Row],[field of work]]="construction",1,0)</f>
        <v>0</v>
      </c>
      <c r="AQ385">
        <f ca="1">IF(Table1[[#This Row],[field of work]]="general work",1,0)</f>
        <v>0</v>
      </c>
      <c r="AY385" s="23">
        <f ca="1">IF(Table1[[#This Row],[area]]="ontario",1,0)</f>
        <v>0</v>
      </c>
      <c r="AZ385">
        <f ca="1">IF(Table1[[#This Row],[area]]="newfounland",1,0)</f>
        <v>0</v>
      </c>
      <c r="BA385">
        <f ca="1">IF(Table1[[#This Row],[area]]="alberta",1,0)</f>
        <v>0</v>
      </c>
      <c r="BB385">
        <f ca="1">IF(Table1[[#This Row],[area]]="BC",1,0)</f>
        <v>0</v>
      </c>
      <c r="BC385">
        <f ca="1">IF(Table1[[#This Row],[area]]="yukon",1,0)</f>
        <v>0</v>
      </c>
      <c r="BD385">
        <f ca="1">IF(Table1[[#This Row],[area]]="nunavet",1,0)</f>
        <v>0</v>
      </c>
      <c r="BE385">
        <f ca="1">IF(Table1[[#This Row],[area]]="sasketchwan",1,0)</f>
        <v>0</v>
      </c>
      <c r="BF385">
        <f ca="1">IF(Table1[[#This Row],[area]]="newbruncwick",1,0)</f>
        <v>1</v>
      </c>
      <c r="BG385">
        <f ca="1">IF(Table1[[#This Row],[area]]="manitoba",1,0)</f>
        <v>0</v>
      </c>
      <c r="BH385">
        <f ca="1">IF(Table1[[#This Row],[area]]="prince edward island",1,0)</f>
        <v>0</v>
      </c>
      <c r="BI385">
        <f ca="1">IF(Table1[[#This Row],[area]]="quebec",1,0)</f>
        <v>0</v>
      </c>
      <c r="BJ385">
        <f ca="1">IF(Table1[[#This Row],[area]]="northwest tersesa",1,0)</f>
        <v>0</v>
      </c>
      <c r="BZ385" s="41">
        <f ca="1">Table1[[#This Row],[Cars Value]]/Table1[[#This Row],[no of cars]]</f>
        <v>16423.769377515175</v>
      </c>
      <c r="CB385" s="5">
        <f ca="1">IF(Table1[[#This Row],[Value of debts]]&gt;$CC$6,1,0)</f>
        <v>1</v>
      </c>
      <c r="CF385" s="6"/>
      <c r="CG385" s="43">
        <f ca="1">Table1[[#This Row],[Mortage left]]/Table1[[#This Row],[value of house]]</f>
        <v>0.94049331747918252</v>
      </c>
      <c r="CH385">
        <f t="shared" ca="1" si="133"/>
        <v>0</v>
      </c>
      <c r="CO385" s="5">
        <f ca="1">IF(Table1[[#This Row],[area]]="yukon",Table1[[#This Row],[income]],0)</f>
        <v>0</v>
      </c>
      <c r="CP385">
        <f ca="1">IF(Table1[[#This Row],[area]]="ontario",Table1[[#This Row],[income]],0)</f>
        <v>0</v>
      </c>
      <c r="CQ385">
        <f ca="1">IF(Table1[[#This Row],[area]]="newfounland",Table1[[#This Row],[income]],0)</f>
        <v>0</v>
      </c>
      <c r="CR385">
        <f ca="1">IF(Table1[[#This Row],[area]]="alberta",Table1[[#This Row],[income]],0)</f>
        <v>0</v>
      </c>
      <c r="CS385">
        <f ca="1">IF(Table1[[#This Row],[area]]="nunavet",Table1[[#This Row],[income]],0)</f>
        <v>0</v>
      </c>
      <c r="CT385">
        <f ca="1">IF(Table1[[#This Row],[area]]="prince edward island",Table1[[#This Row],[income]],0)</f>
        <v>0</v>
      </c>
      <c r="CU385">
        <f ca="1">IF(Table1[[#This Row],[area]]="northwest tersesa",Table1[[#This Row],[income]],0)</f>
        <v>0</v>
      </c>
      <c r="CV385">
        <f ca="1">IF(Table1[[#This Row],[area]]="quebec",Table1[[#This Row],[income]],0)</f>
        <v>0</v>
      </c>
      <c r="CW385">
        <f ca="1">IF(Table1[[#This Row],[area]]="manitoba",Table1[[#This Row],[income]],0)</f>
        <v>0</v>
      </c>
      <c r="CX385">
        <f ca="1">IF(Table1[[#This Row],[area]]="sasketchwan",Table1[[#This Row],[income]],0)</f>
        <v>0</v>
      </c>
      <c r="CY385">
        <f ca="1">IF(Table1[[#This Row],[area]]="BC",Table1[[#This Row],[income]],0)</f>
        <v>0</v>
      </c>
      <c r="CZ385" s="6">
        <f ca="1">IF(Table1[[#This Row],[area]]="newbruncwick",Table1[[#This Row],[income]],0)</f>
        <v>70615</v>
      </c>
      <c r="DB385" s="5">
        <f ca="1">IF(Table1[[#This Row],[field of work]]="health",Table1[[#This Row],[income]],0)</f>
        <v>70615</v>
      </c>
      <c r="DC385">
        <f ca="1">IF(Table1[[#This Row],[field of work]]="teaching",Table1[[#This Row],[income]],0)</f>
        <v>0</v>
      </c>
      <c r="DD385">
        <f ca="1">IF(Table1[[#This Row],[field of work]]="agriculture",Table1[[#This Row],[income]],0)</f>
        <v>0</v>
      </c>
      <c r="DE385">
        <f ca="1">IF(Table1[[#This Row],[field of work]]="IT",Table1[[#This Row],[income]],0)</f>
        <v>0</v>
      </c>
      <c r="DF385">
        <f ca="1">IF(Table1[[#This Row],[field of work]]="construction",Table1[[#This Row],[income]],0)</f>
        <v>0</v>
      </c>
      <c r="DG385" s="6">
        <f ca="1">IF(Table1[[#This Row],[field of work]]="general work",Table1[[#This Row],[income]],0)</f>
        <v>0</v>
      </c>
      <c r="DJ385" s="5">
        <f ca="1">IF(Table1[[#This Row],[Value of debts]]&gt;Table1[[#This Row],[income]],1,0)</f>
        <v>1</v>
      </c>
      <c r="DK385" s="6"/>
      <c r="DL385">
        <f ca="1">IF(Table1[[#This Row],[net worth of person($)]]&gt;$DM$6,Table1[[#This Row],[age]],0)</f>
        <v>0</v>
      </c>
    </row>
    <row r="386" spans="2:116" x14ac:dyDescent="0.3">
      <c r="B386">
        <f t="shared" ca="1" si="120"/>
        <v>2</v>
      </c>
      <c r="C386" s="1" t="str">
        <f t="shared" ca="1" si="121"/>
        <v>women</v>
      </c>
      <c r="D386">
        <f t="shared" ca="1" si="122"/>
        <v>39</v>
      </c>
      <c r="E386">
        <f t="shared" ca="1" si="123"/>
        <v>1</v>
      </c>
      <c r="F386" t="str">
        <f t="shared" ca="1" si="124"/>
        <v>health</v>
      </c>
      <c r="G386">
        <f t="shared" ca="1" si="125"/>
        <v>5</v>
      </c>
      <c r="H386" t="str">
        <f t="shared" ca="1" si="126"/>
        <v>other</v>
      </c>
      <c r="I386">
        <f t="shared" ca="1" si="127"/>
        <v>1</v>
      </c>
      <c r="J386">
        <f t="shared" ca="1" si="119"/>
        <v>1</v>
      </c>
      <c r="K386">
        <f t="shared" ca="1" si="128"/>
        <v>59154</v>
      </c>
      <c r="L386">
        <f t="shared" ca="1" si="129"/>
        <v>12</v>
      </c>
      <c r="M386" t="str">
        <f t="shared" ca="1" si="130"/>
        <v>prince edward island</v>
      </c>
      <c r="N386">
        <f t="shared" ca="1" si="134"/>
        <v>295770</v>
      </c>
      <c r="O386">
        <f t="shared" ca="1" si="131"/>
        <v>103140.93008818859</v>
      </c>
      <c r="P386">
        <f t="shared" ca="1" si="135"/>
        <v>8990.5373893954275</v>
      </c>
      <c r="Q386">
        <f t="shared" ca="1" si="132"/>
        <v>8384</v>
      </c>
      <c r="R386">
        <f t="shared" ca="1" si="136"/>
        <v>9104.0535094051047</v>
      </c>
      <c r="S386">
        <f t="shared" ca="1" si="137"/>
        <v>85541.346462400936</v>
      </c>
      <c r="T386">
        <f t="shared" ca="1" si="138"/>
        <v>390301.88385179633</v>
      </c>
      <c r="U386">
        <f t="shared" ca="1" si="139"/>
        <v>120628.98359759369</v>
      </c>
      <c r="V386">
        <f t="shared" ca="1" si="140"/>
        <v>269672.90025420266</v>
      </c>
      <c r="AF386" s="5">
        <f ca="1">IF(Table1[[#This Row],[Genders]]="men",1,0)</f>
        <v>0</v>
      </c>
      <c r="AG386">
        <f ca="1">IF(Table1[[#This Row],[Genders]]="women",1,0)</f>
        <v>1</v>
      </c>
      <c r="AJ386" s="6"/>
      <c r="AL386">
        <f ca="1">IF(Table1[[#This Row],[field of work]]="teaching",1,0)</f>
        <v>0</v>
      </c>
      <c r="AM386">
        <f ca="1">IF(Table1[[#This Row],[field of work]]="health",1,0)</f>
        <v>1</v>
      </c>
      <c r="AN386">
        <f ca="1">IF(Table1[[#This Row],[field of work]]="agriculture",1,0)</f>
        <v>0</v>
      </c>
      <c r="AO386">
        <f ca="1">IF(Table1[[#This Row],[field of work]]="IT",1,0)</f>
        <v>0</v>
      </c>
      <c r="AP386">
        <f ca="1">IF(Table1[[#This Row],[field of work]]="construction",1,0)</f>
        <v>0</v>
      </c>
      <c r="AQ386">
        <f ca="1">IF(Table1[[#This Row],[field of work]]="general work",1,0)</f>
        <v>0</v>
      </c>
      <c r="AY386" s="23">
        <f ca="1">IF(Table1[[#This Row],[area]]="ontario",1,0)</f>
        <v>0</v>
      </c>
      <c r="AZ386">
        <f ca="1">IF(Table1[[#This Row],[area]]="newfounland",1,0)</f>
        <v>0</v>
      </c>
      <c r="BA386">
        <f ca="1">IF(Table1[[#This Row],[area]]="alberta",1,0)</f>
        <v>0</v>
      </c>
      <c r="BB386">
        <f ca="1">IF(Table1[[#This Row],[area]]="BC",1,0)</f>
        <v>0</v>
      </c>
      <c r="BC386">
        <f ca="1">IF(Table1[[#This Row],[area]]="yukon",1,0)</f>
        <v>0</v>
      </c>
      <c r="BD386">
        <f ca="1">IF(Table1[[#This Row],[area]]="nunavet",1,0)</f>
        <v>0</v>
      </c>
      <c r="BE386">
        <f ca="1">IF(Table1[[#This Row],[area]]="sasketchwan",1,0)</f>
        <v>0</v>
      </c>
      <c r="BF386">
        <f ca="1">IF(Table1[[#This Row],[area]]="newbruncwick",1,0)</f>
        <v>0</v>
      </c>
      <c r="BG386">
        <f ca="1">IF(Table1[[#This Row],[area]]="manitoba",1,0)</f>
        <v>0</v>
      </c>
      <c r="BH386">
        <f ca="1">IF(Table1[[#This Row],[area]]="prince edward island",1,0)</f>
        <v>1</v>
      </c>
      <c r="BI386">
        <f ca="1">IF(Table1[[#This Row],[area]]="quebec",1,0)</f>
        <v>0</v>
      </c>
      <c r="BJ386">
        <f ca="1">IF(Table1[[#This Row],[area]]="northwest tersesa",1,0)</f>
        <v>0</v>
      </c>
      <c r="BZ386" s="41">
        <f ca="1">Table1[[#This Row],[Cars Value]]/Table1[[#This Row],[no of cars]]</f>
        <v>8990.5373893954275</v>
      </c>
      <c r="CB386" s="5">
        <f ca="1">IF(Table1[[#This Row],[Value of debts]]&gt;$CC$6,1,0)</f>
        <v>1</v>
      </c>
      <c r="CF386" s="6"/>
      <c r="CG386" s="43">
        <f ca="1">Table1[[#This Row],[Mortage left]]/Table1[[#This Row],[value of house]]</f>
        <v>0.34872005304185205</v>
      </c>
      <c r="CH386">
        <f t="shared" ca="1" si="133"/>
        <v>0</v>
      </c>
      <c r="CO386" s="5">
        <f ca="1">IF(Table1[[#This Row],[area]]="yukon",Table1[[#This Row],[income]],0)</f>
        <v>0</v>
      </c>
      <c r="CP386">
        <f ca="1">IF(Table1[[#This Row],[area]]="ontario",Table1[[#This Row],[income]],0)</f>
        <v>0</v>
      </c>
      <c r="CQ386">
        <f ca="1">IF(Table1[[#This Row],[area]]="newfounland",Table1[[#This Row],[income]],0)</f>
        <v>0</v>
      </c>
      <c r="CR386">
        <f ca="1">IF(Table1[[#This Row],[area]]="alberta",Table1[[#This Row],[income]],0)</f>
        <v>0</v>
      </c>
      <c r="CS386">
        <f ca="1">IF(Table1[[#This Row],[area]]="nunavet",Table1[[#This Row],[income]],0)</f>
        <v>0</v>
      </c>
      <c r="CT386">
        <f ca="1">IF(Table1[[#This Row],[area]]="prince edward island",Table1[[#This Row],[income]],0)</f>
        <v>59154</v>
      </c>
      <c r="CU386">
        <f ca="1">IF(Table1[[#This Row],[area]]="northwest tersesa",Table1[[#This Row],[income]],0)</f>
        <v>0</v>
      </c>
      <c r="CV386">
        <f ca="1">IF(Table1[[#This Row],[area]]="quebec",Table1[[#This Row],[income]],0)</f>
        <v>0</v>
      </c>
      <c r="CW386">
        <f ca="1">IF(Table1[[#This Row],[area]]="manitoba",Table1[[#This Row],[income]],0)</f>
        <v>0</v>
      </c>
      <c r="CX386">
        <f ca="1">IF(Table1[[#This Row],[area]]="sasketchwan",Table1[[#This Row],[income]],0)</f>
        <v>0</v>
      </c>
      <c r="CY386">
        <f ca="1">IF(Table1[[#This Row],[area]]="BC",Table1[[#This Row],[income]],0)</f>
        <v>0</v>
      </c>
      <c r="CZ386" s="6">
        <f ca="1">IF(Table1[[#This Row],[area]]="newbruncwick",Table1[[#This Row],[income]],0)</f>
        <v>0</v>
      </c>
      <c r="DB386" s="5">
        <f ca="1">IF(Table1[[#This Row],[field of work]]="health",Table1[[#This Row],[income]],0)</f>
        <v>59154</v>
      </c>
      <c r="DC386">
        <f ca="1">IF(Table1[[#This Row],[field of work]]="teaching",Table1[[#This Row],[income]],0)</f>
        <v>0</v>
      </c>
      <c r="DD386">
        <f ca="1">IF(Table1[[#This Row],[field of work]]="agriculture",Table1[[#This Row],[income]],0)</f>
        <v>0</v>
      </c>
      <c r="DE386">
        <f ca="1">IF(Table1[[#This Row],[field of work]]="IT",Table1[[#This Row],[income]],0)</f>
        <v>0</v>
      </c>
      <c r="DF386">
        <f ca="1">IF(Table1[[#This Row],[field of work]]="construction",Table1[[#This Row],[income]],0)</f>
        <v>0</v>
      </c>
      <c r="DG386" s="6">
        <f ca="1">IF(Table1[[#This Row],[field of work]]="general work",Table1[[#This Row],[income]],0)</f>
        <v>0</v>
      </c>
      <c r="DJ386" s="5">
        <f ca="1">IF(Table1[[#This Row],[Value of debts]]&gt;Table1[[#This Row],[income]],1,0)</f>
        <v>1</v>
      </c>
      <c r="DK386" s="6"/>
      <c r="DL386">
        <f ca="1">IF(Table1[[#This Row],[net worth of person($)]]&gt;$DM$6,Table1[[#This Row],[age]],0)</f>
        <v>39</v>
      </c>
    </row>
    <row r="387" spans="2:116" x14ac:dyDescent="0.3">
      <c r="B387">
        <f t="shared" ca="1" si="120"/>
        <v>1</v>
      </c>
      <c r="C387" s="1" t="str">
        <f t="shared" ca="1" si="121"/>
        <v>men</v>
      </c>
      <c r="D387">
        <f t="shared" ca="1" si="122"/>
        <v>41</v>
      </c>
      <c r="E387">
        <f t="shared" ca="1" si="123"/>
        <v>5</v>
      </c>
      <c r="F387" t="str">
        <f t="shared" ca="1" si="124"/>
        <v>general work</v>
      </c>
      <c r="G387">
        <f t="shared" ca="1" si="125"/>
        <v>4</v>
      </c>
      <c r="H387" t="str">
        <f t="shared" ca="1" si="126"/>
        <v>technical;</v>
      </c>
      <c r="I387">
        <f t="shared" ca="1" si="127"/>
        <v>4</v>
      </c>
      <c r="J387">
        <f t="shared" ca="1" si="119"/>
        <v>3</v>
      </c>
      <c r="K387">
        <f t="shared" ca="1" si="128"/>
        <v>52789</v>
      </c>
      <c r="L387">
        <f t="shared" ca="1" si="129"/>
        <v>6</v>
      </c>
      <c r="M387" t="str">
        <f t="shared" ca="1" si="130"/>
        <v>sasketchwan</v>
      </c>
      <c r="N387">
        <f t="shared" ca="1" si="134"/>
        <v>316734</v>
      </c>
      <c r="O387">
        <f t="shared" ca="1" si="131"/>
        <v>121090.40920227004</v>
      </c>
      <c r="P387">
        <f t="shared" ca="1" si="135"/>
        <v>106252.10481147493</v>
      </c>
      <c r="Q387">
        <f t="shared" ca="1" si="132"/>
        <v>91161</v>
      </c>
      <c r="R387">
        <f t="shared" ca="1" si="136"/>
        <v>45870.228731196432</v>
      </c>
      <c r="S387">
        <f t="shared" ca="1" si="137"/>
        <v>41060.798543621611</v>
      </c>
      <c r="T387">
        <f t="shared" ca="1" si="138"/>
        <v>464046.90335509653</v>
      </c>
      <c r="U387">
        <f t="shared" ca="1" si="139"/>
        <v>258121.63793346647</v>
      </c>
      <c r="V387">
        <f t="shared" ca="1" si="140"/>
        <v>205925.26542163006</v>
      </c>
      <c r="AF387" s="5">
        <f ca="1">IF(Table1[[#This Row],[Genders]]="men",1,0)</f>
        <v>1</v>
      </c>
      <c r="AG387">
        <f ca="1">IF(Table1[[#This Row],[Genders]]="women",1,0)</f>
        <v>0</v>
      </c>
      <c r="AJ387" s="6"/>
      <c r="AL387">
        <f ca="1">IF(Table1[[#This Row],[field of work]]="teaching",1,0)</f>
        <v>0</v>
      </c>
      <c r="AM387">
        <f ca="1">IF(Table1[[#This Row],[field of work]]="health",1,0)</f>
        <v>0</v>
      </c>
      <c r="AN387">
        <f ca="1">IF(Table1[[#This Row],[field of work]]="agriculture",1,0)</f>
        <v>0</v>
      </c>
      <c r="AO387">
        <f ca="1">IF(Table1[[#This Row],[field of work]]="IT",1,0)</f>
        <v>0</v>
      </c>
      <c r="AP387">
        <f ca="1">IF(Table1[[#This Row],[field of work]]="construction",1,0)</f>
        <v>0</v>
      </c>
      <c r="AQ387">
        <f ca="1">IF(Table1[[#This Row],[field of work]]="general work",1,0)</f>
        <v>1</v>
      </c>
      <c r="AY387" s="23">
        <f ca="1">IF(Table1[[#This Row],[area]]="ontario",1,0)</f>
        <v>0</v>
      </c>
      <c r="AZ387">
        <f ca="1">IF(Table1[[#This Row],[area]]="newfounland",1,0)</f>
        <v>0</v>
      </c>
      <c r="BA387">
        <f ca="1">IF(Table1[[#This Row],[area]]="alberta",1,0)</f>
        <v>0</v>
      </c>
      <c r="BB387">
        <f ca="1">IF(Table1[[#This Row],[area]]="BC",1,0)</f>
        <v>0</v>
      </c>
      <c r="BC387">
        <f ca="1">IF(Table1[[#This Row],[area]]="yukon",1,0)</f>
        <v>0</v>
      </c>
      <c r="BD387">
        <f ca="1">IF(Table1[[#This Row],[area]]="nunavet",1,0)</f>
        <v>0</v>
      </c>
      <c r="BE387">
        <f ca="1">IF(Table1[[#This Row],[area]]="sasketchwan",1,0)</f>
        <v>1</v>
      </c>
      <c r="BF387">
        <f ca="1">IF(Table1[[#This Row],[area]]="newbruncwick",1,0)</f>
        <v>0</v>
      </c>
      <c r="BG387">
        <f ca="1">IF(Table1[[#This Row],[area]]="manitoba",1,0)</f>
        <v>0</v>
      </c>
      <c r="BH387">
        <f ca="1">IF(Table1[[#This Row],[area]]="prince edward island",1,0)</f>
        <v>0</v>
      </c>
      <c r="BI387">
        <f ca="1">IF(Table1[[#This Row],[area]]="quebec",1,0)</f>
        <v>0</v>
      </c>
      <c r="BJ387">
        <f ca="1">IF(Table1[[#This Row],[area]]="northwest tersesa",1,0)</f>
        <v>0</v>
      </c>
      <c r="BZ387" s="41">
        <f ca="1">Table1[[#This Row],[Cars Value]]/Table1[[#This Row],[no of cars]]</f>
        <v>35417.368270491643</v>
      </c>
      <c r="CB387" s="5">
        <f ca="1">IF(Table1[[#This Row],[Value of debts]]&gt;$CC$6,1,0)</f>
        <v>1</v>
      </c>
      <c r="CF387" s="6"/>
      <c r="CG387" s="43">
        <f ca="1">Table1[[#This Row],[Mortage left]]/Table1[[#This Row],[value of house]]</f>
        <v>0.38230947483462474</v>
      </c>
      <c r="CH387">
        <f t="shared" ca="1" si="133"/>
        <v>0</v>
      </c>
      <c r="CO387" s="5">
        <f ca="1">IF(Table1[[#This Row],[area]]="yukon",Table1[[#This Row],[income]],0)</f>
        <v>0</v>
      </c>
      <c r="CP387">
        <f ca="1">IF(Table1[[#This Row],[area]]="ontario",Table1[[#This Row],[income]],0)</f>
        <v>0</v>
      </c>
      <c r="CQ387">
        <f ca="1">IF(Table1[[#This Row],[area]]="newfounland",Table1[[#This Row],[income]],0)</f>
        <v>0</v>
      </c>
      <c r="CR387">
        <f ca="1">IF(Table1[[#This Row],[area]]="alberta",Table1[[#This Row],[income]],0)</f>
        <v>0</v>
      </c>
      <c r="CS387">
        <f ca="1">IF(Table1[[#This Row],[area]]="nunavet",Table1[[#This Row],[income]],0)</f>
        <v>0</v>
      </c>
      <c r="CT387">
        <f ca="1">IF(Table1[[#This Row],[area]]="prince edward island",Table1[[#This Row],[income]],0)</f>
        <v>0</v>
      </c>
      <c r="CU387">
        <f ca="1">IF(Table1[[#This Row],[area]]="northwest tersesa",Table1[[#This Row],[income]],0)</f>
        <v>0</v>
      </c>
      <c r="CV387">
        <f ca="1">IF(Table1[[#This Row],[area]]="quebec",Table1[[#This Row],[income]],0)</f>
        <v>0</v>
      </c>
      <c r="CW387">
        <f ca="1">IF(Table1[[#This Row],[area]]="manitoba",Table1[[#This Row],[income]],0)</f>
        <v>0</v>
      </c>
      <c r="CX387">
        <f ca="1">IF(Table1[[#This Row],[area]]="sasketchwan",Table1[[#This Row],[income]],0)</f>
        <v>52789</v>
      </c>
      <c r="CY387">
        <f ca="1">IF(Table1[[#This Row],[area]]="BC",Table1[[#This Row],[income]],0)</f>
        <v>0</v>
      </c>
      <c r="CZ387" s="6">
        <f ca="1">IF(Table1[[#This Row],[area]]="newbruncwick",Table1[[#This Row],[income]],0)</f>
        <v>0</v>
      </c>
      <c r="DB387" s="5">
        <f ca="1">IF(Table1[[#This Row],[field of work]]="health",Table1[[#This Row],[income]],0)</f>
        <v>0</v>
      </c>
      <c r="DC387">
        <f ca="1">IF(Table1[[#This Row],[field of work]]="teaching",Table1[[#This Row],[income]],0)</f>
        <v>0</v>
      </c>
      <c r="DD387">
        <f ca="1">IF(Table1[[#This Row],[field of work]]="agriculture",Table1[[#This Row],[income]],0)</f>
        <v>0</v>
      </c>
      <c r="DE387">
        <f ca="1">IF(Table1[[#This Row],[field of work]]="IT",Table1[[#This Row],[income]],0)</f>
        <v>0</v>
      </c>
      <c r="DF387">
        <f ca="1">IF(Table1[[#This Row],[field of work]]="construction",Table1[[#This Row],[income]],0)</f>
        <v>0</v>
      </c>
      <c r="DG387" s="6">
        <f ca="1">IF(Table1[[#This Row],[field of work]]="general work",Table1[[#This Row],[income]],0)</f>
        <v>52789</v>
      </c>
      <c r="DJ387" s="5">
        <f ca="1">IF(Table1[[#This Row],[Value of debts]]&gt;Table1[[#This Row],[income]],1,0)</f>
        <v>1</v>
      </c>
      <c r="DK387" s="6"/>
      <c r="DL387">
        <f ca="1">IF(Table1[[#This Row],[net worth of person($)]]&gt;$DM$6,Table1[[#This Row],[age]],0)</f>
        <v>41</v>
      </c>
    </row>
    <row r="388" spans="2:116" x14ac:dyDescent="0.3">
      <c r="B388">
        <f t="shared" ca="1" si="120"/>
        <v>2</v>
      </c>
      <c r="C388" s="1" t="str">
        <f t="shared" ca="1" si="121"/>
        <v>women</v>
      </c>
      <c r="D388">
        <f t="shared" ca="1" si="122"/>
        <v>35</v>
      </c>
      <c r="E388">
        <f t="shared" ca="1" si="123"/>
        <v>6</v>
      </c>
      <c r="F388" t="str">
        <f t="shared" ca="1" si="124"/>
        <v>agriculture</v>
      </c>
      <c r="G388">
        <f t="shared" ca="1" si="125"/>
        <v>4</v>
      </c>
      <c r="H388" t="str">
        <f t="shared" ca="1" si="126"/>
        <v>technical;</v>
      </c>
      <c r="I388">
        <f t="shared" ca="1" si="127"/>
        <v>1</v>
      </c>
      <c r="J388">
        <f t="shared" ca="1" si="119"/>
        <v>1</v>
      </c>
      <c r="K388">
        <f t="shared" ca="1" si="128"/>
        <v>56704</v>
      </c>
      <c r="L388">
        <f t="shared" ca="1" si="129"/>
        <v>11</v>
      </c>
      <c r="M388" t="str">
        <f t="shared" ca="1" si="130"/>
        <v>newbruncwick</v>
      </c>
      <c r="N388">
        <f t="shared" ca="1" si="134"/>
        <v>170112</v>
      </c>
      <c r="O388">
        <f t="shared" ca="1" si="131"/>
        <v>144952.84786936495</v>
      </c>
      <c r="P388">
        <f t="shared" ca="1" si="135"/>
        <v>14576.223002704382</v>
      </c>
      <c r="Q388">
        <f t="shared" ca="1" si="132"/>
        <v>5307</v>
      </c>
      <c r="R388">
        <f t="shared" ca="1" si="136"/>
        <v>47281.345990290101</v>
      </c>
      <c r="S388">
        <f t="shared" ca="1" si="137"/>
        <v>29308.537269753026</v>
      </c>
      <c r="T388">
        <f t="shared" ca="1" si="138"/>
        <v>213996.76027245741</v>
      </c>
      <c r="U388">
        <f t="shared" ca="1" si="139"/>
        <v>197541.19385965506</v>
      </c>
      <c r="V388">
        <f t="shared" ca="1" si="140"/>
        <v>16455.566412802349</v>
      </c>
      <c r="AF388" s="5">
        <f ca="1">IF(Table1[[#This Row],[Genders]]="men",1,0)</f>
        <v>0</v>
      </c>
      <c r="AG388">
        <f ca="1">IF(Table1[[#This Row],[Genders]]="women",1,0)</f>
        <v>1</v>
      </c>
      <c r="AJ388" s="6"/>
      <c r="AL388">
        <f ca="1">IF(Table1[[#This Row],[field of work]]="teaching",1,0)</f>
        <v>0</v>
      </c>
      <c r="AM388">
        <f ca="1">IF(Table1[[#This Row],[field of work]]="health",1,0)</f>
        <v>0</v>
      </c>
      <c r="AN388">
        <f ca="1">IF(Table1[[#This Row],[field of work]]="agriculture",1,0)</f>
        <v>1</v>
      </c>
      <c r="AO388">
        <f ca="1">IF(Table1[[#This Row],[field of work]]="IT",1,0)</f>
        <v>0</v>
      </c>
      <c r="AP388">
        <f ca="1">IF(Table1[[#This Row],[field of work]]="construction",1,0)</f>
        <v>0</v>
      </c>
      <c r="AQ388">
        <f ca="1">IF(Table1[[#This Row],[field of work]]="general work",1,0)</f>
        <v>0</v>
      </c>
      <c r="AY388" s="23">
        <f ca="1">IF(Table1[[#This Row],[area]]="ontario",1,0)</f>
        <v>0</v>
      </c>
      <c r="AZ388">
        <f ca="1">IF(Table1[[#This Row],[area]]="newfounland",1,0)</f>
        <v>0</v>
      </c>
      <c r="BA388">
        <f ca="1">IF(Table1[[#This Row],[area]]="alberta",1,0)</f>
        <v>0</v>
      </c>
      <c r="BB388">
        <f ca="1">IF(Table1[[#This Row],[area]]="BC",1,0)</f>
        <v>0</v>
      </c>
      <c r="BC388">
        <f ca="1">IF(Table1[[#This Row],[area]]="yukon",1,0)</f>
        <v>0</v>
      </c>
      <c r="BD388">
        <f ca="1">IF(Table1[[#This Row],[area]]="nunavet",1,0)</f>
        <v>0</v>
      </c>
      <c r="BE388">
        <f ca="1">IF(Table1[[#This Row],[area]]="sasketchwan",1,0)</f>
        <v>0</v>
      </c>
      <c r="BF388">
        <f ca="1">IF(Table1[[#This Row],[area]]="newbruncwick",1,0)</f>
        <v>1</v>
      </c>
      <c r="BG388">
        <f ca="1">IF(Table1[[#This Row],[area]]="manitoba",1,0)</f>
        <v>0</v>
      </c>
      <c r="BH388">
        <f ca="1">IF(Table1[[#This Row],[area]]="prince edward island",1,0)</f>
        <v>0</v>
      </c>
      <c r="BI388">
        <f ca="1">IF(Table1[[#This Row],[area]]="quebec",1,0)</f>
        <v>0</v>
      </c>
      <c r="BJ388">
        <f ca="1">IF(Table1[[#This Row],[area]]="northwest tersesa",1,0)</f>
        <v>0</v>
      </c>
      <c r="BZ388" s="41">
        <f ca="1">Table1[[#This Row],[Cars Value]]/Table1[[#This Row],[no of cars]]</f>
        <v>14576.223002704382</v>
      </c>
      <c r="CB388" s="5">
        <f ca="1">IF(Table1[[#This Row],[Value of debts]]&gt;$CC$6,1,0)</f>
        <v>1</v>
      </c>
      <c r="CF388" s="6"/>
      <c r="CG388" s="43">
        <f ca="1">Table1[[#This Row],[Mortage left]]/Table1[[#This Row],[value of house]]</f>
        <v>0.85210242586863327</v>
      </c>
      <c r="CH388">
        <f t="shared" ca="1" si="133"/>
        <v>0</v>
      </c>
      <c r="CO388" s="5">
        <f ca="1">IF(Table1[[#This Row],[area]]="yukon",Table1[[#This Row],[income]],0)</f>
        <v>0</v>
      </c>
      <c r="CP388">
        <f ca="1">IF(Table1[[#This Row],[area]]="ontario",Table1[[#This Row],[income]],0)</f>
        <v>0</v>
      </c>
      <c r="CQ388">
        <f ca="1">IF(Table1[[#This Row],[area]]="newfounland",Table1[[#This Row],[income]],0)</f>
        <v>0</v>
      </c>
      <c r="CR388">
        <f ca="1">IF(Table1[[#This Row],[area]]="alberta",Table1[[#This Row],[income]],0)</f>
        <v>0</v>
      </c>
      <c r="CS388">
        <f ca="1">IF(Table1[[#This Row],[area]]="nunavet",Table1[[#This Row],[income]],0)</f>
        <v>0</v>
      </c>
      <c r="CT388">
        <f ca="1">IF(Table1[[#This Row],[area]]="prince edward island",Table1[[#This Row],[income]],0)</f>
        <v>0</v>
      </c>
      <c r="CU388">
        <f ca="1">IF(Table1[[#This Row],[area]]="northwest tersesa",Table1[[#This Row],[income]],0)</f>
        <v>0</v>
      </c>
      <c r="CV388">
        <f ca="1">IF(Table1[[#This Row],[area]]="quebec",Table1[[#This Row],[income]],0)</f>
        <v>0</v>
      </c>
      <c r="CW388">
        <f ca="1">IF(Table1[[#This Row],[area]]="manitoba",Table1[[#This Row],[income]],0)</f>
        <v>0</v>
      </c>
      <c r="CX388">
        <f ca="1">IF(Table1[[#This Row],[area]]="sasketchwan",Table1[[#This Row],[income]],0)</f>
        <v>0</v>
      </c>
      <c r="CY388">
        <f ca="1">IF(Table1[[#This Row],[area]]="BC",Table1[[#This Row],[income]],0)</f>
        <v>0</v>
      </c>
      <c r="CZ388" s="6">
        <f ca="1">IF(Table1[[#This Row],[area]]="newbruncwick",Table1[[#This Row],[income]],0)</f>
        <v>56704</v>
      </c>
      <c r="DB388" s="5">
        <f ca="1">IF(Table1[[#This Row],[field of work]]="health",Table1[[#This Row],[income]],0)</f>
        <v>0</v>
      </c>
      <c r="DC388">
        <f ca="1">IF(Table1[[#This Row],[field of work]]="teaching",Table1[[#This Row],[income]],0)</f>
        <v>0</v>
      </c>
      <c r="DD388">
        <f ca="1">IF(Table1[[#This Row],[field of work]]="agriculture",Table1[[#This Row],[income]],0)</f>
        <v>56704</v>
      </c>
      <c r="DE388">
        <f ca="1">IF(Table1[[#This Row],[field of work]]="IT",Table1[[#This Row],[income]],0)</f>
        <v>0</v>
      </c>
      <c r="DF388">
        <f ca="1">IF(Table1[[#This Row],[field of work]]="construction",Table1[[#This Row],[income]],0)</f>
        <v>0</v>
      </c>
      <c r="DG388" s="6">
        <f ca="1">IF(Table1[[#This Row],[field of work]]="general work",Table1[[#This Row],[income]],0)</f>
        <v>0</v>
      </c>
      <c r="DJ388" s="5">
        <f ca="1">IF(Table1[[#This Row],[Value of debts]]&gt;Table1[[#This Row],[income]],1,0)</f>
        <v>1</v>
      </c>
      <c r="DK388" s="6"/>
      <c r="DL388">
        <f ca="1">IF(Table1[[#This Row],[net worth of person($)]]&gt;$DM$6,Table1[[#This Row],[age]],0)</f>
        <v>0</v>
      </c>
    </row>
    <row r="389" spans="2:116" x14ac:dyDescent="0.3">
      <c r="B389">
        <f t="shared" ca="1" si="120"/>
        <v>2</v>
      </c>
      <c r="C389" s="1" t="str">
        <f t="shared" ca="1" si="121"/>
        <v>women</v>
      </c>
      <c r="D389">
        <f t="shared" ca="1" si="122"/>
        <v>38</v>
      </c>
      <c r="E389">
        <f t="shared" ca="1" si="123"/>
        <v>5</v>
      </c>
      <c r="F389" t="str">
        <f t="shared" ca="1" si="124"/>
        <v>general work</v>
      </c>
      <c r="G389">
        <f t="shared" ca="1" si="125"/>
        <v>3</v>
      </c>
      <c r="H389" t="str">
        <f t="shared" ca="1" si="126"/>
        <v>university</v>
      </c>
      <c r="I389">
        <f t="shared" ca="1" si="127"/>
        <v>0</v>
      </c>
      <c r="J389">
        <f t="shared" ca="1" si="119"/>
        <v>2</v>
      </c>
      <c r="K389">
        <f t="shared" ca="1" si="128"/>
        <v>85516</v>
      </c>
      <c r="L389">
        <f t="shared" ca="1" si="129"/>
        <v>1</v>
      </c>
      <c r="M389" t="str">
        <f t="shared" ca="1" si="130"/>
        <v>yukon</v>
      </c>
      <c r="N389">
        <f t="shared" ca="1" si="134"/>
        <v>513096</v>
      </c>
      <c r="O389">
        <f t="shared" ca="1" si="131"/>
        <v>388533.81147105311</v>
      </c>
      <c r="P389">
        <f t="shared" ca="1" si="135"/>
        <v>90349.677228622837</v>
      </c>
      <c r="Q389">
        <f t="shared" ca="1" si="132"/>
        <v>15883</v>
      </c>
      <c r="R389">
        <f t="shared" ca="1" si="136"/>
        <v>148649.56314544842</v>
      </c>
      <c r="S389">
        <f t="shared" ca="1" si="137"/>
        <v>24134.535636582877</v>
      </c>
      <c r="T389">
        <f t="shared" ca="1" si="138"/>
        <v>627580.21286520571</v>
      </c>
      <c r="U389">
        <f t="shared" ca="1" si="139"/>
        <v>553066.3746165015</v>
      </c>
      <c r="V389">
        <f t="shared" ca="1" si="140"/>
        <v>74513.838248704211</v>
      </c>
      <c r="AF389" s="5">
        <f ca="1">IF(Table1[[#This Row],[Genders]]="men",1,0)</f>
        <v>0</v>
      </c>
      <c r="AG389">
        <f ca="1">IF(Table1[[#This Row],[Genders]]="women",1,0)</f>
        <v>1</v>
      </c>
      <c r="AJ389" s="6"/>
      <c r="AL389">
        <f ca="1">IF(Table1[[#This Row],[field of work]]="teaching",1,0)</f>
        <v>0</v>
      </c>
      <c r="AM389">
        <f ca="1">IF(Table1[[#This Row],[field of work]]="health",1,0)</f>
        <v>0</v>
      </c>
      <c r="AN389">
        <f ca="1">IF(Table1[[#This Row],[field of work]]="agriculture",1,0)</f>
        <v>0</v>
      </c>
      <c r="AO389">
        <f ca="1">IF(Table1[[#This Row],[field of work]]="IT",1,0)</f>
        <v>0</v>
      </c>
      <c r="AP389">
        <f ca="1">IF(Table1[[#This Row],[field of work]]="construction",1,0)</f>
        <v>0</v>
      </c>
      <c r="AQ389">
        <f ca="1">IF(Table1[[#This Row],[field of work]]="general work",1,0)</f>
        <v>1</v>
      </c>
      <c r="AY389" s="23">
        <f ca="1">IF(Table1[[#This Row],[area]]="ontario",1,0)</f>
        <v>0</v>
      </c>
      <c r="AZ389">
        <f ca="1">IF(Table1[[#This Row],[area]]="newfounland",1,0)</f>
        <v>0</v>
      </c>
      <c r="BA389">
        <f ca="1">IF(Table1[[#This Row],[area]]="alberta",1,0)</f>
        <v>0</v>
      </c>
      <c r="BB389">
        <f ca="1">IF(Table1[[#This Row],[area]]="BC",1,0)</f>
        <v>0</v>
      </c>
      <c r="BC389">
        <f ca="1">IF(Table1[[#This Row],[area]]="yukon",1,0)</f>
        <v>1</v>
      </c>
      <c r="BD389">
        <f ca="1">IF(Table1[[#This Row],[area]]="nunavet",1,0)</f>
        <v>0</v>
      </c>
      <c r="BE389">
        <f ca="1">IF(Table1[[#This Row],[area]]="sasketchwan",1,0)</f>
        <v>0</v>
      </c>
      <c r="BF389">
        <f ca="1">IF(Table1[[#This Row],[area]]="newbruncwick",1,0)</f>
        <v>0</v>
      </c>
      <c r="BG389">
        <f ca="1">IF(Table1[[#This Row],[area]]="manitoba",1,0)</f>
        <v>0</v>
      </c>
      <c r="BH389">
        <f ca="1">IF(Table1[[#This Row],[area]]="prince edward island",1,0)</f>
        <v>0</v>
      </c>
      <c r="BI389">
        <f ca="1">IF(Table1[[#This Row],[area]]="quebec",1,0)</f>
        <v>0</v>
      </c>
      <c r="BJ389">
        <f ca="1">IF(Table1[[#This Row],[area]]="northwest tersesa",1,0)</f>
        <v>0</v>
      </c>
      <c r="BZ389" s="41">
        <f ca="1">Table1[[#This Row],[Cars Value]]/Table1[[#This Row],[no of cars]]</f>
        <v>45174.838614311418</v>
      </c>
      <c r="CB389" s="5">
        <f ca="1">IF(Table1[[#This Row],[Value of debts]]&gt;$CC$6,1,0)</f>
        <v>1</v>
      </c>
      <c r="CF389" s="6"/>
      <c r="CG389" s="43">
        <f ca="1">Table1[[#This Row],[Mortage left]]/Table1[[#This Row],[value of house]]</f>
        <v>0.75723414618522289</v>
      </c>
      <c r="CH389">
        <f t="shared" ca="1" si="133"/>
        <v>0</v>
      </c>
      <c r="CO389" s="5">
        <f ca="1">IF(Table1[[#This Row],[area]]="yukon",Table1[[#This Row],[income]],0)</f>
        <v>85516</v>
      </c>
      <c r="CP389">
        <f ca="1">IF(Table1[[#This Row],[area]]="ontario",Table1[[#This Row],[income]],0)</f>
        <v>0</v>
      </c>
      <c r="CQ389">
        <f ca="1">IF(Table1[[#This Row],[area]]="newfounland",Table1[[#This Row],[income]],0)</f>
        <v>0</v>
      </c>
      <c r="CR389">
        <f ca="1">IF(Table1[[#This Row],[area]]="alberta",Table1[[#This Row],[income]],0)</f>
        <v>0</v>
      </c>
      <c r="CS389">
        <f ca="1">IF(Table1[[#This Row],[area]]="nunavet",Table1[[#This Row],[income]],0)</f>
        <v>0</v>
      </c>
      <c r="CT389">
        <f ca="1">IF(Table1[[#This Row],[area]]="prince edward island",Table1[[#This Row],[income]],0)</f>
        <v>0</v>
      </c>
      <c r="CU389">
        <f ca="1">IF(Table1[[#This Row],[area]]="northwest tersesa",Table1[[#This Row],[income]],0)</f>
        <v>0</v>
      </c>
      <c r="CV389">
        <f ca="1">IF(Table1[[#This Row],[area]]="quebec",Table1[[#This Row],[income]],0)</f>
        <v>0</v>
      </c>
      <c r="CW389">
        <f ca="1">IF(Table1[[#This Row],[area]]="manitoba",Table1[[#This Row],[income]],0)</f>
        <v>0</v>
      </c>
      <c r="CX389">
        <f ca="1">IF(Table1[[#This Row],[area]]="sasketchwan",Table1[[#This Row],[income]],0)</f>
        <v>0</v>
      </c>
      <c r="CY389">
        <f ca="1">IF(Table1[[#This Row],[area]]="BC",Table1[[#This Row],[income]],0)</f>
        <v>0</v>
      </c>
      <c r="CZ389" s="6">
        <f ca="1">IF(Table1[[#This Row],[area]]="newbruncwick",Table1[[#This Row],[income]],0)</f>
        <v>0</v>
      </c>
      <c r="DB389" s="5">
        <f ca="1">IF(Table1[[#This Row],[field of work]]="health",Table1[[#This Row],[income]],0)</f>
        <v>0</v>
      </c>
      <c r="DC389">
        <f ca="1">IF(Table1[[#This Row],[field of work]]="teaching",Table1[[#This Row],[income]],0)</f>
        <v>0</v>
      </c>
      <c r="DD389">
        <f ca="1">IF(Table1[[#This Row],[field of work]]="agriculture",Table1[[#This Row],[income]],0)</f>
        <v>0</v>
      </c>
      <c r="DE389">
        <f ca="1">IF(Table1[[#This Row],[field of work]]="IT",Table1[[#This Row],[income]],0)</f>
        <v>0</v>
      </c>
      <c r="DF389">
        <f ca="1">IF(Table1[[#This Row],[field of work]]="construction",Table1[[#This Row],[income]],0)</f>
        <v>0</v>
      </c>
      <c r="DG389" s="6">
        <f ca="1">IF(Table1[[#This Row],[field of work]]="general work",Table1[[#This Row],[income]],0)</f>
        <v>85516</v>
      </c>
      <c r="DJ389" s="5">
        <f ca="1">IF(Table1[[#This Row],[Value of debts]]&gt;Table1[[#This Row],[income]],1,0)</f>
        <v>1</v>
      </c>
      <c r="DK389" s="6"/>
      <c r="DL389">
        <f ca="1">IF(Table1[[#This Row],[net worth of person($)]]&gt;$DM$6,Table1[[#This Row],[age]],0)</f>
        <v>38</v>
      </c>
    </row>
    <row r="390" spans="2:116" x14ac:dyDescent="0.3">
      <c r="B390">
        <f t="shared" ca="1" si="120"/>
        <v>1</v>
      </c>
      <c r="C390" s="1" t="str">
        <f t="shared" ca="1" si="121"/>
        <v>men</v>
      </c>
      <c r="D390">
        <f t="shared" ca="1" si="122"/>
        <v>26</v>
      </c>
      <c r="E390">
        <f t="shared" ca="1" si="123"/>
        <v>4</v>
      </c>
      <c r="F390" t="str">
        <f t="shared" ca="1" si="124"/>
        <v>IT</v>
      </c>
      <c r="G390">
        <f t="shared" ca="1" si="125"/>
        <v>3</v>
      </c>
      <c r="H390" t="str">
        <f t="shared" ca="1" si="126"/>
        <v>university</v>
      </c>
      <c r="I390">
        <f t="shared" ca="1" si="127"/>
        <v>1</v>
      </c>
      <c r="J390">
        <f t="shared" ca="1" si="119"/>
        <v>1</v>
      </c>
      <c r="K390">
        <f t="shared" ca="1" si="128"/>
        <v>71551</v>
      </c>
      <c r="L390">
        <f t="shared" ca="1" si="129"/>
        <v>1</v>
      </c>
      <c r="M390" t="str">
        <f t="shared" ca="1" si="130"/>
        <v>yukon</v>
      </c>
      <c r="N390">
        <f t="shared" ca="1" si="134"/>
        <v>286204</v>
      </c>
      <c r="O390">
        <f t="shared" ca="1" si="131"/>
        <v>15344.154079383934</v>
      </c>
      <c r="P390">
        <f t="shared" ca="1" si="135"/>
        <v>28515.207898714845</v>
      </c>
      <c r="Q390">
        <f t="shared" ca="1" si="132"/>
        <v>11763</v>
      </c>
      <c r="R390">
        <f t="shared" ca="1" si="136"/>
        <v>27490.686560391958</v>
      </c>
      <c r="S390">
        <f t="shared" ca="1" si="137"/>
        <v>11451.331721796789</v>
      </c>
      <c r="T390">
        <f t="shared" ca="1" si="138"/>
        <v>326170.53962051164</v>
      </c>
      <c r="U390">
        <f t="shared" ca="1" si="139"/>
        <v>54597.840639775895</v>
      </c>
      <c r="V390">
        <f t="shared" ca="1" si="140"/>
        <v>271572.69898073573</v>
      </c>
      <c r="AF390" s="5">
        <f ca="1">IF(Table1[[#This Row],[Genders]]="men",1,0)</f>
        <v>1</v>
      </c>
      <c r="AG390">
        <f ca="1">IF(Table1[[#This Row],[Genders]]="women",1,0)</f>
        <v>0</v>
      </c>
      <c r="AJ390" s="6"/>
      <c r="AL390">
        <f ca="1">IF(Table1[[#This Row],[field of work]]="teaching",1,0)</f>
        <v>0</v>
      </c>
      <c r="AM390">
        <f ca="1">IF(Table1[[#This Row],[field of work]]="health",1,0)</f>
        <v>0</v>
      </c>
      <c r="AN390">
        <f ca="1">IF(Table1[[#This Row],[field of work]]="agriculture",1,0)</f>
        <v>0</v>
      </c>
      <c r="AO390">
        <f ca="1">IF(Table1[[#This Row],[field of work]]="IT",1,0)</f>
        <v>1</v>
      </c>
      <c r="AP390">
        <f ca="1">IF(Table1[[#This Row],[field of work]]="construction",1,0)</f>
        <v>0</v>
      </c>
      <c r="AQ390">
        <f ca="1">IF(Table1[[#This Row],[field of work]]="general work",1,0)</f>
        <v>0</v>
      </c>
      <c r="AY390" s="23">
        <f ca="1">IF(Table1[[#This Row],[area]]="ontario",1,0)</f>
        <v>0</v>
      </c>
      <c r="AZ390">
        <f ca="1">IF(Table1[[#This Row],[area]]="newfounland",1,0)</f>
        <v>0</v>
      </c>
      <c r="BA390">
        <f ca="1">IF(Table1[[#This Row],[area]]="alberta",1,0)</f>
        <v>0</v>
      </c>
      <c r="BB390">
        <f ca="1">IF(Table1[[#This Row],[area]]="BC",1,0)</f>
        <v>0</v>
      </c>
      <c r="BC390">
        <f ca="1">IF(Table1[[#This Row],[area]]="yukon",1,0)</f>
        <v>1</v>
      </c>
      <c r="BD390">
        <f ca="1">IF(Table1[[#This Row],[area]]="nunavet",1,0)</f>
        <v>0</v>
      </c>
      <c r="BE390">
        <f ca="1">IF(Table1[[#This Row],[area]]="sasketchwan",1,0)</f>
        <v>0</v>
      </c>
      <c r="BF390">
        <f ca="1">IF(Table1[[#This Row],[area]]="newbruncwick",1,0)</f>
        <v>0</v>
      </c>
      <c r="BG390">
        <f ca="1">IF(Table1[[#This Row],[area]]="manitoba",1,0)</f>
        <v>0</v>
      </c>
      <c r="BH390">
        <f ca="1">IF(Table1[[#This Row],[area]]="prince edward island",1,0)</f>
        <v>0</v>
      </c>
      <c r="BI390">
        <f ca="1">IF(Table1[[#This Row],[area]]="quebec",1,0)</f>
        <v>0</v>
      </c>
      <c r="BJ390">
        <f ca="1">IF(Table1[[#This Row],[area]]="northwest tersesa",1,0)</f>
        <v>0</v>
      </c>
      <c r="BZ390" s="41">
        <f ca="1">Table1[[#This Row],[Cars Value]]/Table1[[#This Row],[no of cars]]</f>
        <v>28515.207898714845</v>
      </c>
      <c r="CB390" s="5">
        <f ca="1">IF(Table1[[#This Row],[Value of debts]]&gt;$CC$6,1,0)</f>
        <v>0</v>
      </c>
      <c r="CF390" s="6"/>
      <c r="CG390" s="43">
        <f ca="1">Table1[[#This Row],[Mortage left]]/Table1[[#This Row],[value of house]]</f>
        <v>5.3612647200542041E-2</v>
      </c>
      <c r="CH390">
        <f t="shared" ca="1" si="133"/>
        <v>1</v>
      </c>
      <c r="CO390" s="5">
        <f ca="1">IF(Table1[[#This Row],[area]]="yukon",Table1[[#This Row],[income]],0)</f>
        <v>71551</v>
      </c>
      <c r="CP390">
        <f ca="1">IF(Table1[[#This Row],[area]]="ontario",Table1[[#This Row],[income]],0)</f>
        <v>0</v>
      </c>
      <c r="CQ390">
        <f ca="1">IF(Table1[[#This Row],[area]]="newfounland",Table1[[#This Row],[income]],0)</f>
        <v>0</v>
      </c>
      <c r="CR390">
        <f ca="1">IF(Table1[[#This Row],[area]]="alberta",Table1[[#This Row],[income]],0)</f>
        <v>0</v>
      </c>
      <c r="CS390">
        <f ca="1">IF(Table1[[#This Row],[area]]="nunavet",Table1[[#This Row],[income]],0)</f>
        <v>0</v>
      </c>
      <c r="CT390">
        <f ca="1">IF(Table1[[#This Row],[area]]="prince edward island",Table1[[#This Row],[income]],0)</f>
        <v>0</v>
      </c>
      <c r="CU390">
        <f ca="1">IF(Table1[[#This Row],[area]]="northwest tersesa",Table1[[#This Row],[income]],0)</f>
        <v>0</v>
      </c>
      <c r="CV390">
        <f ca="1">IF(Table1[[#This Row],[area]]="quebec",Table1[[#This Row],[income]],0)</f>
        <v>0</v>
      </c>
      <c r="CW390">
        <f ca="1">IF(Table1[[#This Row],[area]]="manitoba",Table1[[#This Row],[income]],0)</f>
        <v>0</v>
      </c>
      <c r="CX390">
        <f ca="1">IF(Table1[[#This Row],[area]]="sasketchwan",Table1[[#This Row],[income]],0)</f>
        <v>0</v>
      </c>
      <c r="CY390">
        <f ca="1">IF(Table1[[#This Row],[area]]="BC",Table1[[#This Row],[income]],0)</f>
        <v>0</v>
      </c>
      <c r="CZ390" s="6">
        <f ca="1">IF(Table1[[#This Row],[area]]="newbruncwick",Table1[[#This Row],[income]],0)</f>
        <v>0</v>
      </c>
      <c r="DB390" s="5">
        <f ca="1">IF(Table1[[#This Row],[field of work]]="health",Table1[[#This Row],[income]],0)</f>
        <v>0</v>
      </c>
      <c r="DC390">
        <f ca="1">IF(Table1[[#This Row],[field of work]]="teaching",Table1[[#This Row],[income]],0)</f>
        <v>0</v>
      </c>
      <c r="DD390">
        <f ca="1">IF(Table1[[#This Row],[field of work]]="agriculture",Table1[[#This Row],[income]],0)</f>
        <v>0</v>
      </c>
      <c r="DE390">
        <f ca="1">IF(Table1[[#This Row],[field of work]]="IT",Table1[[#This Row],[income]],0)</f>
        <v>71551</v>
      </c>
      <c r="DF390">
        <f ca="1">IF(Table1[[#This Row],[field of work]]="construction",Table1[[#This Row],[income]],0)</f>
        <v>0</v>
      </c>
      <c r="DG390" s="6">
        <f ca="1">IF(Table1[[#This Row],[field of work]]="general work",Table1[[#This Row],[income]],0)</f>
        <v>0</v>
      </c>
      <c r="DJ390" s="5">
        <f ca="1">IF(Table1[[#This Row],[Value of debts]]&gt;Table1[[#This Row],[income]],1,0)</f>
        <v>0</v>
      </c>
      <c r="DK390" s="6"/>
      <c r="DL390">
        <f ca="1">IF(Table1[[#This Row],[net worth of person($)]]&gt;$DM$6,Table1[[#This Row],[age]],0)</f>
        <v>26</v>
      </c>
    </row>
    <row r="391" spans="2:116" x14ac:dyDescent="0.3">
      <c r="B391">
        <f t="shared" ca="1" si="120"/>
        <v>1</v>
      </c>
      <c r="C391" s="1" t="str">
        <f t="shared" ca="1" si="121"/>
        <v>men</v>
      </c>
      <c r="D391">
        <f t="shared" ca="1" si="122"/>
        <v>34</v>
      </c>
      <c r="E391">
        <f t="shared" ca="1" si="123"/>
        <v>1</v>
      </c>
      <c r="F391" t="str">
        <f t="shared" ca="1" si="124"/>
        <v>health</v>
      </c>
      <c r="G391">
        <f t="shared" ca="1" si="125"/>
        <v>2</v>
      </c>
      <c r="H391" t="str">
        <f t="shared" ca="1" si="126"/>
        <v>college</v>
      </c>
      <c r="I391">
        <f t="shared" ca="1" si="127"/>
        <v>1</v>
      </c>
      <c r="J391">
        <f t="shared" ref="J391:J454" ca="1" si="141">RANDBETWEEN(1,3)</f>
        <v>1</v>
      </c>
      <c r="K391">
        <f t="shared" ca="1" si="128"/>
        <v>55507</v>
      </c>
      <c r="L391">
        <f t="shared" ca="1" si="129"/>
        <v>8</v>
      </c>
      <c r="M391" t="str">
        <f t="shared" ca="1" si="130"/>
        <v>ontario</v>
      </c>
      <c r="N391">
        <f t="shared" ca="1" si="134"/>
        <v>277535</v>
      </c>
      <c r="O391">
        <f t="shared" ca="1" si="131"/>
        <v>73040.682204540644</v>
      </c>
      <c r="P391">
        <f t="shared" ca="1" si="135"/>
        <v>19182.898758838608</v>
      </c>
      <c r="Q391">
        <f t="shared" ca="1" si="132"/>
        <v>11799</v>
      </c>
      <c r="R391">
        <f t="shared" ca="1" si="136"/>
        <v>81001.200515331919</v>
      </c>
      <c r="S391">
        <f t="shared" ca="1" si="137"/>
        <v>82393.338669122095</v>
      </c>
      <c r="T391">
        <f t="shared" ca="1" si="138"/>
        <v>379111.23742796067</v>
      </c>
      <c r="U391">
        <f t="shared" ca="1" si="139"/>
        <v>165840.88271987258</v>
      </c>
      <c r="V391">
        <f t="shared" ca="1" si="140"/>
        <v>213270.3547080881</v>
      </c>
      <c r="AF391" s="5">
        <f ca="1">IF(Table1[[#This Row],[Genders]]="men",1,0)</f>
        <v>1</v>
      </c>
      <c r="AG391">
        <f ca="1">IF(Table1[[#This Row],[Genders]]="women",1,0)</f>
        <v>0</v>
      </c>
      <c r="AJ391" s="6"/>
      <c r="AL391">
        <f ca="1">IF(Table1[[#This Row],[field of work]]="teaching",1,0)</f>
        <v>0</v>
      </c>
      <c r="AM391">
        <f ca="1">IF(Table1[[#This Row],[field of work]]="health",1,0)</f>
        <v>1</v>
      </c>
      <c r="AN391">
        <f ca="1">IF(Table1[[#This Row],[field of work]]="agriculture",1,0)</f>
        <v>0</v>
      </c>
      <c r="AO391">
        <f ca="1">IF(Table1[[#This Row],[field of work]]="IT",1,0)</f>
        <v>0</v>
      </c>
      <c r="AP391">
        <f ca="1">IF(Table1[[#This Row],[field of work]]="construction",1,0)</f>
        <v>0</v>
      </c>
      <c r="AQ391">
        <f ca="1">IF(Table1[[#This Row],[field of work]]="general work",1,0)</f>
        <v>0</v>
      </c>
      <c r="AY391" s="23">
        <f ca="1">IF(Table1[[#This Row],[area]]="ontario",1,0)</f>
        <v>1</v>
      </c>
      <c r="AZ391">
        <f ca="1">IF(Table1[[#This Row],[area]]="newfounland",1,0)</f>
        <v>0</v>
      </c>
      <c r="BA391">
        <f ca="1">IF(Table1[[#This Row],[area]]="alberta",1,0)</f>
        <v>0</v>
      </c>
      <c r="BB391">
        <f ca="1">IF(Table1[[#This Row],[area]]="BC",1,0)</f>
        <v>0</v>
      </c>
      <c r="BC391">
        <f ca="1">IF(Table1[[#This Row],[area]]="yukon",1,0)</f>
        <v>0</v>
      </c>
      <c r="BD391">
        <f ca="1">IF(Table1[[#This Row],[area]]="nunavet",1,0)</f>
        <v>0</v>
      </c>
      <c r="BE391">
        <f ca="1">IF(Table1[[#This Row],[area]]="sasketchwan",1,0)</f>
        <v>0</v>
      </c>
      <c r="BF391">
        <f ca="1">IF(Table1[[#This Row],[area]]="newbruncwick",1,0)</f>
        <v>0</v>
      </c>
      <c r="BG391">
        <f ca="1">IF(Table1[[#This Row],[area]]="manitoba",1,0)</f>
        <v>0</v>
      </c>
      <c r="BH391">
        <f ca="1">IF(Table1[[#This Row],[area]]="prince edward island",1,0)</f>
        <v>0</v>
      </c>
      <c r="BI391">
        <f ca="1">IF(Table1[[#This Row],[area]]="quebec",1,0)</f>
        <v>0</v>
      </c>
      <c r="BJ391">
        <f ca="1">IF(Table1[[#This Row],[area]]="northwest tersesa",1,0)</f>
        <v>0</v>
      </c>
      <c r="BZ391" s="41">
        <f ca="1">Table1[[#This Row],[Cars Value]]/Table1[[#This Row],[no of cars]]</f>
        <v>19182.898758838608</v>
      </c>
      <c r="CB391" s="5">
        <f ca="1">IF(Table1[[#This Row],[Value of debts]]&gt;$CC$6,1,0)</f>
        <v>1</v>
      </c>
      <c r="CF391" s="6"/>
      <c r="CG391" s="43">
        <f ca="1">Table1[[#This Row],[Mortage left]]/Table1[[#This Row],[value of house]]</f>
        <v>0.26317647217302553</v>
      </c>
      <c r="CH391">
        <f t="shared" ca="1" si="133"/>
        <v>0</v>
      </c>
      <c r="CO391" s="5">
        <f ca="1">IF(Table1[[#This Row],[area]]="yukon",Table1[[#This Row],[income]],0)</f>
        <v>0</v>
      </c>
      <c r="CP391">
        <f ca="1">IF(Table1[[#This Row],[area]]="ontario",Table1[[#This Row],[income]],0)</f>
        <v>55507</v>
      </c>
      <c r="CQ391">
        <f ca="1">IF(Table1[[#This Row],[area]]="newfounland",Table1[[#This Row],[income]],0)</f>
        <v>0</v>
      </c>
      <c r="CR391">
        <f ca="1">IF(Table1[[#This Row],[area]]="alberta",Table1[[#This Row],[income]],0)</f>
        <v>0</v>
      </c>
      <c r="CS391">
        <f ca="1">IF(Table1[[#This Row],[area]]="nunavet",Table1[[#This Row],[income]],0)</f>
        <v>0</v>
      </c>
      <c r="CT391">
        <f ca="1">IF(Table1[[#This Row],[area]]="prince edward island",Table1[[#This Row],[income]],0)</f>
        <v>0</v>
      </c>
      <c r="CU391">
        <f ca="1">IF(Table1[[#This Row],[area]]="northwest tersesa",Table1[[#This Row],[income]],0)</f>
        <v>0</v>
      </c>
      <c r="CV391">
        <f ca="1">IF(Table1[[#This Row],[area]]="quebec",Table1[[#This Row],[income]],0)</f>
        <v>0</v>
      </c>
      <c r="CW391">
        <f ca="1">IF(Table1[[#This Row],[area]]="manitoba",Table1[[#This Row],[income]],0)</f>
        <v>0</v>
      </c>
      <c r="CX391">
        <f ca="1">IF(Table1[[#This Row],[area]]="sasketchwan",Table1[[#This Row],[income]],0)</f>
        <v>0</v>
      </c>
      <c r="CY391">
        <f ca="1">IF(Table1[[#This Row],[area]]="BC",Table1[[#This Row],[income]],0)</f>
        <v>0</v>
      </c>
      <c r="CZ391" s="6">
        <f ca="1">IF(Table1[[#This Row],[area]]="newbruncwick",Table1[[#This Row],[income]],0)</f>
        <v>0</v>
      </c>
      <c r="DB391" s="5">
        <f ca="1">IF(Table1[[#This Row],[field of work]]="health",Table1[[#This Row],[income]],0)</f>
        <v>55507</v>
      </c>
      <c r="DC391">
        <f ca="1">IF(Table1[[#This Row],[field of work]]="teaching",Table1[[#This Row],[income]],0)</f>
        <v>0</v>
      </c>
      <c r="DD391">
        <f ca="1">IF(Table1[[#This Row],[field of work]]="agriculture",Table1[[#This Row],[income]],0)</f>
        <v>0</v>
      </c>
      <c r="DE391">
        <f ca="1">IF(Table1[[#This Row],[field of work]]="IT",Table1[[#This Row],[income]],0)</f>
        <v>0</v>
      </c>
      <c r="DF391">
        <f ca="1">IF(Table1[[#This Row],[field of work]]="construction",Table1[[#This Row],[income]],0)</f>
        <v>0</v>
      </c>
      <c r="DG391" s="6">
        <f ca="1">IF(Table1[[#This Row],[field of work]]="general work",Table1[[#This Row],[income]],0)</f>
        <v>0</v>
      </c>
      <c r="DJ391" s="5">
        <f ca="1">IF(Table1[[#This Row],[Value of debts]]&gt;Table1[[#This Row],[income]],1,0)</f>
        <v>1</v>
      </c>
      <c r="DK391" s="6"/>
      <c r="DL391">
        <f ca="1">IF(Table1[[#This Row],[net worth of person($)]]&gt;$DM$6,Table1[[#This Row],[age]],0)</f>
        <v>34</v>
      </c>
    </row>
    <row r="392" spans="2:116" x14ac:dyDescent="0.3">
      <c r="B392">
        <f t="shared" ref="B392:B455" ca="1" si="142">RANDBETWEEN(1,2)</f>
        <v>1</v>
      </c>
      <c r="C392" s="1" t="str">
        <f t="shared" ref="C392:C455" ca="1" si="143">IF(B392=1,"men","women")</f>
        <v>men</v>
      </c>
      <c r="D392">
        <f t="shared" ref="D392:D455" ca="1" si="144">RANDBETWEEN(25,45)</f>
        <v>34</v>
      </c>
      <c r="E392">
        <f t="shared" ref="E392:E455" ca="1" si="145">RANDBETWEEN(1,6)</f>
        <v>5</v>
      </c>
      <c r="F392" t="str">
        <f t="shared" ref="F392:F455" ca="1" si="146">VLOOKUP(E392,$X$4:$Y$10,2)</f>
        <v>general work</v>
      </c>
      <c r="G392">
        <f t="shared" ref="G392:G455" ca="1" si="147">RANDBETWEEN(1,5)</f>
        <v>1</v>
      </c>
      <c r="H392" t="str">
        <f t="shared" ref="H392:H455" ca="1" si="148">VLOOKUP(G392,$Z$5:$AA$9,2)</f>
        <v>high school</v>
      </c>
      <c r="I392">
        <f t="shared" ref="I392:I455" ca="1" si="149">RANDBETWEEN(0,4)</f>
        <v>2</v>
      </c>
      <c r="J392">
        <f t="shared" ca="1" si="141"/>
        <v>3</v>
      </c>
      <c r="K392">
        <f t="shared" ref="K392:K455" ca="1" si="150">RANDBETWEEN(25000,90000)</f>
        <v>46831</v>
      </c>
      <c r="L392">
        <f t="shared" ref="L392:L455" ca="1" si="151">RANDBETWEEN(1,12)</f>
        <v>7</v>
      </c>
      <c r="M392" t="str">
        <f t="shared" ref="M392:M455" ca="1" si="152">VLOOKUP(L392,$AB$5:$AC$16,2)</f>
        <v>manitoba</v>
      </c>
      <c r="N392">
        <f t="shared" ca="1" si="134"/>
        <v>234155</v>
      </c>
      <c r="O392">
        <f t="shared" ref="O392:O455" ca="1" si="153">RAND()*N392</f>
        <v>229025.17634493194</v>
      </c>
      <c r="P392">
        <f t="shared" ca="1" si="135"/>
        <v>98082.8187629483</v>
      </c>
      <c r="Q392">
        <f t="shared" ref="Q392:Q455" ca="1" si="154">RANDBETWEEN(0,P392)</f>
        <v>65178</v>
      </c>
      <c r="R392">
        <f t="shared" ca="1" si="136"/>
        <v>62436.334067028816</v>
      </c>
      <c r="S392">
        <f t="shared" ca="1" si="137"/>
        <v>48276.026563658103</v>
      </c>
      <c r="T392">
        <f t="shared" ca="1" si="138"/>
        <v>380513.84532660636</v>
      </c>
      <c r="U392">
        <f t="shared" ca="1" si="139"/>
        <v>356639.51041196077</v>
      </c>
      <c r="V392">
        <f t="shared" ca="1" si="140"/>
        <v>23874.334914645588</v>
      </c>
      <c r="AF392" s="5">
        <f ca="1">IF(Table1[[#This Row],[Genders]]="men",1,0)</f>
        <v>1</v>
      </c>
      <c r="AG392">
        <f ca="1">IF(Table1[[#This Row],[Genders]]="women",1,0)</f>
        <v>0</v>
      </c>
      <c r="AJ392" s="6"/>
      <c r="AL392">
        <f ca="1">IF(Table1[[#This Row],[field of work]]="teaching",1,0)</f>
        <v>0</v>
      </c>
      <c r="AM392">
        <f ca="1">IF(Table1[[#This Row],[field of work]]="health",1,0)</f>
        <v>0</v>
      </c>
      <c r="AN392">
        <f ca="1">IF(Table1[[#This Row],[field of work]]="agriculture",1,0)</f>
        <v>0</v>
      </c>
      <c r="AO392">
        <f ca="1">IF(Table1[[#This Row],[field of work]]="IT",1,0)</f>
        <v>0</v>
      </c>
      <c r="AP392">
        <f ca="1">IF(Table1[[#This Row],[field of work]]="construction",1,0)</f>
        <v>0</v>
      </c>
      <c r="AQ392">
        <f ca="1">IF(Table1[[#This Row],[field of work]]="general work",1,0)</f>
        <v>1</v>
      </c>
      <c r="AY392" s="23">
        <f ca="1">IF(Table1[[#This Row],[area]]="ontario",1,0)</f>
        <v>0</v>
      </c>
      <c r="AZ392">
        <f ca="1">IF(Table1[[#This Row],[area]]="newfounland",1,0)</f>
        <v>0</v>
      </c>
      <c r="BA392">
        <f ca="1">IF(Table1[[#This Row],[area]]="alberta",1,0)</f>
        <v>0</v>
      </c>
      <c r="BB392">
        <f ca="1">IF(Table1[[#This Row],[area]]="BC",1,0)</f>
        <v>0</v>
      </c>
      <c r="BC392">
        <f ca="1">IF(Table1[[#This Row],[area]]="yukon",1,0)</f>
        <v>0</v>
      </c>
      <c r="BD392">
        <f ca="1">IF(Table1[[#This Row],[area]]="nunavet",1,0)</f>
        <v>0</v>
      </c>
      <c r="BE392">
        <f ca="1">IF(Table1[[#This Row],[area]]="sasketchwan",1,0)</f>
        <v>0</v>
      </c>
      <c r="BF392">
        <f ca="1">IF(Table1[[#This Row],[area]]="newbruncwick",1,0)</f>
        <v>0</v>
      </c>
      <c r="BG392">
        <f ca="1">IF(Table1[[#This Row],[area]]="manitoba",1,0)</f>
        <v>1</v>
      </c>
      <c r="BH392">
        <f ca="1">IF(Table1[[#This Row],[area]]="prince edward island",1,0)</f>
        <v>0</v>
      </c>
      <c r="BI392">
        <f ca="1">IF(Table1[[#This Row],[area]]="quebec",1,0)</f>
        <v>0</v>
      </c>
      <c r="BJ392">
        <f ca="1">IF(Table1[[#This Row],[area]]="northwest tersesa",1,0)</f>
        <v>0</v>
      </c>
      <c r="BZ392" s="41">
        <f ca="1">Table1[[#This Row],[Cars Value]]/Table1[[#This Row],[no of cars]]</f>
        <v>32694.272920982767</v>
      </c>
      <c r="CB392" s="5">
        <f ca="1">IF(Table1[[#This Row],[Value of debts]]&gt;$CC$6,1,0)</f>
        <v>1</v>
      </c>
      <c r="CF392" s="6"/>
      <c r="CG392" s="43">
        <f ca="1">Table1[[#This Row],[Mortage left]]/Table1[[#This Row],[value of house]]</f>
        <v>0.97809218827243471</v>
      </c>
      <c r="CH392">
        <f t="shared" ref="CH392:CH455" ca="1" si="155">IF(CG392&lt;$CI$6,1,0)</f>
        <v>0</v>
      </c>
      <c r="CO392" s="5">
        <f ca="1">IF(Table1[[#This Row],[area]]="yukon",Table1[[#This Row],[income]],0)</f>
        <v>0</v>
      </c>
      <c r="CP392">
        <f ca="1">IF(Table1[[#This Row],[area]]="ontario",Table1[[#This Row],[income]],0)</f>
        <v>0</v>
      </c>
      <c r="CQ392">
        <f ca="1">IF(Table1[[#This Row],[area]]="newfounland",Table1[[#This Row],[income]],0)</f>
        <v>0</v>
      </c>
      <c r="CR392">
        <f ca="1">IF(Table1[[#This Row],[area]]="alberta",Table1[[#This Row],[income]],0)</f>
        <v>0</v>
      </c>
      <c r="CS392">
        <f ca="1">IF(Table1[[#This Row],[area]]="nunavet",Table1[[#This Row],[income]],0)</f>
        <v>0</v>
      </c>
      <c r="CT392">
        <f ca="1">IF(Table1[[#This Row],[area]]="prince edward island",Table1[[#This Row],[income]],0)</f>
        <v>0</v>
      </c>
      <c r="CU392">
        <f ca="1">IF(Table1[[#This Row],[area]]="northwest tersesa",Table1[[#This Row],[income]],0)</f>
        <v>0</v>
      </c>
      <c r="CV392">
        <f ca="1">IF(Table1[[#This Row],[area]]="quebec",Table1[[#This Row],[income]],0)</f>
        <v>0</v>
      </c>
      <c r="CW392">
        <f ca="1">IF(Table1[[#This Row],[area]]="manitoba",Table1[[#This Row],[income]],0)</f>
        <v>46831</v>
      </c>
      <c r="CX392">
        <f ca="1">IF(Table1[[#This Row],[area]]="sasketchwan",Table1[[#This Row],[income]],0)</f>
        <v>0</v>
      </c>
      <c r="CY392">
        <f ca="1">IF(Table1[[#This Row],[area]]="BC",Table1[[#This Row],[income]],0)</f>
        <v>0</v>
      </c>
      <c r="CZ392" s="6">
        <f ca="1">IF(Table1[[#This Row],[area]]="newbruncwick",Table1[[#This Row],[income]],0)</f>
        <v>0</v>
      </c>
      <c r="DB392" s="5">
        <f ca="1">IF(Table1[[#This Row],[field of work]]="health",Table1[[#This Row],[income]],0)</f>
        <v>0</v>
      </c>
      <c r="DC392">
        <f ca="1">IF(Table1[[#This Row],[field of work]]="teaching",Table1[[#This Row],[income]],0)</f>
        <v>0</v>
      </c>
      <c r="DD392">
        <f ca="1">IF(Table1[[#This Row],[field of work]]="agriculture",Table1[[#This Row],[income]],0)</f>
        <v>0</v>
      </c>
      <c r="DE392">
        <f ca="1">IF(Table1[[#This Row],[field of work]]="IT",Table1[[#This Row],[income]],0)</f>
        <v>0</v>
      </c>
      <c r="DF392">
        <f ca="1">IF(Table1[[#This Row],[field of work]]="construction",Table1[[#This Row],[income]],0)</f>
        <v>0</v>
      </c>
      <c r="DG392" s="6">
        <f ca="1">IF(Table1[[#This Row],[field of work]]="general work",Table1[[#This Row],[income]],0)</f>
        <v>46831</v>
      </c>
      <c r="DJ392" s="5">
        <f ca="1">IF(Table1[[#This Row],[Value of debts]]&gt;Table1[[#This Row],[income]],1,0)</f>
        <v>1</v>
      </c>
      <c r="DK392" s="6"/>
      <c r="DL392">
        <f ca="1">IF(Table1[[#This Row],[net worth of person($)]]&gt;$DM$6,Table1[[#This Row],[age]],0)</f>
        <v>0</v>
      </c>
    </row>
    <row r="393" spans="2:116" x14ac:dyDescent="0.3">
      <c r="B393">
        <f t="shared" ca="1" si="142"/>
        <v>2</v>
      </c>
      <c r="C393" s="1" t="str">
        <f t="shared" ca="1" si="143"/>
        <v>women</v>
      </c>
      <c r="D393">
        <f t="shared" ca="1" si="144"/>
        <v>33</v>
      </c>
      <c r="E393">
        <f t="shared" ca="1" si="145"/>
        <v>1</v>
      </c>
      <c r="F393" t="str">
        <f t="shared" ca="1" si="146"/>
        <v>health</v>
      </c>
      <c r="G393">
        <f t="shared" ca="1" si="147"/>
        <v>3</v>
      </c>
      <c r="H393" t="str">
        <f t="shared" ca="1" si="148"/>
        <v>university</v>
      </c>
      <c r="I393">
        <f t="shared" ca="1" si="149"/>
        <v>2</v>
      </c>
      <c r="J393">
        <f t="shared" ca="1" si="141"/>
        <v>1</v>
      </c>
      <c r="K393">
        <f t="shared" ca="1" si="150"/>
        <v>36286</v>
      </c>
      <c r="L393">
        <f t="shared" ca="1" si="151"/>
        <v>9</v>
      </c>
      <c r="M393" t="str">
        <f t="shared" ca="1" si="152"/>
        <v>quebec</v>
      </c>
      <c r="N393">
        <f t="shared" ca="1" si="134"/>
        <v>217716</v>
      </c>
      <c r="O393">
        <f t="shared" ca="1" si="153"/>
        <v>72499.479008491049</v>
      </c>
      <c r="P393">
        <f t="shared" ca="1" si="135"/>
        <v>4508.1715196207751</v>
      </c>
      <c r="Q393">
        <f t="shared" ca="1" si="154"/>
        <v>2</v>
      </c>
      <c r="R393">
        <f t="shared" ca="1" si="136"/>
        <v>9986.0848814770761</v>
      </c>
      <c r="S393">
        <f t="shared" ca="1" si="137"/>
        <v>24599.613028177206</v>
      </c>
      <c r="T393">
        <f t="shared" ca="1" si="138"/>
        <v>246823.78454779799</v>
      </c>
      <c r="U393">
        <f t="shared" ca="1" si="139"/>
        <v>82487.563889968122</v>
      </c>
      <c r="V393">
        <f t="shared" ca="1" si="140"/>
        <v>164336.22065782986</v>
      </c>
      <c r="AF393" s="5">
        <f ca="1">IF(Table1[[#This Row],[Genders]]="men",1,0)</f>
        <v>0</v>
      </c>
      <c r="AG393">
        <f ca="1">IF(Table1[[#This Row],[Genders]]="women",1,0)</f>
        <v>1</v>
      </c>
      <c r="AJ393" s="6"/>
      <c r="AL393">
        <f ca="1">IF(Table1[[#This Row],[field of work]]="teaching",1,0)</f>
        <v>0</v>
      </c>
      <c r="AM393">
        <f ca="1">IF(Table1[[#This Row],[field of work]]="health",1,0)</f>
        <v>1</v>
      </c>
      <c r="AN393">
        <f ca="1">IF(Table1[[#This Row],[field of work]]="agriculture",1,0)</f>
        <v>0</v>
      </c>
      <c r="AO393">
        <f ca="1">IF(Table1[[#This Row],[field of work]]="IT",1,0)</f>
        <v>0</v>
      </c>
      <c r="AP393">
        <f ca="1">IF(Table1[[#This Row],[field of work]]="construction",1,0)</f>
        <v>0</v>
      </c>
      <c r="AQ393">
        <f ca="1">IF(Table1[[#This Row],[field of work]]="general work",1,0)</f>
        <v>0</v>
      </c>
      <c r="AY393" s="23">
        <f ca="1">IF(Table1[[#This Row],[area]]="ontario",1,0)</f>
        <v>0</v>
      </c>
      <c r="AZ393">
        <f ca="1">IF(Table1[[#This Row],[area]]="newfounland",1,0)</f>
        <v>0</v>
      </c>
      <c r="BA393">
        <f ca="1">IF(Table1[[#This Row],[area]]="alberta",1,0)</f>
        <v>0</v>
      </c>
      <c r="BB393">
        <f ca="1">IF(Table1[[#This Row],[area]]="BC",1,0)</f>
        <v>0</v>
      </c>
      <c r="BC393">
        <f ca="1">IF(Table1[[#This Row],[area]]="yukon",1,0)</f>
        <v>0</v>
      </c>
      <c r="BD393">
        <f ca="1">IF(Table1[[#This Row],[area]]="nunavet",1,0)</f>
        <v>0</v>
      </c>
      <c r="BE393">
        <f ca="1">IF(Table1[[#This Row],[area]]="sasketchwan",1,0)</f>
        <v>0</v>
      </c>
      <c r="BF393">
        <f ca="1">IF(Table1[[#This Row],[area]]="newbruncwick",1,0)</f>
        <v>0</v>
      </c>
      <c r="BG393">
        <f ca="1">IF(Table1[[#This Row],[area]]="manitoba",1,0)</f>
        <v>0</v>
      </c>
      <c r="BH393">
        <f ca="1">IF(Table1[[#This Row],[area]]="prince edward island",1,0)</f>
        <v>0</v>
      </c>
      <c r="BI393">
        <f ca="1">IF(Table1[[#This Row],[area]]="quebec",1,0)</f>
        <v>1</v>
      </c>
      <c r="BJ393">
        <f ca="1">IF(Table1[[#This Row],[area]]="northwest tersesa",1,0)</f>
        <v>0</v>
      </c>
      <c r="BZ393" s="41">
        <f ca="1">Table1[[#This Row],[Cars Value]]/Table1[[#This Row],[no of cars]]</f>
        <v>4508.1715196207751</v>
      </c>
      <c r="CB393" s="5">
        <f ca="1">IF(Table1[[#This Row],[Value of debts]]&gt;$CC$6,1,0)</f>
        <v>0</v>
      </c>
      <c r="CF393" s="6"/>
      <c r="CG393" s="43">
        <f ca="1">Table1[[#This Row],[Mortage left]]/Table1[[#This Row],[value of house]]</f>
        <v>0.33300023428912456</v>
      </c>
      <c r="CH393">
        <f t="shared" ca="1" si="155"/>
        <v>0</v>
      </c>
      <c r="CO393" s="5">
        <f ca="1">IF(Table1[[#This Row],[area]]="yukon",Table1[[#This Row],[income]],0)</f>
        <v>0</v>
      </c>
      <c r="CP393">
        <f ca="1">IF(Table1[[#This Row],[area]]="ontario",Table1[[#This Row],[income]],0)</f>
        <v>0</v>
      </c>
      <c r="CQ393">
        <f ca="1">IF(Table1[[#This Row],[area]]="newfounland",Table1[[#This Row],[income]],0)</f>
        <v>0</v>
      </c>
      <c r="CR393">
        <f ca="1">IF(Table1[[#This Row],[area]]="alberta",Table1[[#This Row],[income]],0)</f>
        <v>0</v>
      </c>
      <c r="CS393">
        <f ca="1">IF(Table1[[#This Row],[area]]="nunavet",Table1[[#This Row],[income]],0)</f>
        <v>0</v>
      </c>
      <c r="CT393">
        <f ca="1">IF(Table1[[#This Row],[area]]="prince edward island",Table1[[#This Row],[income]],0)</f>
        <v>0</v>
      </c>
      <c r="CU393">
        <f ca="1">IF(Table1[[#This Row],[area]]="northwest tersesa",Table1[[#This Row],[income]],0)</f>
        <v>0</v>
      </c>
      <c r="CV393">
        <f ca="1">IF(Table1[[#This Row],[area]]="quebec",Table1[[#This Row],[income]],0)</f>
        <v>36286</v>
      </c>
      <c r="CW393">
        <f ca="1">IF(Table1[[#This Row],[area]]="manitoba",Table1[[#This Row],[income]],0)</f>
        <v>0</v>
      </c>
      <c r="CX393">
        <f ca="1">IF(Table1[[#This Row],[area]]="sasketchwan",Table1[[#This Row],[income]],0)</f>
        <v>0</v>
      </c>
      <c r="CY393">
        <f ca="1">IF(Table1[[#This Row],[area]]="BC",Table1[[#This Row],[income]],0)</f>
        <v>0</v>
      </c>
      <c r="CZ393" s="6">
        <f ca="1">IF(Table1[[#This Row],[area]]="newbruncwick",Table1[[#This Row],[income]],0)</f>
        <v>0</v>
      </c>
      <c r="DB393" s="5">
        <f ca="1">IF(Table1[[#This Row],[field of work]]="health",Table1[[#This Row],[income]],0)</f>
        <v>36286</v>
      </c>
      <c r="DC393">
        <f ca="1">IF(Table1[[#This Row],[field of work]]="teaching",Table1[[#This Row],[income]],0)</f>
        <v>0</v>
      </c>
      <c r="DD393">
        <f ca="1">IF(Table1[[#This Row],[field of work]]="agriculture",Table1[[#This Row],[income]],0)</f>
        <v>0</v>
      </c>
      <c r="DE393">
        <f ca="1">IF(Table1[[#This Row],[field of work]]="IT",Table1[[#This Row],[income]],0)</f>
        <v>0</v>
      </c>
      <c r="DF393">
        <f ca="1">IF(Table1[[#This Row],[field of work]]="construction",Table1[[#This Row],[income]],0)</f>
        <v>0</v>
      </c>
      <c r="DG393" s="6">
        <f ca="1">IF(Table1[[#This Row],[field of work]]="general work",Table1[[#This Row],[income]],0)</f>
        <v>0</v>
      </c>
      <c r="DJ393" s="5">
        <f ca="1">IF(Table1[[#This Row],[Value of debts]]&gt;Table1[[#This Row],[income]],1,0)</f>
        <v>1</v>
      </c>
      <c r="DK393" s="6"/>
      <c r="DL393">
        <f ca="1">IF(Table1[[#This Row],[net worth of person($)]]&gt;$DM$6,Table1[[#This Row],[age]],0)</f>
        <v>33</v>
      </c>
    </row>
    <row r="394" spans="2:116" x14ac:dyDescent="0.3">
      <c r="B394">
        <f t="shared" ca="1" si="142"/>
        <v>2</v>
      </c>
      <c r="C394" s="1" t="str">
        <f t="shared" ca="1" si="143"/>
        <v>women</v>
      </c>
      <c r="D394">
        <f t="shared" ca="1" si="144"/>
        <v>45</v>
      </c>
      <c r="E394">
        <f t="shared" ca="1" si="145"/>
        <v>3</v>
      </c>
      <c r="F394" t="str">
        <f t="shared" ca="1" si="146"/>
        <v>teaching</v>
      </c>
      <c r="G394">
        <f t="shared" ca="1" si="147"/>
        <v>1</v>
      </c>
      <c r="H394" t="str">
        <f t="shared" ca="1" si="148"/>
        <v>high school</v>
      </c>
      <c r="I394">
        <f t="shared" ca="1" si="149"/>
        <v>2</v>
      </c>
      <c r="J394">
        <f t="shared" ca="1" si="141"/>
        <v>2</v>
      </c>
      <c r="K394">
        <f t="shared" ca="1" si="150"/>
        <v>61750</v>
      </c>
      <c r="L394">
        <f t="shared" ca="1" si="151"/>
        <v>2</v>
      </c>
      <c r="M394" t="str">
        <f t="shared" ca="1" si="152"/>
        <v>BC</v>
      </c>
      <c r="N394">
        <f t="shared" ca="1" si="134"/>
        <v>185250</v>
      </c>
      <c r="O394">
        <f t="shared" ca="1" si="153"/>
        <v>114675.7158932273</v>
      </c>
      <c r="P394">
        <f t="shared" ca="1" si="135"/>
        <v>78859.091200961469</v>
      </c>
      <c r="Q394">
        <f t="shared" ca="1" si="154"/>
        <v>33704</v>
      </c>
      <c r="R394">
        <f t="shared" ca="1" si="136"/>
        <v>93936.034964932231</v>
      </c>
      <c r="S394">
        <f t="shared" ca="1" si="137"/>
        <v>28956.432742422563</v>
      </c>
      <c r="T394">
        <f t="shared" ca="1" si="138"/>
        <v>293065.52394338406</v>
      </c>
      <c r="U394">
        <f t="shared" ca="1" si="139"/>
        <v>242315.75085815953</v>
      </c>
      <c r="V394">
        <f t="shared" ca="1" si="140"/>
        <v>50749.773085224529</v>
      </c>
      <c r="AF394" s="5">
        <f ca="1">IF(Table1[[#This Row],[Genders]]="men",1,0)</f>
        <v>0</v>
      </c>
      <c r="AG394">
        <f ca="1">IF(Table1[[#This Row],[Genders]]="women",1,0)</f>
        <v>1</v>
      </c>
      <c r="AJ394" s="6"/>
      <c r="AL394">
        <f ca="1">IF(Table1[[#This Row],[field of work]]="teaching",1,0)</f>
        <v>1</v>
      </c>
      <c r="AM394">
        <f ca="1">IF(Table1[[#This Row],[field of work]]="health",1,0)</f>
        <v>0</v>
      </c>
      <c r="AN394">
        <f ca="1">IF(Table1[[#This Row],[field of work]]="agriculture",1,0)</f>
        <v>0</v>
      </c>
      <c r="AO394">
        <f ca="1">IF(Table1[[#This Row],[field of work]]="IT",1,0)</f>
        <v>0</v>
      </c>
      <c r="AP394">
        <f ca="1">IF(Table1[[#This Row],[field of work]]="construction",1,0)</f>
        <v>0</v>
      </c>
      <c r="AQ394">
        <f ca="1">IF(Table1[[#This Row],[field of work]]="general work",1,0)</f>
        <v>0</v>
      </c>
      <c r="AY394" s="23">
        <f ca="1">IF(Table1[[#This Row],[area]]="ontario",1,0)</f>
        <v>0</v>
      </c>
      <c r="AZ394">
        <f ca="1">IF(Table1[[#This Row],[area]]="newfounland",1,0)</f>
        <v>0</v>
      </c>
      <c r="BA394">
        <f ca="1">IF(Table1[[#This Row],[area]]="alberta",1,0)</f>
        <v>0</v>
      </c>
      <c r="BB394">
        <f ca="1">IF(Table1[[#This Row],[area]]="BC",1,0)</f>
        <v>1</v>
      </c>
      <c r="BC394">
        <f ca="1">IF(Table1[[#This Row],[area]]="yukon",1,0)</f>
        <v>0</v>
      </c>
      <c r="BD394">
        <f ca="1">IF(Table1[[#This Row],[area]]="nunavet",1,0)</f>
        <v>0</v>
      </c>
      <c r="BE394">
        <f ca="1">IF(Table1[[#This Row],[area]]="sasketchwan",1,0)</f>
        <v>0</v>
      </c>
      <c r="BF394">
        <f ca="1">IF(Table1[[#This Row],[area]]="newbruncwick",1,0)</f>
        <v>0</v>
      </c>
      <c r="BG394">
        <f ca="1">IF(Table1[[#This Row],[area]]="manitoba",1,0)</f>
        <v>0</v>
      </c>
      <c r="BH394">
        <f ca="1">IF(Table1[[#This Row],[area]]="prince edward island",1,0)</f>
        <v>0</v>
      </c>
      <c r="BI394">
        <f ca="1">IF(Table1[[#This Row],[area]]="quebec",1,0)</f>
        <v>0</v>
      </c>
      <c r="BJ394">
        <f ca="1">IF(Table1[[#This Row],[area]]="northwest tersesa",1,0)</f>
        <v>0</v>
      </c>
      <c r="BZ394" s="41">
        <f ca="1">Table1[[#This Row],[Cars Value]]/Table1[[#This Row],[no of cars]]</f>
        <v>39429.545600480735</v>
      </c>
      <c r="CB394" s="5">
        <f ca="1">IF(Table1[[#This Row],[Value of debts]]&gt;$CC$6,1,0)</f>
        <v>1</v>
      </c>
      <c r="CF394" s="6"/>
      <c r="CG394" s="43">
        <f ca="1">Table1[[#This Row],[Mortage left]]/Table1[[#This Row],[value of house]]</f>
        <v>0.61903220455183428</v>
      </c>
      <c r="CH394">
        <f t="shared" ca="1" si="155"/>
        <v>0</v>
      </c>
      <c r="CO394" s="5">
        <f ca="1">IF(Table1[[#This Row],[area]]="yukon",Table1[[#This Row],[income]],0)</f>
        <v>0</v>
      </c>
      <c r="CP394">
        <f ca="1">IF(Table1[[#This Row],[area]]="ontario",Table1[[#This Row],[income]],0)</f>
        <v>0</v>
      </c>
      <c r="CQ394">
        <f ca="1">IF(Table1[[#This Row],[area]]="newfounland",Table1[[#This Row],[income]],0)</f>
        <v>0</v>
      </c>
      <c r="CR394">
        <f ca="1">IF(Table1[[#This Row],[area]]="alberta",Table1[[#This Row],[income]],0)</f>
        <v>0</v>
      </c>
      <c r="CS394">
        <f ca="1">IF(Table1[[#This Row],[area]]="nunavet",Table1[[#This Row],[income]],0)</f>
        <v>0</v>
      </c>
      <c r="CT394">
        <f ca="1">IF(Table1[[#This Row],[area]]="prince edward island",Table1[[#This Row],[income]],0)</f>
        <v>0</v>
      </c>
      <c r="CU394">
        <f ca="1">IF(Table1[[#This Row],[area]]="northwest tersesa",Table1[[#This Row],[income]],0)</f>
        <v>0</v>
      </c>
      <c r="CV394">
        <f ca="1">IF(Table1[[#This Row],[area]]="quebec",Table1[[#This Row],[income]],0)</f>
        <v>0</v>
      </c>
      <c r="CW394">
        <f ca="1">IF(Table1[[#This Row],[area]]="manitoba",Table1[[#This Row],[income]],0)</f>
        <v>0</v>
      </c>
      <c r="CX394">
        <f ca="1">IF(Table1[[#This Row],[area]]="sasketchwan",Table1[[#This Row],[income]],0)</f>
        <v>0</v>
      </c>
      <c r="CY394">
        <f ca="1">IF(Table1[[#This Row],[area]]="BC",Table1[[#This Row],[income]],0)</f>
        <v>61750</v>
      </c>
      <c r="CZ394" s="6">
        <f ca="1">IF(Table1[[#This Row],[area]]="newbruncwick",Table1[[#This Row],[income]],0)</f>
        <v>0</v>
      </c>
      <c r="DB394" s="5">
        <f ca="1">IF(Table1[[#This Row],[field of work]]="health",Table1[[#This Row],[income]],0)</f>
        <v>0</v>
      </c>
      <c r="DC394">
        <f ca="1">IF(Table1[[#This Row],[field of work]]="teaching",Table1[[#This Row],[income]],0)</f>
        <v>61750</v>
      </c>
      <c r="DD394">
        <f ca="1">IF(Table1[[#This Row],[field of work]]="agriculture",Table1[[#This Row],[income]],0)</f>
        <v>0</v>
      </c>
      <c r="DE394">
        <f ca="1">IF(Table1[[#This Row],[field of work]]="IT",Table1[[#This Row],[income]],0)</f>
        <v>0</v>
      </c>
      <c r="DF394">
        <f ca="1">IF(Table1[[#This Row],[field of work]]="construction",Table1[[#This Row],[income]],0)</f>
        <v>0</v>
      </c>
      <c r="DG394" s="6">
        <f ca="1">IF(Table1[[#This Row],[field of work]]="general work",Table1[[#This Row],[income]],0)</f>
        <v>0</v>
      </c>
      <c r="DJ394" s="5">
        <f ca="1">IF(Table1[[#This Row],[Value of debts]]&gt;Table1[[#This Row],[income]],1,0)</f>
        <v>1</v>
      </c>
      <c r="DK394" s="6"/>
      <c r="DL394">
        <f ca="1">IF(Table1[[#This Row],[net worth of person($)]]&gt;$DM$6,Table1[[#This Row],[age]],0)</f>
        <v>45</v>
      </c>
    </row>
    <row r="395" spans="2:116" x14ac:dyDescent="0.3">
      <c r="B395">
        <f t="shared" ca="1" si="142"/>
        <v>2</v>
      </c>
      <c r="C395" s="1" t="str">
        <f t="shared" ca="1" si="143"/>
        <v>women</v>
      </c>
      <c r="D395">
        <f t="shared" ca="1" si="144"/>
        <v>42</v>
      </c>
      <c r="E395">
        <f t="shared" ca="1" si="145"/>
        <v>6</v>
      </c>
      <c r="F395" t="str">
        <f t="shared" ca="1" si="146"/>
        <v>agriculture</v>
      </c>
      <c r="G395">
        <f t="shared" ca="1" si="147"/>
        <v>2</v>
      </c>
      <c r="H395" t="str">
        <f t="shared" ca="1" si="148"/>
        <v>college</v>
      </c>
      <c r="I395">
        <f t="shared" ca="1" si="149"/>
        <v>1</v>
      </c>
      <c r="J395">
        <f t="shared" ca="1" si="141"/>
        <v>2</v>
      </c>
      <c r="K395">
        <f t="shared" ca="1" si="150"/>
        <v>57570</v>
      </c>
      <c r="L395">
        <f t="shared" ca="1" si="151"/>
        <v>9</v>
      </c>
      <c r="M395" t="str">
        <f t="shared" ca="1" si="152"/>
        <v>quebec</v>
      </c>
      <c r="N395">
        <f t="shared" ca="1" si="134"/>
        <v>345420</v>
      </c>
      <c r="O395">
        <f t="shared" ca="1" si="153"/>
        <v>274387.5825113699</v>
      </c>
      <c r="P395">
        <f t="shared" ca="1" si="135"/>
        <v>57586.998175840956</v>
      </c>
      <c r="Q395">
        <f t="shared" ca="1" si="154"/>
        <v>13938</v>
      </c>
      <c r="R395">
        <f t="shared" ca="1" si="136"/>
        <v>57348.998824283444</v>
      </c>
      <c r="S395">
        <f t="shared" ca="1" si="137"/>
        <v>13649.127853974</v>
      </c>
      <c r="T395">
        <f t="shared" ca="1" si="138"/>
        <v>416656.12602981494</v>
      </c>
      <c r="U395">
        <f t="shared" ca="1" si="139"/>
        <v>345674.58133565332</v>
      </c>
      <c r="V395">
        <f t="shared" ca="1" si="140"/>
        <v>70981.544694161625</v>
      </c>
      <c r="AF395" s="5">
        <f ca="1">IF(Table1[[#This Row],[Genders]]="men",1,0)</f>
        <v>0</v>
      </c>
      <c r="AG395">
        <f ca="1">IF(Table1[[#This Row],[Genders]]="women",1,0)</f>
        <v>1</v>
      </c>
      <c r="AJ395" s="6"/>
      <c r="AL395">
        <f ca="1">IF(Table1[[#This Row],[field of work]]="teaching",1,0)</f>
        <v>0</v>
      </c>
      <c r="AM395">
        <f ca="1">IF(Table1[[#This Row],[field of work]]="health",1,0)</f>
        <v>0</v>
      </c>
      <c r="AN395">
        <f ca="1">IF(Table1[[#This Row],[field of work]]="agriculture",1,0)</f>
        <v>1</v>
      </c>
      <c r="AO395">
        <f ca="1">IF(Table1[[#This Row],[field of work]]="IT",1,0)</f>
        <v>0</v>
      </c>
      <c r="AP395">
        <f ca="1">IF(Table1[[#This Row],[field of work]]="construction",1,0)</f>
        <v>0</v>
      </c>
      <c r="AQ395">
        <f ca="1">IF(Table1[[#This Row],[field of work]]="general work",1,0)</f>
        <v>0</v>
      </c>
      <c r="AY395" s="23">
        <f ca="1">IF(Table1[[#This Row],[area]]="ontario",1,0)</f>
        <v>0</v>
      </c>
      <c r="AZ395">
        <f ca="1">IF(Table1[[#This Row],[area]]="newfounland",1,0)</f>
        <v>0</v>
      </c>
      <c r="BA395">
        <f ca="1">IF(Table1[[#This Row],[area]]="alberta",1,0)</f>
        <v>0</v>
      </c>
      <c r="BB395">
        <f ca="1">IF(Table1[[#This Row],[area]]="BC",1,0)</f>
        <v>0</v>
      </c>
      <c r="BC395">
        <f ca="1">IF(Table1[[#This Row],[area]]="yukon",1,0)</f>
        <v>0</v>
      </c>
      <c r="BD395">
        <f ca="1">IF(Table1[[#This Row],[area]]="nunavet",1,0)</f>
        <v>0</v>
      </c>
      <c r="BE395">
        <f ca="1">IF(Table1[[#This Row],[area]]="sasketchwan",1,0)</f>
        <v>0</v>
      </c>
      <c r="BF395">
        <f ca="1">IF(Table1[[#This Row],[area]]="newbruncwick",1,0)</f>
        <v>0</v>
      </c>
      <c r="BG395">
        <f ca="1">IF(Table1[[#This Row],[area]]="manitoba",1,0)</f>
        <v>0</v>
      </c>
      <c r="BH395">
        <f ca="1">IF(Table1[[#This Row],[area]]="prince edward island",1,0)</f>
        <v>0</v>
      </c>
      <c r="BI395">
        <f ca="1">IF(Table1[[#This Row],[area]]="quebec",1,0)</f>
        <v>1</v>
      </c>
      <c r="BJ395">
        <f ca="1">IF(Table1[[#This Row],[area]]="northwest tersesa",1,0)</f>
        <v>0</v>
      </c>
      <c r="BZ395" s="41">
        <f ca="1">Table1[[#This Row],[Cars Value]]/Table1[[#This Row],[no of cars]]</f>
        <v>28793.499087920478</v>
      </c>
      <c r="CB395" s="5">
        <f ca="1">IF(Table1[[#This Row],[Value of debts]]&gt;$CC$6,1,0)</f>
        <v>1</v>
      </c>
      <c r="CF395" s="6"/>
      <c r="CG395" s="43">
        <f ca="1">Table1[[#This Row],[Mortage left]]/Table1[[#This Row],[value of house]]</f>
        <v>0.79435928003986422</v>
      </c>
      <c r="CH395">
        <f t="shared" ca="1" si="155"/>
        <v>0</v>
      </c>
      <c r="CO395" s="5">
        <f ca="1">IF(Table1[[#This Row],[area]]="yukon",Table1[[#This Row],[income]],0)</f>
        <v>0</v>
      </c>
      <c r="CP395">
        <f ca="1">IF(Table1[[#This Row],[area]]="ontario",Table1[[#This Row],[income]],0)</f>
        <v>0</v>
      </c>
      <c r="CQ395">
        <f ca="1">IF(Table1[[#This Row],[area]]="newfounland",Table1[[#This Row],[income]],0)</f>
        <v>0</v>
      </c>
      <c r="CR395">
        <f ca="1">IF(Table1[[#This Row],[area]]="alberta",Table1[[#This Row],[income]],0)</f>
        <v>0</v>
      </c>
      <c r="CS395">
        <f ca="1">IF(Table1[[#This Row],[area]]="nunavet",Table1[[#This Row],[income]],0)</f>
        <v>0</v>
      </c>
      <c r="CT395">
        <f ca="1">IF(Table1[[#This Row],[area]]="prince edward island",Table1[[#This Row],[income]],0)</f>
        <v>0</v>
      </c>
      <c r="CU395">
        <f ca="1">IF(Table1[[#This Row],[area]]="northwest tersesa",Table1[[#This Row],[income]],0)</f>
        <v>0</v>
      </c>
      <c r="CV395">
        <f ca="1">IF(Table1[[#This Row],[area]]="quebec",Table1[[#This Row],[income]],0)</f>
        <v>57570</v>
      </c>
      <c r="CW395">
        <f ca="1">IF(Table1[[#This Row],[area]]="manitoba",Table1[[#This Row],[income]],0)</f>
        <v>0</v>
      </c>
      <c r="CX395">
        <f ca="1">IF(Table1[[#This Row],[area]]="sasketchwan",Table1[[#This Row],[income]],0)</f>
        <v>0</v>
      </c>
      <c r="CY395">
        <f ca="1">IF(Table1[[#This Row],[area]]="BC",Table1[[#This Row],[income]],0)</f>
        <v>0</v>
      </c>
      <c r="CZ395" s="6">
        <f ca="1">IF(Table1[[#This Row],[area]]="newbruncwick",Table1[[#This Row],[income]],0)</f>
        <v>0</v>
      </c>
      <c r="DB395" s="5">
        <f ca="1">IF(Table1[[#This Row],[field of work]]="health",Table1[[#This Row],[income]],0)</f>
        <v>0</v>
      </c>
      <c r="DC395">
        <f ca="1">IF(Table1[[#This Row],[field of work]]="teaching",Table1[[#This Row],[income]],0)</f>
        <v>0</v>
      </c>
      <c r="DD395">
        <f ca="1">IF(Table1[[#This Row],[field of work]]="agriculture",Table1[[#This Row],[income]],0)</f>
        <v>57570</v>
      </c>
      <c r="DE395">
        <f ca="1">IF(Table1[[#This Row],[field of work]]="IT",Table1[[#This Row],[income]],0)</f>
        <v>0</v>
      </c>
      <c r="DF395">
        <f ca="1">IF(Table1[[#This Row],[field of work]]="construction",Table1[[#This Row],[income]],0)</f>
        <v>0</v>
      </c>
      <c r="DG395" s="6">
        <f ca="1">IF(Table1[[#This Row],[field of work]]="general work",Table1[[#This Row],[income]],0)</f>
        <v>0</v>
      </c>
      <c r="DJ395" s="5">
        <f ca="1">IF(Table1[[#This Row],[Value of debts]]&gt;Table1[[#This Row],[income]],1,0)</f>
        <v>1</v>
      </c>
      <c r="DK395" s="6"/>
      <c r="DL395">
        <f ca="1">IF(Table1[[#This Row],[net worth of person($)]]&gt;$DM$6,Table1[[#This Row],[age]],0)</f>
        <v>42</v>
      </c>
    </row>
    <row r="396" spans="2:116" x14ac:dyDescent="0.3">
      <c r="B396">
        <f t="shared" ca="1" si="142"/>
        <v>1</v>
      </c>
      <c r="C396" s="1" t="str">
        <f t="shared" ca="1" si="143"/>
        <v>men</v>
      </c>
      <c r="D396">
        <f t="shared" ca="1" si="144"/>
        <v>32</v>
      </c>
      <c r="E396">
        <f t="shared" ca="1" si="145"/>
        <v>6</v>
      </c>
      <c r="F396" t="str">
        <f t="shared" ca="1" si="146"/>
        <v>agriculture</v>
      </c>
      <c r="G396">
        <f t="shared" ca="1" si="147"/>
        <v>5</v>
      </c>
      <c r="H396" t="str">
        <f t="shared" ca="1" si="148"/>
        <v>other</v>
      </c>
      <c r="I396">
        <f t="shared" ca="1" si="149"/>
        <v>1</v>
      </c>
      <c r="J396">
        <f t="shared" ca="1" si="141"/>
        <v>3</v>
      </c>
      <c r="K396">
        <f t="shared" ca="1" si="150"/>
        <v>72861</v>
      </c>
      <c r="L396">
        <f t="shared" ca="1" si="151"/>
        <v>5</v>
      </c>
      <c r="M396" t="str">
        <f t="shared" ca="1" si="152"/>
        <v>nunavet</v>
      </c>
      <c r="N396">
        <f t="shared" ca="1" si="134"/>
        <v>291444</v>
      </c>
      <c r="O396">
        <f t="shared" ca="1" si="153"/>
        <v>144544.26524729113</v>
      </c>
      <c r="P396">
        <f t="shared" ca="1" si="135"/>
        <v>198467.79070036265</v>
      </c>
      <c r="Q396">
        <f t="shared" ca="1" si="154"/>
        <v>173421</v>
      </c>
      <c r="R396">
        <f t="shared" ca="1" si="136"/>
        <v>40335.443677689495</v>
      </c>
      <c r="S396">
        <f t="shared" ca="1" si="137"/>
        <v>47841.476654795144</v>
      </c>
      <c r="T396">
        <f t="shared" ca="1" si="138"/>
        <v>537753.26735515776</v>
      </c>
      <c r="U396">
        <f t="shared" ca="1" si="139"/>
        <v>358300.7089249806</v>
      </c>
      <c r="V396">
        <f t="shared" ca="1" si="140"/>
        <v>179452.55843017716</v>
      </c>
      <c r="AF396" s="5">
        <f ca="1">IF(Table1[[#This Row],[Genders]]="men",1,0)</f>
        <v>1</v>
      </c>
      <c r="AG396">
        <f ca="1">IF(Table1[[#This Row],[Genders]]="women",1,0)</f>
        <v>0</v>
      </c>
      <c r="AJ396" s="6"/>
      <c r="AL396">
        <f ca="1">IF(Table1[[#This Row],[field of work]]="teaching",1,0)</f>
        <v>0</v>
      </c>
      <c r="AM396">
        <f ca="1">IF(Table1[[#This Row],[field of work]]="health",1,0)</f>
        <v>0</v>
      </c>
      <c r="AN396">
        <f ca="1">IF(Table1[[#This Row],[field of work]]="agriculture",1,0)</f>
        <v>1</v>
      </c>
      <c r="AO396">
        <f ca="1">IF(Table1[[#This Row],[field of work]]="IT",1,0)</f>
        <v>0</v>
      </c>
      <c r="AP396">
        <f ca="1">IF(Table1[[#This Row],[field of work]]="construction",1,0)</f>
        <v>0</v>
      </c>
      <c r="AQ396">
        <f ca="1">IF(Table1[[#This Row],[field of work]]="general work",1,0)</f>
        <v>0</v>
      </c>
      <c r="AY396" s="23">
        <f ca="1">IF(Table1[[#This Row],[area]]="ontario",1,0)</f>
        <v>0</v>
      </c>
      <c r="AZ396">
        <f ca="1">IF(Table1[[#This Row],[area]]="newfounland",1,0)</f>
        <v>0</v>
      </c>
      <c r="BA396">
        <f ca="1">IF(Table1[[#This Row],[area]]="alberta",1,0)</f>
        <v>0</v>
      </c>
      <c r="BB396">
        <f ca="1">IF(Table1[[#This Row],[area]]="BC",1,0)</f>
        <v>0</v>
      </c>
      <c r="BC396">
        <f ca="1">IF(Table1[[#This Row],[area]]="yukon",1,0)</f>
        <v>0</v>
      </c>
      <c r="BD396">
        <f ca="1">IF(Table1[[#This Row],[area]]="nunavet",1,0)</f>
        <v>1</v>
      </c>
      <c r="BE396">
        <f ca="1">IF(Table1[[#This Row],[area]]="sasketchwan",1,0)</f>
        <v>0</v>
      </c>
      <c r="BF396">
        <f ca="1">IF(Table1[[#This Row],[area]]="newbruncwick",1,0)</f>
        <v>0</v>
      </c>
      <c r="BG396">
        <f ca="1">IF(Table1[[#This Row],[area]]="manitoba",1,0)</f>
        <v>0</v>
      </c>
      <c r="BH396">
        <f ca="1">IF(Table1[[#This Row],[area]]="prince edward island",1,0)</f>
        <v>0</v>
      </c>
      <c r="BI396">
        <f ca="1">IF(Table1[[#This Row],[area]]="quebec",1,0)</f>
        <v>0</v>
      </c>
      <c r="BJ396">
        <f ca="1">IF(Table1[[#This Row],[area]]="northwest tersesa",1,0)</f>
        <v>0</v>
      </c>
      <c r="BZ396" s="41">
        <f ca="1">Table1[[#This Row],[Cars Value]]/Table1[[#This Row],[no of cars]]</f>
        <v>66155.930233454215</v>
      </c>
      <c r="CB396" s="5">
        <f ca="1">IF(Table1[[#This Row],[Value of debts]]&gt;$CC$6,1,0)</f>
        <v>1</v>
      </c>
      <c r="CF396" s="6"/>
      <c r="CG396" s="43">
        <f ca="1">Table1[[#This Row],[Mortage left]]/Table1[[#This Row],[value of house]]</f>
        <v>0.49595896723655702</v>
      </c>
      <c r="CH396">
        <f t="shared" ca="1" si="155"/>
        <v>0</v>
      </c>
      <c r="CO396" s="5">
        <f ca="1">IF(Table1[[#This Row],[area]]="yukon",Table1[[#This Row],[income]],0)</f>
        <v>0</v>
      </c>
      <c r="CP396">
        <f ca="1">IF(Table1[[#This Row],[area]]="ontario",Table1[[#This Row],[income]],0)</f>
        <v>0</v>
      </c>
      <c r="CQ396">
        <f ca="1">IF(Table1[[#This Row],[area]]="newfounland",Table1[[#This Row],[income]],0)</f>
        <v>0</v>
      </c>
      <c r="CR396">
        <f ca="1">IF(Table1[[#This Row],[area]]="alberta",Table1[[#This Row],[income]],0)</f>
        <v>0</v>
      </c>
      <c r="CS396">
        <f ca="1">IF(Table1[[#This Row],[area]]="nunavet",Table1[[#This Row],[income]],0)</f>
        <v>72861</v>
      </c>
      <c r="CT396">
        <f ca="1">IF(Table1[[#This Row],[area]]="prince edward island",Table1[[#This Row],[income]],0)</f>
        <v>0</v>
      </c>
      <c r="CU396">
        <f ca="1">IF(Table1[[#This Row],[area]]="northwest tersesa",Table1[[#This Row],[income]],0)</f>
        <v>0</v>
      </c>
      <c r="CV396">
        <f ca="1">IF(Table1[[#This Row],[area]]="quebec",Table1[[#This Row],[income]],0)</f>
        <v>0</v>
      </c>
      <c r="CW396">
        <f ca="1">IF(Table1[[#This Row],[area]]="manitoba",Table1[[#This Row],[income]],0)</f>
        <v>0</v>
      </c>
      <c r="CX396">
        <f ca="1">IF(Table1[[#This Row],[area]]="sasketchwan",Table1[[#This Row],[income]],0)</f>
        <v>0</v>
      </c>
      <c r="CY396">
        <f ca="1">IF(Table1[[#This Row],[area]]="BC",Table1[[#This Row],[income]],0)</f>
        <v>0</v>
      </c>
      <c r="CZ396" s="6">
        <f ca="1">IF(Table1[[#This Row],[area]]="newbruncwick",Table1[[#This Row],[income]],0)</f>
        <v>0</v>
      </c>
      <c r="DB396" s="5">
        <f ca="1">IF(Table1[[#This Row],[field of work]]="health",Table1[[#This Row],[income]],0)</f>
        <v>0</v>
      </c>
      <c r="DC396">
        <f ca="1">IF(Table1[[#This Row],[field of work]]="teaching",Table1[[#This Row],[income]],0)</f>
        <v>0</v>
      </c>
      <c r="DD396">
        <f ca="1">IF(Table1[[#This Row],[field of work]]="agriculture",Table1[[#This Row],[income]],0)</f>
        <v>72861</v>
      </c>
      <c r="DE396">
        <f ca="1">IF(Table1[[#This Row],[field of work]]="IT",Table1[[#This Row],[income]],0)</f>
        <v>0</v>
      </c>
      <c r="DF396">
        <f ca="1">IF(Table1[[#This Row],[field of work]]="construction",Table1[[#This Row],[income]],0)</f>
        <v>0</v>
      </c>
      <c r="DG396" s="6">
        <f ca="1">IF(Table1[[#This Row],[field of work]]="general work",Table1[[#This Row],[income]],0)</f>
        <v>0</v>
      </c>
      <c r="DJ396" s="5">
        <f ca="1">IF(Table1[[#This Row],[Value of debts]]&gt;Table1[[#This Row],[income]],1,0)</f>
        <v>1</v>
      </c>
      <c r="DK396" s="6"/>
      <c r="DL396">
        <f ca="1">IF(Table1[[#This Row],[net worth of person($)]]&gt;$DM$6,Table1[[#This Row],[age]],0)</f>
        <v>32</v>
      </c>
    </row>
    <row r="397" spans="2:116" x14ac:dyDescent="0.3">
      <c r="B397">
        <f t="shared" ca="1" si="142"/>
        <v>1</v>
      </c>
      <c r="C397" s="1" t="str">
        <f t="shared" ca="1" si="143"/>
        <v>men</v>
      </c>
      <c r="D397">
        <f t="shared" ca="1" si="144"/>
        <v>30</v>
      </c>
      <c r="E397">
        <f t="shared" ca="1" si="145"/>
        <v>4</v>
      </c>
      <c r="F397" t="str">
        <f t="shared" ca="1" si="146"/>
        <v>IT</v>
      </c>
      <c r="G397">
        <f t="shared" ca="1" si="147"/>
        <v>1</v>
      </c>
      <c r="H397" t="str">
        <f t="shared" ca="1" si="148"/>
        <v>high school</v>
      </c>
      <c r="I397">
        <f t="shared" ca="1" si="149"/>
        <v>0</v>
      </c>
      <c r="J397">
        <f t="shared" ca="1" si="141"/>
        <v>3</v>
      </c>
      <c r="K397">
        <f t="shared" ca="1" si="150"/>
        <v>33267</v>
      </c>
      <c r="L397">
        <f t="shared" ca="1" si="151"/>
        <v>6</v>
      </c>
      <c r="M397" t="str">
        <f t="shared" ca="1" si="152"/>
        <v>sasketchwan</v>
      </c>
      <c r="N397">
        <f t="shared" ca="1" si="134"/>
        <v>133068</v>
      </c>
      <c r="O397">
        <f t="shared" ca="1" si="153"/>
        <v>7612.4146567330536</v>
      </c>
      <c r="P397">
        <f t="shared" ca="1" si="135"/>
        <v>47160.048746064429</v>
      </c>
      <c r="Q397">
        <f t="shared" ca="1" si="154"/>
        <v>16482</v>
      </c>
      <c r="R397">
        <f t="shared" ca="1" si="136"/>
        <v>33087.070460515373</v>
      </c>
      <c r="S397">
        <f t="shared" ca="1" si="137"/>
        <v>6960.2415250111426</v>
      </c>
      <c r="T397">
        <f t="shared" ca="1" si="138"/>
        <v>187188.29027107556</v>
      </c>
      <c r="U397">
        <f t="shared" ca="1" si="139"/>
        <v>57181.485117248427</v>
      </c>
      <c r="V397">
        <f t="shared" ca="1" si="140"/>
        <v>130006.80515382712</v>
      </c>
      <c r="AF397" s="5">
        <f ca="1">IF(Table1[[#This Row],[Genders]]="men",1,0)</f>
        <v>1</v>
      </c>
      <c r="AG397">
        <f ca="1">IF(Table1[[#This Row],[Genders]]="women",1,0)</f>
        <v>0</v>
      </c>
      <c r="AJ397" s="6"/>
      <c r="AL397">
        <f ca="1">IF(Table1[[#This Row],[field of work]]="teaching",1,0)</f>
        <v>0</v>
      </c>
      <c r="AM397">
        <f ca="1">IF(Table1[[#This Row],[field of work]]="health",1,0)</f>
        <v>0</v>
      </c>
      <c r="AN397">
        <f ca="1">IF(Table1[[#This Row],[field of work]]="agriculture",1,0)</f>
        <v>0</v>
      </c>
      <c r="AO397">
        <f ca="1">IF(Table1[[#This Row],[field of work]]="IT",1,0)</f>
        <v>1</v>
      </c>
      <c r="AP397">
        <f ca="1">IF(Table1[[#This Row],[field of work]]="construction",1,0)</f>
        <v>0</v>
      </c>
      <c r="AQ397">
        <f ca="1">IF(Table1[[#This Row],[field of work]]="general work",1,0)</f>
        <v>0</v>
      </c>
      <c r="AY397" s="23">
        <f ca="1">IF(Table1[[#This Row],[area]]="ontario",1,0)</f>
        <v>0</v>
      </c>
      <c r="AZ397">
        <f ca="1">IF(Table1[[#This Row],[area]]="newfounland",1,0)</f>
        <v>0</v>
      </c>
      <c r="BA397">
        <f ca="1">IF(Table1[[#This Row],[area]]="alberta",1,0)</f>
        <v>0</v>
      </c>
      <c r="BB397">
        <f ca="1">IF(Table1[[#This Row],[area]]="BC",1,0)</f>
        <v>0</v>
      </c>
      <c r="BC397">
        <f ca="1">IF(Table1[[#This Row],[area]]="yukon",1,0)</f>
        <v>0</v>
      </c>
      <c r="BD397">
        <f ca="1">IF(Table1[[#This Row],[area]]="nunavet",1,0)</f>
        <v>0</v>
      </c>
      <c r="BE397">
        <f ca="1">IF(Table1[[#This Row],[area]]="sasketchwan",1,0)</f>
        <v>1</v>
      </c>
      <c r="BF397">
        <f ca="1">IF(Table1[[#This Row],[area]]="newbruncwick",1,0)</f>
        <v>0</v>
      </c>
      <c r="BG397">
        <f ca="1">IF(Table1[[#This Row],[area]]="manitoba",1,0)</f>
        <v>0</v>
      </c>
      <c r="BH397">
        <f ca="1">IF(Table1[[#This Row],[area]]="prince edward island",1,0)</f>
        <v>0</v>
      </c>
      <c r="BI397">
        <f ca="1">IF(Table1[[#This Row],[area]]="quebec",1,0)</f>
        <v>0</v>
      </c>
      <c r="BJ397">
        <f ca="1">IF(Table1[[#This Row],[area]]="northwest tersesa",1,0)</f>
        <v>0</v>
      </c>
      <c r="BZ397" s="41">
        <f ca="1">Table1[[#This Row],[Cars Value]]/Table1[[#This Row],[no of cars]]</f>
        <v>15720.016248688144</v>
      </c>
      <c r="CB397" s="5">
        <f ca="1">IF(Table1[[#This Row],[Value of debts]]&gt;$CC$6,1,0)</f>
        <v>0</v>
      </c>
      <c r="CF397" s="6"/>
      <c r="CG397" s="43">
        <f ca="1">Table1[[#This Row],[Mortage left]]/Table1[[#This Row],[value of house]]</f>
        <v>5.7206951759499303E-2</v>
      </c>
      <c r="CH397">
        <f t="shared" ca="1" si="155"/>
        <v>1</v>
      </c>
      <c r="CO397" s="5">
        <f ca="1">IF(Table1[[#This Row],[area]]="yukon",Table1[[#This Row],[income]],0)</f>
        <v>0</v>
      </c>
      <c r="CP397">
        <f ca="1">IF(Table1[[#This Row],[area]]="ontario",Table1[[#This Row],[income]],0)</f>
        <v>0</v>
      </c>
      <c r="CQ397">
        <f ca="1">IF(Table1[[#This Row],[area]]="newfounland",Table1[[#This Row],[income]],0)</f>
        <v>0</v>
      </c>
      <c r="CR397">
        <f ca="1">IF(Table1[[#This Row],[area]]="alberta",Table1[[#This Row],[income]],0)</f>
        <v>0</v>
      </c>
      <c r="CS397">
        <f ca="1">IF(Table1[[#This Row],[area]]="nunavet",Table1[[#This Row],[income]],0)</f>
        <v>0</v>
      </c>
      <c r="CT397">
        <f ca="1">IF(Table1[[#This Row],[area]]="prince edward island",Table1[[#This Row],[income]],0)</f>
        <v>0</v>
      </c>
      <c r="CU397">
        <f ca="1">IF(Table1[[#This Row],[area]]="northwest tersesa",Table1[[#This Row],[income]],0)</f>
        <v>0</v>
      </c>
      <c r="CV397">
        <f ca="1">IF(Table1[[#This Row],[area]]="quebec",Table1[[#This Row],[income]],0)</f>
        <v>0</v>
      </c>
      <c r="CW397">
        <f ca="1">IF(Table1[[#This Row],[area]]="manitoba",Table1[[#This Row],[income]],0)</f>
        <v>0</v>
      </c>
      <c r="CX397">
        <f ca="1">IF(Table1[[#This Row],[area]]="sasketchwan",Table1[[#This Row],[income]],0)</f>
        <v>33267</v>
      </c>
      <c r="CY397">
        <f ca="1">IF(Table1[[#This Row],[area]]="BC",Table1[[#This Row],[income]],0)</f>
        <v>0</v>
      </c>
      <c r="CZ397" s="6">
        <f ca="1">IF(Table1[[#This Row],[area]]="newbruncwick",Table1[[#This Row],[income]],0)</f>
        <v>0</v>
      </c>
      <c r="DB397" s="5">
        <f ca="1">IF(Table1[[#This Row],[field of work]]="health",Table1[[#This Row],[income]],0)</f>
        <v>0</v>
      </c>
      <c r="DC397">
        <f ca="1">IF(Table1[[#This Row],[field of work]]="teaching",Table1[[#This Row],[income]],0)</f>
        <v>0</v>
      </c>
      <c r="DD397">
        <f ca="1">IF(Table1[[#This Row],[field of work]]="agriculture",Table1[[#This Row],[income]],0)</f>
        <v>0</v>
      </c>
      <c r="DE397">
        <f ca="1">IF(Table1[[#This Row],[field of work]]="IT",Table1[[#This Row],[income]],0)</f>
        <v>33267</v>
      </c>
      <c r="DF397">
        <f ca="1">IF(Table1[[#This Row],[field of work]]="construction",Table1[[#This Row],[income]],0)</f>
        <v>0</v>
      </c>
      <c r="DG397" s="6">
        <f ca="1">IF(Table1[[#This Row],[field of work]]="general work",Table1[[#This Row],[income]],0)</f>
        <v>0</v>
      </c>
      <c r="DJ397" s="5">
        <f ca="1">IF(Table1[[#This Row],[Value of debts]]&gt;Table1[[#This Row],[income]],1,0)</f>
        <v>1</v>
      </c>
      <c r="DK397" s="6"/>
      <c r="DL397">
        <f ca="1">IF(Table1[[#This Row],[net worth of person($)]]&gt;$DM$6,Table1[[#This Row],[age]],0)</f>
        <v>30</v>
      </c>
    </row>
    <row r="398" spans="2:116" x14ac:dyDescent="0.3">
      <c r="B398">
        <f t="shared" ca="1" si="142"/>
        <v>2</v>
      </c>
      <c r="C398" s="1" t="str">
        <f t="shared" ca="1" si="143"/>
        <v>women</v>
      </c>
      <c r="D398">
        <f t="shared" ca="1" si="144"/>
        <v>32</v>
      </c>
      <c r="E398">
        <f t="shared" ca="1" si="145"/>
        <v>1</v>
      </c>
      <c r="F398" t="str">
        <f t="shared" ca="1" si="146"/>
        <v>health</v>
      </c>
      <c r="G398">
        <f t="shared" ca="1" si="147"/>
        <v>5</v>
      </c>
      <c r="H398" t="str">
        <f t="shared" ca="1" si="148"/>
        <v>other</v>
      </c>
      <c r="I398">
        <f t="shared" ca="1" si="149"/>
        <v>2</v>
      </c>
      <c r="J398">
        <f t="shared" ca="1" si="141"/>
        <v>2</v>
      </c>
      <c r="K398">
        <f t="shared" ca="1" si="150"/>
        <v>41209</v>
      </c>
      <c r="L398">
        <f t="shared" ca="1" si="151"/>
        <v>1</v>
      </c>
      <c r="M398" t="str">
        <f t="shared" ca="1" si="152"/>
        <v>yukon</v>
      </c>
      <c r="N398">
        <f t="shared" ca="1" si="134"/>
        <v>247254</v>
      </c>
      <c r="O398">
        <f t="shared" ca="1" si="153"/>
        <v>125760.53891938609</v>
      </c>
      <c r="P398">
        <f t="shared" ca="1" si="135"/>
        <v>16043.754414263467</v>
      </c>
      <c r="Q398">
        <f t="shared" ca="1" si="154"/>
        <v>12297</v>
      </c>
      <c r="R398">
        <f t="shared" ca="1" si="136"/>
        <v>22400.257983159678</v>
      </c>
      <c r="S398">
        <f t="shared" ca="1" si="137"/>
        <v>49802.08301475324</v>
      </c>
      <c r="T398">
        <f t="shared" ca="1" si="138"/>
        <v>313099.83742901671</v>
      </c>
      <c r="U398">
        <f t="shared" ca="1" si="139"/>
        <v>160457.79690254576</v>
      </c>
      <c r="V398">
        <f t="shared" ca="1" si="140"/>
        <v>152642.04052647096</v>
      </c>
      <c r="AF398" s="5">
        <f ca="1">IF(Table1[[#This Row],[Genders]]="men",1,0)</f>
        <v>0</v>
      </c>
      <c r="AG398">
        <f ca="1">IF(Table1[[#This Row],[Genders]]="women",1,0)</f>
        <v>1</v>
      </c>
      <c r="AJ398" s="6"/>
      <c r="AL398">
        <f ca="1">IF(Table1[[#This Row],[field of work]]="teaching",1,0)</f>
        <v>0</v>
      </c>
      <c r="AM398">
        <f ca="1">IF(Table1[[#This Row],[field of work]]="health",1,0)</f>
        <v>1</v>
      </c>
      <c r="AN398">
        <f ca="1">IF(Table1[[#This Row],[field of work]]="agriculture",1,0)</f>
        <v>0</v>
      </c>
      <c r="AO398">
        <f ca="1">IF(Table1[[#This Row],[field of work]]="IT",1,0)</f>
        <v>0</v>
      </c>
      <c r="AP398">
        <f ca="1">IF(Table1[[#This Row],[field of work]]="construction",1,0)</f>
        <v>0</v>
      </c>
      <c r="AQ398">
        <f ca="1">IF(Table1[[#This Row],[field of work]]="general work",1,0)</f>
        <v>0</v>
      </c>
      <c r="AY398" s="23">
        <f ca="1">IF(Table1[[#This Row],[area]]="ontario",1,0)</f>
        <v>0</v>
      </c>
      <c r="AZ398">
        <f ca="1">IF(Table1[[#This Row],[area]]="newfounland",1,0)</f>
        <v>0</v>
      </c>
      <c r="BA398">
        <f ca="1">IF(Table1[[#This Row],[area]]="alberta",1,0)</f>
        <v>0</v>
      </c>
      <c r="BB398">
        <f ca="1">IF(Table1[[#This Row],[area]]="BC",1,0)</f>
        <v>0</v>
      </c>
      <c r="BC398">
        <f ca="1">IF(Table1[[#This Row],[area]]="yukon",1,0)</f>
        <v>1</v>
      </c>
      <c r="BD398">
        <f ca="1">IF(Table1[[#This Row],[area]]="nunavet",1,0)</f>
        <v>0</v>
      </c>
      <c r="BE398">
        <f ca="1">IF(Table1[[#This Row],[area]]="sasketchwan",1,0)</f>
        <v>0</v>
      </c>
      <c r="BF398">
        <f ca="1">IF(Table1[[#This Row],[area]]="newbruncwick",1,0)</f>
        <v>0</v>
      </c>
      <c r="BG398">
        <f ca="1">IF(Table1[[#This Row],[area]]="manitoba",1,0)</f>
        <v>0</v>
      </c>
      <c r="BH398">
        <f ca="1">IF(Table1[[#This Row],[area]]="prince edward island",1,0)</f>
        <v>0</v>
      </c>
      <c r="BI398">
        <f ca="1">IF(Table1[[#This Row],[area]]="quebec",1,0)</f>
        <v>0</v>
      </c>
      <c r="BJ398">
        <f ca="1">IF(Table1[[#This Row],[area]]="northwest tersesa",1,0)</f>
        <v>0</v>
      </c>
      <c r="BZ398" s="41">
        <f ca="1">Table1[[#This Row],[Cars Value]]/Table1[[#This Row],[no of cars]]</f>
        <v>8021.8772071317335</v>
      </c>
      <c r="CB398" s="5">
        <f ca="1">IF(Table1[[#This Row],[Value of debts]]&gt;$CC$6,1,0)</f>
        <v>1</v>
      </c>
      <c r="CF398" s="6"/>
      <c r="CG398" s="43">
        <f ca="1">Table1[[#This Row],[Mortage left]]/Table1[[#This Row],[value of house]]</f>
        <v>0.50862893590957514</v>
      </c>
      <c r="CH398">
        <f t="shared" ca="1" si="155"/>
        <v>0</v>
      </c>
      <c r="CO398" s="5">
        <f ca="1">IF(Table1[[#This Row],[area]]="yukon",Table1[[#This Row],[income]],0)</f>
        <v>41209</v>
      </c>
      <c r="CP398">
        <f ca="1">IF(Table1[[#This Row],[area]]="ontario",Table1[[#This Row],[income]],0)</f>
        <v>0</v>
      </c>
      <c r="CQ398">
        <f ca="1">IF(Table1[[#This Row],[area]]="newfounland",Table1[[#This Row],[income]],0)</f>
        <v>0</v>
      </c>
      <c r="CR398">
        <f ca="1">IF(Table1[[#This Row],[area]]="alberta",Table1[[#This Row],[income]],0)</f>
        <v>0</v>
      </c>
      <c r="CS398">
        <f ca="1">IF(Table1[[#This Row],[area]]="nunavet",Table1[[#This Row],[income]],0)</f>
        <v>0</v>
      </c>
      <c r="CT398">
        <f ca="1">IF(Table1[[#This Row],[area]]="prince edward island",Table1[[#This Row],[income]],0)</f>
        <v>0</v>
      </c>
      <c r="CU398">
        <f ca="1">IF(Table1[[#This Row],[area]]="northwest tersesa",Table1[[#This Row],[income]],0)</f>
        <v>0</v>
      </c>
      <c r="CV398">
        <f ca="1">IF(Table1[[#This Row],[area]]="quebec",Table1[[#This Row],[income]],0)</f>
        <v>0</v>
      </c>
      <c r="CW398">
        <f ca="1">IF(Table1[[#This Row],[area]]="manitoba",Table1[[#This Row],[income]],0)</f>
        <v>0</v>
      </c>
      <c r="CX398">
        <f ca="1">IF(Table1[[#This Row],[area]]="sasketchwan",Table1[[#This Row],[income]],0)</f>
        <v>0</v>
      </c>
      <c r="CY398">
        <f ca="1">IF(Table1[[#This Row],[area]]="BC",Table1[[#This Row],[income]],0)</f>
        <v>0</v>
      </c>
      <c r="CZ398" s="6">
        <f ca="1">IF(Table1[[#This Row],[area]]="newbruncwick",Table1[[#This Row],[income]],0)</f>
        <v>0</v>
      </c>
      <c r="DB398" s="5">
        <f ca="1">IF(Table1[[#This Row],[field of work]]="health",Table1[[#This Row],[income]],0)</f>
        <v>41209</v>
      </c>
      <c r="DC398">
        <f ca="1">IF(Table1[[#This Row],[field of work]]="teaching",Table1[[#This Row],[income]],0)</f>
        <v>0</v>
      </c>
      <c r="DD398">
        <f ca="1">IF(Table1[[#This Row],[field of work]]="agriculture",Table1[[#This Row],[income]],0)</f>
        <v>0</v>
      </c>
      <c r="DE398">
        <f ca="1">IF(Table1[[#This Row],[field of work]]="IT",Table1[[#This Row],[income]],0)</f>
        <v>0</v>
      </c>
      <c r="DF398">
        <f ca="1">IF(Table1[[#This Row],[field of work]]="construction",Table1[[#This Row],[income]],0)</f>
        <v>0</v>
      </c>
      <c r="DG398" s="6">
        <f ca="1">IF(Table1[[#This Row],[field of work]]="general work",Table1[[#This Row],[income]],0)</f>
        <v>0</v>
      </c>
      <c r="DJ398" s="5">
        <f ca="1">IF(Table1[[#This Row],[Value of debts]]&gt;Table1[[#This Row],[income]],1,0)</f>
        <v>1</v>
      </c>
      <c r="DK398" s="6"/>
      <c r="DL398">
        <f ca="1">IF(Table1[[#This Row],[net worth of person($)]]&gt;$DM$6,Table1[[#This Row],[age]],0)</f>
        <v>32</v>
      </c>
    </row>
    <row r="399" spans="2:116" x14ac:dyDescent="0.3">
      <c r="B399">
        <f t="shared" ca="1" si="142"/>
        <v>2</v>
      </c>
      <c r="C399" s="1" t="str">
        <f t="shared" ca="1" si="143"/>
        <v>women</v>
      </c>
      <c r="D399">
        <f t="shared" ca="1" si="144"/>
        <v>42</v>
      </c>
      <c r="E399">
        <f t="shared" ca="1" si="145"/>
        <v>4</v>
      </c>
      <c r="F399" t="str">
        <f t="shared" ca="1" si="146"/>
        <v>IT</v>
      </c>
      <c r="G399">
        <f t="shared" ca="1" si="147"/>
        <v>1</v>
      </c>
      <c r="H399" t="str">
        <f t="shared" ca="1" si="148"/>
        <v>high school</v>
      </c>
      <c r="I399">
        <f t="shared" ca="1" si="149"/>
        <v>0</v>
      </c>
      <c r="J399">
        <f t="shared" ca="1" si="141"/>
        <v>2</v>
      </c>
      <c r="K399">
        <f t="shared" ca="1" si="150"/>
        <v>60265</v>
      </c>
      <c r="L399">
        <f t="shared" ca="1" si="151"/>
        <v>10</v>
      </c>
      <c r="M399" t="str">
        <f t="shared" ca="1" si="152"/>
        <v>newfounland</v>
      </c>
      <c r="N399">
        <f t="shared" ca="1" si="134"/>
        <v>361590</v>
      </c>
      <c r="O399">
        <f t="shared" ca="1" si="153"/>
        <v>270773.6867568235</v>
      </c>
      <c r="P399">
        <f t="shared" ca="1" si="135"/>
        <v>66.502562627756305</v>
      </c>
      <c r="Q399">
        <f t="shared" ca="1" si="154"/>
        <v>9</v>
      </c>
      <c r="R399">
        <f t="shared" ca="1" si="136"/>
        <v>19783.565092664729</v>
      </c>
      <c r="S399">
        <f t="shared" ca="1" si="137"/>
        <v>36054.598163746457</v>
      </c>
      <c r="T399">
        <f t="shared" ca="1" si="138"/>
        <v>397711.10072637425</v>
      </c>
      <c r="U399">
        <f t="shared" ca="1" si="139"/>
        <v>290566.25184948824</v>
      </c>
      <c r="V399">
        <f t="shared" ca="1" si="140"/>
        <v>107144.84887688601</v>
      </c>
      <c r="AF399" s="5">
        <f ca="1">IF(Table1[[#This Row],[Genders]]="men",1,0)</f>
        <v>0</v>
      </c>
      <c r="AG399">
        <f ca="1">IF(Table1[[#This Row],[Genders]]="women",1,0)</f>
        <v>1</v>
      </c>
      <c r="AJ399" s="6"/>
      <c r="AL399">
        <f ca="1">IF(Table1[[#This Row],[field of work]]="teaching",1,0)</f>
        <v>0</v>
      </c>
      <c r="AM399">
        <f ca="1">IF(Table1[[#This Row],[field of work]]="health",1,0)</f>
        <v>0</v>
      </c>
      <c r="AN399">
        <f ca="1">IF(Table1[[#This Row],[field of work]]="agriculture",1,0)</f>
        <v>0</v>
      </c>
      <c r="AO399">
        <f ca="1">IF(Table1[[#This Row],[field of work]]="IT",1,0)</f>
        <v>1</v>
      </c>
      <c r="AP399">
        <f ca="1">IF(Table1[[#This Row],[field of work]]="construction",1,0)</f>
        <v>0</v>
      </c>
      <c r="AQ399">
        <f ca="1">IF(Table1[[#This Row],[field of work]]="general work",1,0)</f>
        <v>0</v>
      </c>
      <c r="AY399" s="23">
        <f ca="1">IF(Table1[[#This Row],[area]]="ontario",1,0)</f>
        <v>0</v>
      </c>
      <c r="AZ399">
        <f ca="1">IF(Table1[[#This Row],[area]]="newfounland",1,0)</f>
        <v>1</v>
      </c>
      <c r="BA399">
        <f ca="1">IF(Table1[[#This Row],[area]]="alberta",1,0)</f>
        <v>0</v>
      </c>
      <c r="BB399">
        <f ca="1">IF(Table1[[#This Row],[area]]="BC",1,0)</f>
        <v>0</v>
      </c>
      <c r="BC399">
        <f ca="1">IF(Table1[[#This Row],[area]]="yukon",1,0)</f>
        <v>0</v>
      </c>
      <c r="BD399">
        <f ca="1">IF(Table1[[#This Row],[area]]="nunavet",1,0)</f>
        <v>0</v>
      </c>
      <c r="BE399">
        <f ca="1">IF(Table1[[#This Row],[area]]="sasketchwan",1,0)</f>
        <v>0</v>
      </c>
      <c r="BF399">
        <f ca="1">IF(Table1[[#This Row],[area]]="newbruncwick",1,0)</f>
        <v>0</v>
      </c>
      <c r="BG399">
        <f ca="1">IF(Table1[[#This Row],[area]]="manitoba",1,0)</f>
        <v>0</v>
      </c>
      <c r="BH399">
        <f ca="1">IF(Table1[[#This Row],[area]]="prince edward island",1,0)</f>
        <v>0</v>
      </c>
      <c r="BI399">
        <f ca="1">IF(Table1[[#This Row],[area]]="quebec",1,0)</f>
        <v>0</v>
      </c>
      <c r="BJ399">
        <f ca="1">IF(Table1[[#This Row],[area]]="northwest tersesa",1,0)</f>
        <v>0</v>
      </c>
      <c r="BZ399" s="41">
        <f ca="1">Table1[[#This Row],[Cars Value]]/Table1[[#This Row],[no of cars]]</f>
        <v>33.251281313878152</v>
      </c>
      <c r="CB399" s="5">
        <f ca="1">IF(Table1[[#This Row],[Value of debts]]&gt;$CC$6,1,0)</f>
        <v>1</v>
      </c>
      <c r="CF399" s="6"/>
      <c r="CG399" s="43">
        <f ca="1">Table1[[#This Row],[Mortage left]]/Table1[[#This Row],[value of house]]</f>
        <v>0.74884174550408888</v>
      </c>
      <c r="CH399">
        <f t="shared" ca="1" si="155"/>
        <v>0</v>
      </c>
      <c r="CO399" s="5">
        <f ca="1">IF(Table1[[#This Row],[area]]="yukon",Table1[[#This Row],[income]],0)</f>
        <v>0</v>
      </c>
      <c r="CP399">
        <f ca="1">IF(Table1[[#This Row],[area]]="ontario",Table1[[#This Row],[income]],0)</f>
        <v>0</v>
      </c>
      <c r="CQ399">
        <f ca="1">IF(Table1[[#This Row],[area]]="newfounland",Table1[[#This Row],[income]],0)</f>
        <v>60265</v>
      </c>
      <c r="CR399">
        <f ca="1">IF(Table1[[#This Row],[area]]="alberta",Table1[[#This Row],[income]],0)</f>
        <v>0</v>
      </c>
      <c r="CS399">
        <f ca="1">IF(Table1[[#This Row],[area]]="nunavet",Table1[[#This Row],[income]],0)</f>
        <v>0</v>
      </c>
      <c r="CT399">
        <f ca="1">IF(Table1[[#This Row],[area]]="prince edward island",Table1[[#This Row],[income]],0)</f>
        <v>0</v>
      </c>
      <c r="CU399">
        <f ca="1">IF(Table1[[#This Row],[area]]="northwest tersesa",Table1[[#This Row],[income]],0)</f>
        <v>0</v>
      </c>
      <c r="CV399">
        <f ca="1">IF(Table1[[#This Row],[area]]="quebec",Table1[[#This Row],[income]],0)</f>
        <v>0</v>
      </c>
      <c r="CW399">
        <f ca="1">IF(Table1[[#This Row],[area]]="manitoba",Table1[[#This Row],[income]],0)</f>
        <v>0</v>
      </c>
      <c r="CX399">
        <f ca="1">IF(Table1[[#This Row],[area]]="sasketchwan",Table1[[#This Row],[income]],0)</f>
        <v>0</v>
      </c>
      <c r="CY399">
        <f ca="1">IF(Table1[[#This Row],[area]]="BC",Table1[[#This Row],[income]],0)</f>
        <v>0</v>
      </c>
      <c r="CZ399" s="6">
        <f ca="1">IF(Table1[[#This Row],[area]]="newbruncwick",Table1[[#This Row],[income]],0)</f>
        <v>0</v>
      </c>
      <c r="DB399" s="5">
        <f ca="1">IF(Table1[[#This Row],[field of work]]="health",Table1[[#This Row],[income]],0)</f>
        <v>0</v>
      </c>
      <c r="DC399">
        <f ca="1">IF(Table1[[#This Row],[field of work]]="teaching",Table1[[#This Row],[income]],0)</f>
        <v>0</v>
      </c>
      <c r="DD399">
        <f ca="1">IF(Table1[[#This Row],[field of work]]="agriculture",Table1[[#This Row],[income]],0)</f>
        <v>0</v>
      </c>
      <c r="DE399">
        <f ca="1">IF(Table1[[#This Row],[field of work]]="IT",Table1[[#This Row],[income]],0)</f>
        <v>60265</v>
      </c>
      <c r="DF399">
        <f ca="1">IF(Table1[[#This Row],[field of work]]="construction",Table1[[#This Row],[income]],0)</f>
        <v>0</v>
      </c>
      <c r="DG399" s="6">
        <f ca="1">IF(Table1[[#This Row],[field of work]]="general work",Table1[[#This Row],[income]],0)</f>
        <v>0</v>
      </c>
      <c r="DJ399" s="5">
        <f ca="1">IF(Table1[[#This Row],[Value of debts]]&gt;Table1[[#This Row],[income]],1,0)</f>
        <v>1</v>
      </c>
      <c r="DK399" s="6"/>
      <c r="DL399">
        <f ca="1">IF(Table1[[#This Row],[net worth of person($)]]&gt;$DM$6,Table1[[#This Row],[age]],0)</f>
        <v>42</v>
      </c>
    </row>
    <row r="400" spans="2:116" x14ac:dyDescent="0.3">
      <c r="B400">
        <f t="shared" ca="1" si="142"/>
        <v>2</v>
      </c>
      <c r="C400" s="1" t="str">
        <f t="shared" ca="1" si="143"/>
        <v>women</v>
      </c>
      <c r="D400">
        <f t="shared" ca="1" si="144"/>
        <v>28</v>
      </c>
      <c r="E400">
        <f t="shared" ca="1" si="145"/>
        <v>1</v>
      </c>
      <c r="F400" t="str">
        <f t="shared" ca="1" si="146"/>
        <v>health</v>
      </c>
      <c r="G400">
        <f t="shared" ca="1" si="147"/>
        <v>5</v>
      </c>
      <c r="H400" t="str">
        <f t="shared" ca="1" si="148"/>
        <v>other</v>
      </c>
      <c r="I400">
        <f t="shared" ca="1" si="149"/>
        <v>0</v>
      </c>
      <c r="J400">
        <f t="shared" ca="1" si="141"/>
        <v>3</v>
      </c>
      <c r="K400">
        <f t="shared" ca="1" si="150"/>
        <v>41542</v>
      </c>
      <c r="L400">
        <f t="shared" ca="1" si="151"/>
        <v>10</v>
      </c>
      <c r="M400" t="str">
        <f t="shared" ca="1" si="152"/>
        <v>newfounland</v>
      </c>
      <c r="N400">
        <f t="shared" ca="1" si="134"/>
        <v>124626</v>
      </c>
      <c r="O400">
        <f t="shared" ca="1" si="153"/>
        <v>63546.912148099123</v>
      </c>
      <c r="P400">
        <f t="shared" ca="1" si="135"/>
        <v>17190.798137515631</v>
      </c>
      <c r="Q400">
        <f t="shared" ca="1" si="154"/>
        <v>11724</v>
      </c>
      <c r="R400">
        <f t="shared" ca="1" si="136"/>
        <v>58084.327553706215</v>
      </c>
      <c r="S400">
        <f t="shared" ca="1" si="137"/>
        <v>39370.57821042218</v>
      </c>
      <c r="T400">
        <f t="shared" ca="1" si="138"/>
        <v>181187.37634793782</v>
      </c>
      <c r="U400">
        <f t="shared" ca="1" si="139"/>
        <v>133355.23970180535</v>
      </c>
      <c r="V400">
        <f t="shared" ca="1" si="140"/>
        <v>47832.13664613248</v>
      </c>
      <c r="AF400" s="5">
        <f ca="1">IF(Table1[[#This Row],[Genders]]="men",1,0)</f>
        <v>0</v>
      </c>
      <c r="AG400">
        <f ca="1">IF(Table1[[#This Row],[Genders]]="women",1,0)</f>
        <v>1</v>
      </c>
      <c r="AJ400" s="6"/>
      <c r="AL400">
        <f ca="1">IF(Table1[[#This Row],[field of work]]="teaching",1,0)</f>
        <v>0</v>
      </c>
      <c r="AM400">
        <f ca="1">IF(Table1[[#This Row],[field of work]]="health",1,0)</f>
        <v>1</v>
      </c>
      <c r="AN400">
        <f ca="1">IF(Table1[[#This Row],[field of work]]="agriculture",1,0)</f>
        <v>0</v>
      </c>
      <c r="AO400">
        <f ca="1">IF(Table1[[#This Row],[field of work]]="IT",1,0)</f>
        <v>0</v>
      </c>
      <c r="AP400">
        <f ca="1">IF(Table1[[#This Row],[field of work]]="construction",1,0)</f>
        <v>0</v>
      </c>
      <c r="AQ400">
        <f ca="1">IF(Table1[[#This Row],[field of work]]="general work",1,0)</f>
        <v>0</v>
      </c>
      <c r="AY400" s="23">
        <f ca="1">IF(Table1[[#This Row],[area]]="ontario",1,0)</f>
        <v>0</v>
      </c>
      <c r="AZ400">
        <f ca="1">IF(Table1[[#This Row],[area]]="newfounland",1,0)</f>
        <v>1</v>
      </c>
      <c r="BA400">
        <f ca="1">IF(Table1[[#This Row],[area]]="alberta",1,0)</f>
        <v>0</v>
      </c>
      <c r="BB400">
        <f ca="1">IF(Table1[[#This Row],[area]]="BC",1,0)</f>
        <v>0</v>
      </c>
      <c r="BC400">
        <f ca="1">IF(Table1[[#This Row],[area]]="yukon",1,0)</f>
        <v>0</v>
      </c>
      <c r="BD400">
        <f ca="1">IF(Table1[[#This Row],[area]]="nunavet",1,0)</f>
        <v>0</v>
      </c>
      <c r="BE400">
        <f ca="1">IF(Table1[[#This Row],[area]]="sasketchwan",1,0)</f>
        <v>0</v>
      </c>
      <c r="BF400">
        <f ca="1">IF(Table1[[#This Row],[area]]="newbruncwick",1,0)</f>
        <v>0</v>
      </c>
      <c r="BG400">
        <f ca="1">IF(Table1[[#This Row],[area]]="manitoba",1,0)</f>
        <v>0</v>
      </c>
      <c r="BH400">
        <f ca="1">IF(Table1[[#This Row],[area]]="prince edward island",1,0)</f>
        <v>0</v>
      </c>
      <c r="BI400">
        <f ca="1">IF(Table1[[#This Row],[area]]="quebec",1,0)</f>
        <v>0</v>
      </c>
      <c r="BJ400">
        <f ca="1">IF(Table1[[#This Row],[area]]="northwest tersesa",1,0)</f>
        <v>0</v>
      </c>
      <c r="BZ400" s="41">
        <f ca="1">Table1[[#This Row],[Cars Value]]/Table1[[#This Row],[no of cars]]</f>
        <v>5730.2660458385435</v>
      </c>
      <c r="CB400" s="5">
        <f ca="1">IF(Table1[[#This Row],[Value of debts]]&gt;$CC$6,1,0)</f>
        <v>1</v>
      </c>
      <c r="CF400" s="6"/>
      <c r="CG400" s="43">
        <f ca="1">Table1[[#This Row],[Mortage left]]/Table1[[#This Row],[value of house]]</f>
        <v>0.50990092073964599</v>
      </c>
      <c r="CH400">
        <f t="shared" ca="1" si="155"/>
        <v>0</v>
      </c>
      <c r="CO400" s="5">
        <f ca="1">IF(Table1[[#This Row],[area]]="yukon",Table1[[#This Row],[income]],0)</f>
        <v>0</v>
      </c>
      <c r="CP400">
        <f ca="1">IF(Table1[[#This Row],[area]]="ontario",Table1[[#This Row],[income]],0)</f>
        <v>0</v>
      </c>
      <c r="CQ400">
        <f ca="1">IF(Table1[[#This Row],[area]]="newfounland",Table1[[#This Row],[income]],0)</f>
        <v>41542</v>
      </c>
      <c r="CR400">
        <f ca="1">IF(Table1[[#This Row],[area]]="alberta",Table1[[#This Row],[income]],0)</f>
        <v>0</v>
      </c>
      <c r="CS400">
        <f ca="1">IF(Table1[[#This Row],[area]]="nunavet",Table1[[#This Row],[income]],0)</f>
        <v>0</v>
      </c>
      <c r="CT400">
        <f ca="1">IF(Table1[[#This Row],[area]]="prince edward island",Table1[[#This Row],[income]],0)</f>
        <v>0</v>
      </c>
      <c r="CU400">
        <f ca="1">IF(Table1[[#This Row],[area]]="northwest tersesa",Table1[[#This Row],[income]],0)</f>
        <v>0</v>
      </c>
      <c r="CV400">
        <f ca="1">IF(Table1[[#This Row],[area]]="quebec",Table1[[#This Row],[income]],0)</f>
        <v>0</v>
      </c>
      <c r="CW400">
        <f ca="1">IF(Table1[[#This Row],[area]]="manitoba",Table1[[#This Row],[income]],0)</f>
        <v>0</v>
      </c>
      <c r="CX400">
        <f ca="1">IF(Table1[[#This Row],[area]]="sasketchwan",Table1[[#This Row],[income]],0)</f>
        <v>0</v>
      </c>
      <c r="CY400">
        <f ca="1">IF(Table1[[#This Row],[area]]="BC",Table1[[#This Row],[income]],0)</f>
        <v>0</v>
      </c>
      <c r="CZ400" s="6">
        <f ca="1">IF(Table1[[#This Row],[area]]="newbruncwick",Table1[[#This Row],[income]],0)</f>
        <v>0</v>
      </c>
      <c r="DB400" s="5">
        <f ca="1">IF(Table1[[#This Row],[field of work]]="health",Table1[[#This Row],[income]],0)</f>
        <v>41542</v>
      </c>
      <c r="DC400">
        <f ca="1">IF(Table1[[#This Row],[field of work]]="teaching",Table1[[#This Row],[income]],0)</f>
        <v>0</v>
      </c>
      <c r="DD400">
        <f ca="1">IF(Table1[[#This Row],[field of work]]="agriculture",Table1[[#This Row],[income]],0)</f>
        <v>0</v>
      </c>
      <c r="DE400">
        <f ca="1">IF(Table1[[#This Row],[field of work]]="IT",Table1[[#This Row],[income]],0)</f>
        <v>0</v>
      </c>
      <c r="DF400">
        <f ca="1">IF(Table1[[#This Row],[field of work]]="construction",Table1[[#This Row],[income]],0)</f>
        <v>0</v>
      </c>
      <c r="DG400" s="6">
        <f ca="1">IF(Table1[[#This Row],[field of work]]="general work",Table1[[#This Row],[income]],0)</f>
        <v>0</v>
      </c>
      <c r="DJ400" s="5">
        <f ca="1">IF(Table1[[#This Row],[Value of debts]]&gt;Table1[[#This Row],[income]],1,0)</f>
        <v>1</v>
      </c>
      <c r="DK400" s="6"/>
      <c r="DL400">
        <f ca="1">IF(Table1[[#This Row],[net worth of person($)]]&gt;$DM$6,Table1[[#This Row],[age]],0)</f>
        <v>0</v>
      </c>
    </row>
    <row r="401" spans="2:116" x14ac:dyDescent="0.3">
      <c r="B401">
        <f t="shared" ca="1" si="142"/>
        <v>2</v>
      </c>
      <c r="C401" s="1" t="str">
        <f t="shared" ca="1" si="143"/>
        <v>women</v>
      </c>
      <c r="D401">
        <f t="shared" ca="1" si="144"/>
        <v>25</v>
      </c>
      <c r="E401">
        <f t="shared" ca="1" si="145"/>
        <v>5</v>
      </c>
      <c r="F401" t="str">
        <f t="shared" ca="1" si="146"/>
        <v>general work</v>
      </c>
      <c r="G401">
        <f t="shared" ca="1" si="147"/>
        <v>2</v>
      </c>
      <c r="H401" t="str">
        <f t="shared" ca="1" si="148"/>
        <v>college</v>
      </c>
      <c r="I401">
        <f t="shared" ca="1" si="149"/>
        <v>0</v>
      </c>
      <c r="J401">
        <f t="shared" ca="1" si="141"/>
        <v>1</v>
      </c>
      <c r="K401">
        <f t="shared" ca="1" si="150"/>
        <v>38572</v>
      </c>
      <c r="L401">
        <f t="shared" ca="1" si="151"/>
        <v>11</v>
      </c>
      <c r="M401" t="str">
        <f t="shared" ca="1" si="152"/>
        <v>newbruncwick</v>
      </c>
      <c r="N401">
        <f t="shared" ca="1" si="134"/>
        <v>192860</v>
      </c>
      <c r="O401">
        <f t="shared" ca="1" si="153"/>
        <v>66194.553353805604</v>
      </c>
      <c r="P401">
        <f t="shared" ca="1" si="135"/>
        <v>28907.294618401414</v>
      </c>
      <c r="Q401">
        <f t="shared" ca="1" si="154"/>
        <v>24872</v>
      </c>
      <c r="R401">
        <f t="shared" ca="1" si="136"/>
        <v>67362.249741444059</v>
      </c>
      <c r="S401">
        <f t="shared" ca="1" si="137"/>
        <v>34561.132612931113</v>
      </c>
      <c r="T401">
        <f t="shared" ca="1" si="138"/>
        <v>256328.42723133252</v>
      </c>
      <c r="U401">
        <f t="shared" ca="1" si="139"/>
        <v>158428.80309524966</v>
      </c>
      <c r="V401">
        <f t="shared" ca="1" si="140"/>
        <v>97899.624136082857</v>
      </c>
      <c r="AF401" s="5">
        <f ca="1">IF(Table1[[#This Row],[Genders]]="men",1,0)</f>
        <v>0</v>
      </c>
      <c r="AG401">
        <f ca="1">IF(Table1[[#This Row],[Genders]]="women",1,0)</f>
        <v>1</v>
      </c>
      <c r="AJ401" s="6"/>
      <c r="AL401">
        <f ca="1">IF(Table1[[#This Row],[field of work]]="teaching",1,0)</f>
        <v>0</v>
      </c>
      <c r="AM401">
        <f ca="1">IF(Table1[[#This Row],[field of work]]="health",1,0)</f>
        <v>0</v>
      </c>
      <c r="AN401">
        <f ca="1">IF(Table1[[#This Row],[field of work]]="agriculture",1,0)</f>
        <v>0</v>
      </c>
      <c r="AO401">
        <f ca="1">IF(Table1[[#This Row],[field of work]]="IT",1,0)</f>
        <v>0</v>
      </c>
      <c r="AP401">
        <f ca="1">IF(Table1[[#This Row],[field of work]]="construction",1,0)</f>
        <v>0</v>
      </c>
      <c r="AQ401">
        <f ca="1">IF(Table1[[#This Row],[field of work]]="general work",1,0)</f>
        <v>1</v>
      </c>
      <c r="AY401" s="23">
        <f ca="1">IF(Table1[[#This Row],[area]]="ontario",1,0)</f>
        <v>0</v>
      </c>
      <c r="AZ401">
        <f ca="1">IF(Table1[[#This Row],[area]]="newfounland",1,0)</f>
        <v>0</v>
      </c>
      <c r="BA401">
        <f ca="1">IF(Table1[[#This Row],[area]]="alberta",1,0)</f>
        <v>0</v>
      </c>
      <c r="BB401">
        <f ca="1">IF(Table1[[#This Row],[area]]="BC",1,0)</f>
        <v>0</v>
      </c>
      <c r="BC401">
        <f ca="1">IF(Table1[[#This Row],[area]]="yukon",1,0)</f>
        <v>0</v>
      </c>
      <c r="BD401">
        <f ca="1">IF(Table1[[#This Row],[area]]="nunavet",1,0)</f>
        <v>0</v>
      </c>
      <c r="BE401">
        <f ca="1">IF(Table1[[#This Row],[area]]="sasketchwan",1,0)</f>
        <v>0</v>
      </c>
      <c r="BF401">
        <f ca="1">IF(Table1[[#This Row],[area]]="newbruncwick",1,0)</f>
        <v>1</v>
      </c>
      <c r="BG401">
        <f ca="1">IF(Table1[[#This Row],[area]]="manitoba",1,0)</f>
        <v>0</v>
      </c>
      <c r="BH401">
        <f ca="1">IF(Table1[[#This Row],[area]]="prince edward island",1,0)</f>
        <v>0</v>
      </c>
      <c r="BI401">
        <f ca="1">IF(Table1[[#This Row],[area]]="quebec",1,0)</f>
        <v>0</v>
      </c>
      <c r="BJ401">
        <f ca="1">IF(Table1[[#This Row],[area]]="northwest tersesa",1,0)</f>
        <v>0</v>
      </c>
      <c r="BZ401" s="41">
        <f ca="1">Table1[[#This Row],[Cars Value]]/Table1[[#This Row],[no of cars]]</f>
        <v>28907.294618401414</v>
      </c>
      <c r="CB401" s="5">
        <f ca="1">IF(Table1[[#This Row],[Value of debts]]&gt;$CC$6,1,0)</f>
        <v>1</v>
      </c>
      <c r="CF401" s="6"/>
      <c r="CG401" s="43">
        <f ca="1">Table1[[#This Row],[Mortage left]]/Table1[[#This Row],[value of house]]</f>
        <v>0.3432259325614726</v>
      </c>
      <c r="CH401">
        <f t="shared" ca="1" si="155"/>
        <v>0</v>
      </c>
      <c r="CO401" s="5">
        <f ca="1">IF(Table1[[#This Row],[area]]="yukon",Table1[[#This Row],[income]],0)</f>
        <v>0</v>
      </c>
      <c r="CP401">
        <f ca="1">IF(Table1[[#This Row],[area]]="ontario",Table1[[#This Row],[income]],0)</f>
        <v>0</v>
      </c>
      <c r="CQ401">
        <f ca="1">IF(Table1[[#This Row],[area]]="newfounland",Table1[[#This Row],[income]],0)</f>
        <v>0</v>
      </c>
      <c r="CR401">
        <f ca="1">IF(Table1[[#This Row],[area]]="alberta",Table1[[#This Row],[income]],0)</f>
        <v>0</v>
      </c>
      <c r="CS401">
        <f ca="1">IF(Table1[[#This Row],[area]]="nunavet",Table1[[#This Row],[income]],0)</f>
        <v>0</v>
      </c>
      <c r="CT401">
        <f ca="1">IF(Table1[[#This Row],[area]]="prince edward island",Table1[[#This Row],[income]],0)</f>
        <v>0</v>
      </c>
      <c r="CU401">
        <f ca="1">IF(Table1[[#This Row],[area]]="northwest tersesa",Table1[[#This Row],[income]],0)</f>
        <v>0</v>
      </c>
      <c r="CV401">
        <f ca="1">IF(Table1[[#This Row],[area]]="quebec",Table1[[#This Row],[income]],0)</f>
        <v>0</v>
      </c>
      <c r="CW401">
        <f ca="1">IF(Table1[[#This Row],[area]]="manitoba",Table1[[#This Row],[income]],0)</f>
        <v>0</v>
      </c>
      <c r="CX401">
        <f ca="1">IF(Table1[[#This Row],[area]]="sasketchwan",Table1[[#This Row],[income]],0)</f>
        <v>0</v>
      </c>
      <c r="CY401">
        <f ca="1">IF(Table1[[#This Row],[area]]="BC",Table1[[#This Row],[income]],0)</f>
        <v>0</v>
      </c>
      <c r="CZ401" s="6">
        <f ca="1">IF(Table1[[#This Row],[area]]="newbruncwick",Table1[[#This Row],[income]],0)</f>
        <v>38572</v>
      </c>
      <c r="DB401" s="5">
        <f ca="1">IF(Table1[[#This Row],[field of work]]="health",Table1[[#This Row],[income]],0)</f>
        <v>0</v>
      </c>
      <c r="DC401">
        <f ca="1">IF(Table1[[#This Row],[field of work]]="teaching",Table1[[#This Row],[income]],0)</f>
        <v>0</v>
      </c>
      <c r="DD401">
        <f ca="1">IF(Table1[[#This Row],[field of work]]="agriculture",Table1[[#This Row],[income]],0)</f>
        <v>0</v>
      </c>
      <c r="DE401">
        <f ca="1">IF(Table1[[#This Row],[field of work]]="IT",Table1[[#This Row],[income]],0)</f>
        <v>0</v>
      </c>
      <c r="DF401">
        <f ca="1">IF(Table1[[#This Row],[field of work]]="construction",Table1[[#This Row],[income]],0)</f>
        <v>0</v>
      </c>
      <c r="DG401" s="6">
        <f ca="1">IF(Table1[[#This Row],[field of work]]="general work",Table1[[#This Row],[income]],0)</f>
        <v>38572</v>
      </c>
      <c r="DJ401" s="5">
        <f ca="1">IF(Table1[[#This Row],[Value of debts]]&gt;Table1[[#This Row],[income]],1,0)</f>
        <v>1</v>
      </c>
      <c r="DK401" s="6"/>
      <c r="DL401">
        <f ca="1">IF(Table1[[#This Row],[net worth of person($)]]&gt;$DM$6,Table1[[#This Row],[age]],0)</f>
        <v>25</v>
      </c>
    </row>
    <row r="402" spans="2:116" x14ac:dyDescent="0.3">
      <c r="B402">
        <f t="shared" ca="1" si="142"/>
        <v>1</v>
      </c>
      <c r="C402" s="1" t="str">
        <f t="shared" ca="1" si="143"/>
        <v>men</v>
      </c>
      <c r="D402">
        <f t="shared" ca="1" si="144"/>
        <v>36</v>
      </c>
      <c r="E402">
        <f t="shared" ca="1" si="145"/>
        <v>4</v>
      </c>
      <c r="F402" t="str">
        <f t="shared" ca="1" si="146"/>
        <v>IT</v>
      </c>
      <c r="G402">
        <f t="shared" ca="1" si="147"/>
        <v>1</v>
      </c>
      <c r="H402" t="str">
        <f t="shared" ca="1" si="148"/>
        <v>high school</v>
      </c>
      <c r="I402">
        <f t="shared" ca="1" si="149"/>
        <v>2</v>
      </c>
      <c r="J402">
        <f t="shared" ca="1" si="141"/>
        <v>1</v>
      </c>
      <c r="K402">
        <f t="shared" ca="1" si="150"/>
        <v>56873</v>
      </c>
      <c r="L402">
        <f t="shared" ca="1" si="151"/>
        <v>8</v>
      </c>
      <c r="M402" t="str">
        <f t="shared" ca="1" si="152"/>
        <v>ontario</v>
      </c>
      <c r="N402">
        <f t="shared" ca="1" si="134"/>
        <v>170619</v>
      </c>
      <c r="O402">
        <f t="shared" ca="1" si="153"/>
        <v>122850.13802968436</v>
      </c>
      <c r="P402">
        <f t="shared" ca="1" si="135"/>
        <v>12344.170836567169</v>
      </c>
      <c r="Q402">
        <f t="shared" ca="1" si="154"/>
        <v>799</v>
      </c>
      <c r="R402">
        <f t="shared" ca="1" si="136"/>
        <v>86011.347143478546</v>
      </c>
      <c r="S402">
        <f t="shared" ca="1" si="137"/>
        <v>31335.096849791946</v>
      </c>
      <c r="T402">
        <f t="shared" ca="1" si="138"/>
        <v>214298.26768635912</v>
      </c>
      <c r="U402">
        <f t="shared" ca="1" si="139"/>
        <v>209660.48517316289</v>
      </c>
      <c r="V402">
        <f t="shared" ca="1" si="140"/>
        <v>4637.7825131962309</v>
      </c>
      <c r="AF402" s="5">
        <f ca="1">IF(Table1[[#This Row],[Genders]]="men",1,0)</f>
        <v>1</v>
      </c>
      <c r="AG402">
        <f ca="1">IF(Table1[[#This Row],[Genders]]="women",1,0)</f>
        <v>0</v>
      </c>
      <c r="AJ402" s="6"/>
      <c r="AL402">
        <f ca="1">IF(Table1[[#This Row],[field of work]]="teaching",1,0)</f>
        <v>0</v>
      </c>
      <c r="AM402">
        <f ca="1">IF(Table1[[#This Row],[field of work]]="health",1,0)</f>
        <v>0</v>
      </c>
      <c r="AN402">
        <f ca="1">IF(Table1[[#This Row],[field of work]]="agriculture",1,0)</f>
        <v>0</v>
      </c>
      <c r="AO402">
        <f ca="1">IF(Table1[[#This Row],[field of work]]="IT",1,0)</f>
        <v>1</v>
      </c>
      <c r="AP402">
        <f ca="1">IF(Table1[[#This Row],[field of work]]="construction",1,0)</f>
        <v>0</v>
      </c>
      <c r="AQ402">
        <f ca="1">IF(Table1[[#This Row],[field of work]]="general work",1,0)</f>
        <v>0</v>
      </c>
      <c r="AY402" s="23">
        <f ca="1">IF(Table1[[#This Row],[area]]="ontario",1,0)</f>
        <v>1</v>
      </c>
      <c r="AZ402">
        <f ca="1">IF(Table1[[#This Row],[area]]="newfounland",1,0)</f>
        <v>0</v>
      </c>
      <c r="BA402">
        <f ca="1">IF(Table1[[#This Row],[area]]="alberta",1,0)</f>
        <v>0</v>
      </c>
      <c r="BB402">
        <f ca="1">IF(Table1[[#This Row],[area]]="BC",1,0)</f>
        <v>0</v>
      </c>
      <c r="BC402">
        <f ca="1">IF(Table1[[#This Row],[area]]="yukon",1,0)</f>
        <v>0</v>
      </c>
      <c r="BD402">
        <f ca="1">IF(Table1[[#This Row],[area]]="nunavet",1,0)</f>
        <v>0</v>
      </c>
      <c r="BE402">
        <f ca="1">IF(Table1[[#This Row],[area]]="sasketchwan",1,0)</f>
        <v>0</v>
      </c>
      <c r="BF402">
        <f ca="1">IF(Table1[[#This Row],[area]]="newbruncwick",1,0)</f>
        <v>0</v>
      </c>
      <c r="BG402">
        <f ca="1">IF(Table1[[#This Row],[area]]="manitoba",1,0)</f>
        <v>0</v>
      </c>
      <c r="BH402">
        <f ca="1">IF(Table1[[#This Row],[area]]="prince edward island",1,0)</f>
        <v>0</v>
      </c>
      <c r="BI402">
        <f ca="1">IF(Table1[[#This Row],[area]]="quebec",1,0)</f>
        <v>0</v>
      </c>
      <c r="BJ402">
        <f ca="1">IF(Table1[[#This Row],[area]]="northwest tersesa",1,0)</f>
        <v>0</v>
      </c>
      <c r="BZ402" s="41">
        <f ca="1">Table1[[#This Row],[Cars Value]]/Table1[[#This Row],[no of cars]]</f>
        <v>12344.170836567169</v>
      </c>
      <c r="CB402" s="5">
        <f ca="1">IF(Table1[[#This Row],[Value of debts]]&gt;$CC$6,1,0)</f>
        <v>1</v>
      </c>
      <c r="CF402" s="6"/>
      <c r="CG402" s="43">
        <f ca="1">Table1[[#This Row],[Mortage left]]/Table1[[#This Row],[value of house]]</f>
        <v>0.72002612856530845</v>
      </c>
      <c r="CH402">
        <f t="shared" ca="1" si="155"/>
        <v>0</v>
      </c>
      <c r="CO402" s="5">
        <f ca="1">IF(Table1[[#This Row],[area]]="yukon",Table1[[#This Row],[income]],0)</f>
        <v>0</v>
      </c>
      <c r="CP402">
        <f ca="1">IF(Table1[[#This Row],[area]]="ontario",Table1[[#This Row],[income]],0)</f>
        <v>56873</v>
      </c>
      <c r="CQ402">
        <f ca="1">IF(Table1[[#This Row],[area]]="newfounland",Table1[[#This Row],[income]],0)</f>
        <v>0</v>
      </c>
      <c r="CR402">
        <f ca="1">IF(Table1[[#This Row],[area]]="alberta",Table1[[#This Row],[income]],0)</f>
        <v>0</v>
      </c>
      <c r="CS402">
        <f ca="1">IF(Table1[[#This Row],[area]]="nunavet",Table1[[#This Row],[income]],0)</f>
        <v>0</v>
      </c>
      <c r="CT402">
        <f ca="1">IF(Table1[[#This Row],[area]]="prince edward island",Table1[[#This Row],[income]],0)</f>
        <v>0</v>
      </c>
      <c r="CU402">
        <f ca="1">IF(Table1[[#This Row],[area]]="northwest tersesa",Table1[[#This Row],[income]],0)</f>
        <v>0</v>
      </c>
      <c r="CV402">
        <f ca="1">IF(Table1[[#This Row],[area]]="quebec",Table1[[#This Row],[income]],0)</f>
        <v>0</v>
      </c>
      <c r="CW402">
        <f ca="1">IF(Table1[[#This Row],[area]]="manitoba",Table1[[#This Row],[income]],0)</f>
        <v>0</v>
      </c>
      <c r="CX402">
        <f ca="1">IF(Table1[[#This Row],[area]]="sasketchwan",Table1[[#This Row],[income]],0)</f>
        <v>0</v>
      </c>
      <c r="CY402">
        <f ca="1">IF(Table1[[#This Row],[area]]="BC",Table1[[#This Row],[income]],0)</f>
        <v>0</v>
      </c>
      <c r="CZ402" s="6">
        <f ca="1">IF(Table1[[#This Row],[area]]="newbruncwick",Table1[[#This Row],[income]],0)</f>
        <v>0</v>
      </c>
      <c r="DB402" s="5">
        <f ca="1">IF(Table1[[#This Row],[field of work]]="health",Table1[[#This Row],[income]],0)</f>
        <v>0</v>
      </c>
      <c r="DC402">
        <f ca="1">IF(Table1[[#This Row],[field of work]]="teaching",Table1[[#This Row],[income]],0)</f>
        <v>0</v>
      </c>
      <c r="DD402">
        <f ca="1">IF(Table1[[#This Row],[field of work]]="agriculture",Table1[[#This Row],[income]],0)</f>
        <v>0</v>
      </c>
      <c r="DE402">
        <f ca="1">IF(Table1[[#This Row],[field of work]]="IT",Table1[[#This Row],[income]],0)</f>
        <v>56873</v>
      </c>
      <c r="DF402">
        <f ca="1">IF(Table1[[#This Row],[field of work]]="construction",Table1[[#This Row],[income]],0)</f>
        <v>0</v>
      </c>
      <c r="DG402" s="6">
        <f ca="1">IF(Table1[[#This Row],[field of work]]="general work",Table1[[#This Row],[income]],0)</f>
        <v>0</v>
      </c>
      <c r="DJ402" s="5">
        <f ca="1">IF(Table1[[#This Row],[Value of debts]]&gt;Table1[[#This Row],[income]],1,0)</f>
        <v>1</v>
      </c>
      <c r="DK402" s="6"/>
      <c r="DL402">
        <f ca="1">IF(Table1[[#This Row],[net worth of person($)]]&gt;$DM$6,Table1[[#This Row],[age]],0)</f>
        <v>0</v>
      </c>
    </row>
    <row r="403" spans="2:116" x14ac:dyDescent="0.3">
      <c r="B403">
        <f t="shared" ca="1" si="142"/>
        <v>2</v>
      </c>
      <c r="C403" s="1" t="str">
        <f t="shared" ca="1" si="143"/>
        <v>women</v>
      </c>
      <c r="D403">
        <f t="shared" ca="1" si="144"/>
        <v>44</v>
      </c>
      <c r="E403">
        <f t="shared" ca="1" si="145"/>
        <v>5</v>
      </c>
      <c r="F403" t="str">
        <f t="shared" ca="1" si="146"/>
        <v>general work</v>
      </c>
      <c r="G403">
        <f t="shared" ca="1" si="147"/>
        <v>4</v>
      </c>
      <c r="H403" t="str">
        <f t="shared" ca="1" si="148"/>
        <v>technical;</v>
      </c>
      <c r="I403">
        <f t="shared" ca="1" si="149"/>
        <v>1</v>
      </c>
      <c r="J403">
        <f t="shared" ca="1" si="141"/>
        <v>1</v>
      </c>
      <c r="K403">
        <f t="shared" ca="1" si="150"/>
        <v>75406</v>
      </c>
      <c r="L403">
        <f t="shared" ca="1" si="151"/>
        <v>6</v>
      </c>
      <c r="M403" t="str">
        <f t="shared" ca="1" si="152"/>
        <v>sasketchwan</v>
      </c>
      <c r="N403">
        <f t="shared" ca="1" si="134"/>
        <v>377030</v>
      </c>
      <c r="O403">
        <f t="shared" ca="1" si="153"/>
        <v>108112.77438200952</v>
      </c>
      <c r="P403">
        <f t="shared" ca="1" si="135"/>
        <v>12468.282616832477</v>
      </c>
      <c r="Q403">
        <f t="shared" ca="1" si="154"/>
        <v>8250</v>
      </c>
      <c r="R403">
        <f t="shared" ca="1" si="136"/>
        <v>74166.236665537479</v>
      </c>
      <c r="S403">
        <f t="shared" ca="1" si="137"/>
        <v>62517.246297216538</v>
      </c>
      <c r="T403">
        <f t="shared" ca="1" si="138"/>
        <v>452015.52891404903</v>
      </c>
      <c r="U403">
        <f t="shared" ca="1" si="139"/>
        <v>190529.01104754698</v>
      </c>
      <c r="V403">
        <f t="shared" ca="1" si="140"/>
        <v>261486.51786650205</v>
      </c>
      <c r="AF403" s="5">
        <f ca="1">IF(Table1[[#This Row],[Genders]]="men",1,0)</f>
        <v>0</v>
      </c>
      <c r="AG403">
        <f ca="1">IF(Table1[[#This Row],[Genders]]="women",1,0)</f>
        <v>1</v>
      </c>
      <c r="AJ403" s="6"/>
      <c r="AL403">
        <f ca="1">IF(Table1[[#This Row],[field of work]]="teaching",1,0)</f>
        <v>0</v>
      </c>
      <c r="AM403">
        <f ca="1">IF(Table1[[#This Row],[field of work]]="health",1,0)</f>
        <v>0</v>
      </c>
      <c r="AN403">
        <f ca="1">IF(Table1[[#This Row],[field of work]]="agriculture",1,0)</f>
        <v>0</v>
      </c>
      <c r="AO403">
        <f ca="1">IF(Table1[[#This Row],[field of work]]="IT",1,0)</f>
        <v>0</v>
      </c>
      <c r="AP403">
        <f ca="1">IF(Table1[[#This Row],[field of work]]="construction",1,0)</f>
        <v>0</v>
      </c>
      <c r="AQ403">
        <f ca="1">IF(Table1[[#This Row],[field of work]]="general work",1,0)</f>
        <v>1</v>
      </c>
      <c r="AY403" s="23">
        <f ca="1">IF(Table1[[#This Row],[area]]="ontario",1,0)</f>
        <v>0</v>
      </c>
      <c r="AZ403">
        <f ca="1">IF(Table1[[#This Row],[area]]="newfounland",1,0)</f>
        <v>0</v>
      </c>
      <c r="BA403">
        <f ca="1">IF(Table1[[#This Row],[area]]="alberta",1,0)</f>
        <v>0</v>
      </c>
      <c r="BB403">
        <f ca="1">IF(Table1[[#This Row],[area]]="BC",1,0)</f>
        <v>0</v>
      </c>
      <c r="BC403">
        <f ca="1">IF(Table1[[#This Row],[area]]="yukon",1,0)</f>
        <v>0</v>
      </c>
      <c r="BD403">
        <f ca="1">IF(Table1[[#This Row],[area]]="nunavet",1,0)</f>
        <v>0</v>
      </c>
      <c r="BE403">
        <f ca="1">IF(Table1[[#This Row],[area]]="sasketchwan",1,0)</f>
        <v>1</v>
      </c>
      <c r="BF403">
        <f ca="1">IF(Table1[[#This Row],[area]]="newbruncwick",1,0)</f>
        <v>0</v>
      </c>
      <c r="BG403">
        <f ca="1">IF(Table1[[#This Row],[area]]="manitoba",1,0)</f>
        <v>0</v>
      </c>
      <c r="BH403">
        <f ca="1">IF(Table1[[#This Row],[area]]="prince edward island",1,0)</f>
        <v>0</v>
      </c>
      <c r="BI403">
        <f ca="1">IF(Table1[[#This Row],[area]]="quebec",1,0)</f>
        <v>0</v>
      </c>
      <c r="BJ403">
        <f ca="1">IF(Table1[[#This Row],[area]]="northwest tersesa",1,0)</f>
        <v>0</v>
      </c>
      <c r="BZ403" s="41">
        <f ca="1">Table1[[#This Row],[Cars Value]]/Table1[[#This Row],[no of cars]]</f>
        <v>12468.282616832477</v>
      </c>
      <c r="CB403" s="5">
        <f ca="1">IF(Table1[[#This Row],[Value of debts]]&gt;$CC$6,1,0)</f>
        <v>1</v>
      </c>
      <c r="CF403" s="6"/>
      <c r="CG403" s="43">
        <f ca="1">Table1[[#This Row],[Mortage left]]/Table1[[#This Row],[value of house]]</f>
        <v>0.28674846665254627</v>
      </c>
      <c r="CH403">
        <f t="shared" ca="1" si="155"/>
        <v>0</v>
      </c>
      <c r="CO403" s="5">
        <f ca="1">IF(Table1[[#This Row],[area]]="yukon",Table1[[#This Row],[income]],0)</f>
        <v>0</v>
      </c>
      <c r="CP403">
        <f ca="1">IF(Table1[[#This Row],[area]]="ontario",Table1[[#This Row],[income]],0)</f>
        <v>0</v>
      </c>
      <c r="CQ403">
        <f ca="1">IF(Table1[[#This Row],[area]]="newfounland",Table1[[#This Row],[income]],0)</f>
        <v>0</v>
      </c>
      <c r="CR403">
        <f ca="1">IF(Table1[[#This Row],[area]]="alberta",Table1[[#This Row],[income]],0)</f>
        <v>0</v>
      </c>
      <c r="CS403">
        <f ca="1">IF(Table1[[#This Row],[area]]="nunavet",Table1[[#This Row],[income]],0)</f>
        <v>0</v>
      </c>
      <c r="CT403">
        <f ca="1">IF(Table1[[#This Row],[area]]="prince edward island",Table1[[#This Row],[income]],0)</f>
        <v>0</v>
      </c>
      <c r="CU403">
        <f ca="1">IF(Table1[[#This Row],[area]]="northwest tersesa",Table1[[#This Row],[income]],0)</f>
        <v>0</v>
      </c>
      <c r="CV403">
        <f ca="1">IF(Table1[[#This Row],[area]]="quebec",Table1[[#This Row],[income]],0)</f>
        <v>0</v>
      </c>
      <c r="CW403">
        <f ca="1">IF(Table1[[#This Row],[area]]="manitoba",Table1[[#This Row],[income]],0)</f>
        <v>0</v>
      </c>
      <c r="CX403">
        <f ca="1">IF(Table1[[#This Row],[area]]="sasketchwan",Table1[[#This Row],[income]],0)</f>
        <v>75406</v>
      </c>
      <c r="CY403">
        <f ca="1">IF(Table1[[#This Row],[area]]="BC",Table1[[#This Row],[income]],0)</f>
        <v>0</v>
      </c>
      <c r="CZ403" s="6">
        <f ca="1">IF(Table1[[#This Row],[area]]="newbruncwick",Table1[[#This Row],[income]],0)</f>
        <v>0</v>
      </c>
      <c r="DB403" s="5">
        <f ca="1">IF(Table1[[#This Row],[field of work]]="health",Table1[[#This Row],[income]],0)</f>
        <v>0</v>
      </c>
      <c r="DC403">
        <f ca="1">IF(Table1[[#This Row],[field of work]]="teaching",Table1[[#This Row],[income]],0)</f>
        <v>0</v>
      </c>
      <c r="DD403">
        <f ca="1">IF(Table1[[#This Row],[field of work]]="agriculture",Table1[[#This Row],[income]],0)</f>
        <v>0</v>
      </c>
      <c r="DE403">
        <f ca="1">IF(Table1[[#This Row],[field of work]]="IT",Table1[[#This Row],[income]],0)</f>
        <v>0</v>
      </c>
      <c r="DF403">
        <f ca="1">IF(Table1[[#This Row],[field of work]]="construction",Table1[[#This Row],[income]],0)</f>
        <v>0</v>
      </c>
      <c r="DG403" s="6">
        <f ca="1">IF(Table1[[#This Row],[field of work]]="general work",Table1[[#This Row],[income]],0)</f>
        <v>75406</v>
      </c>
      <c r="DJ403" s="5">
        <f ca="1">IF(Table1[[#This Row],[Value of debts]]&gt;Table1[[#This Row],[income]],1,0)</f>
        <v>1</v>
      </c>
      <c r="DK403" s="6"/>
      <c r="DL403">
        <f ca="1">IF(Table1[[#This Row],[net worth of person($)]]&gt;$DM$6,Table1[[#This Row],[age]],0)</f>
        <v>44</v>
      </c>
    </row>
    <row r="404" spans="2:116" x14ac:dyDescent="0.3">
      <c r="B404">
        <f t="shared" ca="1" si="142"/>
        <v>1</v>
      </c>
      <c r="C404" s="1" t="str">
        <f t="shared" ca="1" si="143"/>
        <v>men</v>
      </c>
      <c r="D404">
        <f t="shared" ca="1" si="144"/>
        <v>28</v>
      </c>
      <c r="E404">
        <f t="shared" ca="1" si="145"/>
        <v>4</v>
      </c>
      <c r="F404" t="str">
        <f t="shared" ca="1" si="146"/>
        <v>IT</v>
      </c>
      <c r="G404">
        <f t="shared" ca="1" si="147"/>
        <v>3</v>
      </c>
      <c r="H404" t="str">
        <f t="shared" ca="1" si="148"/>
        <v>university</v>
      </c>
      <c r="I404">
        <f t="shared" ca="1" si="149"/>
        <v>1</v>
      </c>
      <c r="J404">
        <f t="shared" ca="1" si="141"/>
        <v>3</v>
      </c>
      <c r="K404">
        <f t="shared" ca="1" si="150"/>
        <v>29445</v>
      </c>
      <c r="L404">
        <f t="shared" ca="1" si="151"/>
        <v>9</v>
      </c>
      <c r="M404" t="str">
        <f t="shared" ca="1" si="152"/>
        <v>quebec</v>
      </c>
      <c r="N404">
        <f t="shared" ca="1" si="134"/>
        <v>147225</v>
      </c>
      <c r="O404">
        <f t="shared" ca="1" si="153"/>
        <v>103359.13397569364</v>
      </c>
      <c r="P404">
        <f t="shared" ca="1" si="135"/>
        <v>36403.392920072045</v>
      </c>
      <c r="Q404">
        <f t="shared" ca="1" si="154"/>
        <v>21187</v>
      </c>
      <c r="R404">
        <f t="shared" ca="1" si="136"/>
        <v>18500.13217990896</v>
      </c>
      <c r="S404">
        <f t="shared" ca="1" si="137"/>
        <v>29701.289448818436</v>
      </c>
      <c r="T404">
        <f t="shared" ca="1" si="138"/>
        <v>213329.68236889047</v>
      </c>
      <c r="U404">
        <f t="shared" ca="1" si="139"/>
        <v>143046.26615560259</v>
      </c>
      <c r="V404">
        <f t="shared" ca="1" si="140"/>
        <v>70283.416213287885</v>
      </c>
      <c r="AF404" s="5">
        <f ca="1">IF(Table1[[#This Row],[Genders]]="men",1,0)</f>
        <v>1</v>
      </c>
      <c r="AG404">
        <f ca="1">IF(Table1[[#This Row],[Genders]]="women",1,0)</f>
        <v>0</v>
      </c>
      <c r="AJ404" s="6"/>
      <c r="AL404">
        <f ca="1">IF(Table1[[#This Row],[field of work]]="teaching",1,0)</f>
        <v>0</v>
      </c>
      <c r="AM404">
        <f ca="1">IF(Table1[[#This Row],[field of work]]="health",1,0)</f>
        <v>0</v>
      </c>
      <c r="AN404">
        <f ca="1">IF(Table1[[#This Row],[field of work]]="agriculture",1,0)</f>
        <v>0</v>
      </c>
      <c r="AO404">
        <f ca="1">IF(Table1[[#This Row],[field of work]]="IT",1,0)</f>
        <v>1</v>
      </c>
      <c r="AP404">
        <f ca="1">IF(Table1[[#This Row],[field of work]]="construction",1,0)</f>
        <v>0</v>
      </c>
      <c r="AQ404">
        <f ca="1">IF(Table1[[#This Row],[field of work]]="general work",1,0)</f>
        <v>0</v>
      </c>
      <c r="AY404" s="23">
        <f ca="1">IF(Table1[[#This Row],[area]]="ontario",1,0)</f>
        <v>0</v>
      </c>
      <c r="AZ404">
        <f ca="1">IF(Table1[[#This Row],[area]]="newfounland",1,0)</f>
        <v>0</v>
      </c>
      <c r="BA404">
        <f ca="1">IF(Table1[[#This Row],[area]]="alberta",1,0)</f>
        <v>0</v>
      </c>
      <c r="BB404">
        <f ca="1">IF(Table1[[#This Row],[area]]="BC",1,0)</f>
        <v>0</v>
      </c>
      <c r="BC404">
        <f ca="1">IF(Table1[[#This Row],[area]]="yukon",1,0)</f>
        <v>0</v>
      </c>
      <c r="BD404">
        <f ca="1">IF(Table1[[#This Row],[area]]="nunavet",1,0)</f>
        <v>0</v>
      </c>
      <c r="BE404">
        <f ca="1">IF(Table1[[#This Row],[area]]="sasketchwan",1,0)</f>
        <v>0</v>
      </c>
      <c r="BF404">
        <f ca="1">IF(Table1[[#This Row],[area]]="newbruncwick",1,0)</f>
        <v>0</v>
      </c>
      <c r="BG404">
        <f ca="1">IF(Table1[[#This Row],[area]]="manitoba",1,0)</f>
        <v>0</v>
      </c>
      <c r="BH404">
        <f ca="1">IF(Table1[[#This Row],[area]]="prince edward island",1,0)</f>
        <v>0</v>
      </c>
      <c r="BI404">
        <f ca="1">IF(Table1[[#This Row],[area]]="quebec",1,0)</f>
        <v>1</v>
      </c>
      <c r="BJ404">
        <f ca="1">IF(Table1[[#This Row],[area]]="northwest tersesa",1,0)</f>
        <v>0</v>
      </c>
      <c r="BZ404" s="41">
        <f ca="1">Table1[[#This Row],[Cars Value]]/Table1[[#This Row],[no of cars]]</f>
        <v>12134.464306690681</v>
      </c>
      <c r="CB404" s="5">
        <f ca="1">IF(Table1[[#This Row],[Value of debts]]&gt;$CC$6,1,0)</f>
        <v>1</v>
      </c>
      <c r="CF404" s="6"/>
      <c r="CG404" s="43">
        <f ca="1">Table1[[#This Row],[Mortage left]]/Table1[[#This Row],[value of house]]</f>
        <v>0.70204879589535496</v>
      </c>
      <c r="CH404">
        <f t="shared" ca="1" si="155"/>
        <v>0</v>
      </c>
      <c r="CO404" s="5">
        <f ca="1">IF(Table1[[#This Row],[area]]="yukon",Table1[[#This Row],[income]],0)</f>
        <v>0</v>
      </c>
      <c r="CP404">
        <f ca="1">IF(Table1[[#This Row],[area]]="ontario",Table1[[#This Row],[income]],0)</f>
        <v>0</v>
      </c>
      <c r="CQ404">
        <f ca="1">IF(Table1[[#This Row],[area]]="newfounland",Table1[[#This Row],[income]],0)</f>
        <v>0</v>
      </c>
      <c r="CR404">
        <f ca="1">IF(Table1[[#This Row],[area]]="alberta",Table1[[#This Row],[income]],0)</f>
        <v>0</v>
      </c>
      <c r="CS404">
        <f ca="1">IF(Table1[[#This Row],[area]]="nunavet",Table1[[#This Row],[income]],0)</f>
        <v>0</v>
      </c>
      <c r="CT404">
        <f ca="1">IF(Table1[[#This Row],[area]]="prince edward island",Table1[[#This Row],[income]],0)</f>
        <v>0</v>
      </c>
      <c r="CU404">
        <f ca="1">IF(Table1[[#This Row],[area]]="northwest tersesa",Table1[[#This Row],[income]],0)</f>
        <v>0</v>
      </c>
      <c r="CV404">
        <f ca="1">IF(Table1[[#This Row],[area]]="quebec",Table1[[#This Row],[income]],0)</f>
        <v>29445</v>
      </c>
      <c r="CW404">
        <f ca="1">IF(Table1[[#This Row],[area]]="manitoba",Table1[[#This Row],[income]],0)</f>
        <v>0</v>
      </c>
      <c r="CX404">
        <f ca="1">IF(Table1[[#This Row],[area]]="sasketchwan",Table1[[#This Row],[income]],0)</f>
        <v>0</v>
      </c>
      <c r="CY404">
        <f ca="1">IF(Table1[[#This Row],[area]]="BC",Table1[[#This Row],[income]],0)</f>
        <v>0</v>
      </c>
      <c r="CZ404" s="6">
        <f ca="1">IF(Table1[[#This Row],[area]]="newbruncwick",Table1[[#This Row],[income]],0)</f>
        <v>0</v>
      </c>
      <c r="DB404" s="5">
        <f ca="1">IF(Table1[[#This Row],[field of work]]="health",Table1[[#This Row],[income]],0)</f>
        <v>0</v>
      </c>
      <c r="DC404">
        <f ca="1">IF(Table1[[#This Row],[field of work]]="teaching",Table1[[#This Row],[income]],0)</f>
        <v>0</v>
      </c>
      <c r="DD404">
        <f ca="1">IF(Table1[[#This Row],[field of work]]="agriculture",Table1[[#This Row],[income]],0)</f>
        <v>0</v>
      </c>
      <c r="DE404">
        <f ca="1">IF(Table1[[#This Row],[field of work]]="IT",Table1[[#This Row],[income]],0)</f>
        <v>29445</v>
      </c>
      <c r="DF404">
        <f ca="1">IF(Table1[[#This Row],[field of work]]="construction",Table1[[#This Row],[income]],0)</f>
        <v>0</v>
      </c>
      <c r="DG404" s="6">
        <f ca="1">IF(Table1[[#This Row],[field of work]]="general work",Table1[[#This Row],[income]],0)</f>
        <v>0</v>
      </c>
      <c r="DJ404" s="5">
        <f ca="1">IF(Table1[[#This Row],[Value of debts]]&gt;Table1[[#This Row],[income]],1,0)</f>
        <v>1</v>
      </c>
      <c r="DK404" s="6"/>
      <c r="DL404">
        <f ca="1">IF(Table1[[#This Row],[net worth of person($)]]&gt;$DM$6,Table1[[#This Row],[age]],0)</f>
        <v>28</v>
      </c>
    </row>
    <row r="405" spans="2:116" x14ac:dyDescent="0.3">
      <c r="B405">
        <f t="shared" ca="1" si="142"/>
        <v>2</v>
      </c>
      <c r="C405" s="1" t="str">
        <f t="shared" ca="1" si="143"/>
        <v>women</v>
      </c>
      <c r="D405">
        <f t="shared" ca="1" si="144"/>
        <v>33</v>
      </c>
      <c r="E405">
        <f t="shared" ca="1" si="145"/>
        <v>5</v>
      </c>
      <c r="F405" t="str">
        <f t="shared" ca="1" si="146"/>
        <v>general work</v>
      </c>
      <c r="G405">
        <f t="shared" ca="1" si="147"/>
        <v>2</v>
      </c>
      <c r="H405" t="str">
        <f t="shared" ca="1" si="148"/>
        <v>college</v>
      </c>
      <c r="I405">
        <f t="shared" ca="1" si="149"/>
        <v>3</v>
      </c>
      <c r="J405">
        <f t="shared" ca="1" si="141"/>
        <v>3</v>
      </c>
      <c r="K405">
        <f t="shared" ca="1" si="150"/>
        <v>67455</v>
      </c>
      <c r="L405">
        <f t="shared" ca="1" si="151"/>
        <v>9</v>
      </c>
      <c r="M405" t="str">
        <f t="shared" ca="1" si="152"/>
        <v>quebec</v>
      </c>
      <c r="N405">
        <f t="shared" ca="1" si="134"/>
        <v>202365</v>
      </c>
      <c r="O405">
        <f t="shared" ca="1" si="153"/>
        <v>27870.110629491144</v>
      </c>
      <c r="P405">
        <f t="shared" ca="1" si="135"/>
        <v>85161.687829015762</v>
      </c>
      <c r="Q405">
        <f t="shared" ca="1" si="154"/>
        <v>67101</v>
      </c>
      <c r="R405">
        <f t="shared" ca="1" si="136"/>
        <v>68839.500494990338</v>
      </c>
      <c r="S405">
        <f t="shared" ca="1" si="137"/>
        <v>24344.950909176998</v>
      </c>
      <c r="T405">
        <f t="shared" ca="1" si="138"/>
        <v>311871.63873819279</v>
      </c>
      <c r="U405">
        <f t="shared" ca="1" si="139"/>
        <v>163810.61112448148</v>
      </c>
      <c r="V405">
        <f t="shared" ca="1" si="140"/>
        <v>148061.02761371131</v>
      </c>
      <c r="AF405" s="5">
        <f ca="1">IF(Table1[[#This Row],[Genders]]="men",1,0)</f>
        <v>0</v>
      </c>
      <c r="AG405">
        <f ca="1">IF(Table1[[#This Row],[Genders]]="women",1,0)</f>
        <v>1</v>
      </c>
      <c r="AJ405" s="6"/>
      <c r="AL405">
        <f ca="1">IF(Table1[[#This Row],[field of work]]="teaching",1,0)</f>
        <v>0</v>
      </c>
      <c r="AM405">
        <f ca="1">IF(Table1[[#This Row],[field of work]]="health",1,0)</f>
        <v>0</v>
      </c>
      <c r="AN405">
        <f ca="1">IF(Table1[[#This Row],[field of work]]="agriculture",1,0)</f>
        <v>0</v>
      </c>
      <c r="AO405">
        <f ca="1">IF(Table1[[#This Row],[field of work]]="IT",1,0)</f>
        <v>0</v>
      </c>
      <c r="AP405">
        <f ca="1">IF(Table1[[#This Row],[field of work]]="construction",1,0)</f>
        <v>0</v>
      </c>
      <c r="AQ405">
        <f ca="1">IF(Table1[[#This Row],[field of work]]="general work",1,0)</f>
        <v>1</v>
      </c>
      <c r="AY405" s="23">
        <f ca="1">IF(Table1[[#This Row],[area]]="ontario",1,0)</f>
        <v>0</v>
      </c>
      <c r="AZ405">
        <f ca="1">IF(Table1[[#This Row],[area]]="newfounland",1,0)</f>
        <v>0</v>
      </c>
      <c r="BA405">
        <f ca="1">IF(Table1[[#This Row],[area]]="alberta",1,0)</f>
        <v>0</v>
      </c>
      <c r="BB405">
        <f ca="1">IF(Table1[[#This Row],[area]]="BC",1,0)</f>
        <v>0</v>
      </c>
      <c r="BC405">
        <f ca="1">IF(Table1[[#This Row],[area]]="yukon",1,0)</f>
        <v>0</v>
      </c>
      <c r="BD405">
        <f ca="1">IF(Table1[[#This Row],[area]]="nunavet",1,0)</f>
        <v>0</v>
      </c>
      <c r="BE405">
        <f ca="1">IF(Table1[[#This Row],[area]]="sasketchwan",1,0)</f>
        <v>0</v>
      </c>
      <c r="BF405">
        <f ca="1">IF(Table1[[#This Row],[area]]="newbruncwick",1,0)</f>
        <v>0</v>
      </c>
      <c r="BG405">
        <f ca="1">IF(Table1[[#This Row],[area]]="manitoba",1,0)</f>
        <v>0</v>
      </c>
      <c r="BH405">
        <f ca="1">IF(Table1[[#This Row],[area]]="prince edward island",1,0)</f>
        <v>0</v>
      </c>
      <c r="BI405">
        <f ca="1">IF(Table1[[#This Row],[area]]="quebec",1,0)</f>
        <v>1</v>
      </c>
      <c r="BJ405">
        <f ca="1">IF(Table1[[#This Row],[area]]="northwest tersesa",1,0)</f>
        <v>0</v>
      </c>
      <c r="BZ405" s="41">
        <f ca="1">Table1[[#This Row],[Cars Value]]/Table1[[#This Row],[no of cars]]</f>
        <v>28387.229276338589</v>
      </c>
      <c r="CB405" s="5">
        <f ca="1">IF(Table1[[#This Row],[Value of debts]]&gt;$CC$6,1,0)</f>
        <v>1</v>
      </c>
      <c r="CF405" s="6"/>
      <c r="CG405" s="43">
        <f ca="1">Table1[[#This Row],[Mortage left]]/Table1[[#This Row],[value of house]]</f>
        <v>0.13772199060851009</v>
      </c>
      <c r="CH405">
        <f t="shared" ca="1" si="155"/>
        <v>1</v>
      </c>
      <c r="CO405" s="5">
        <f ca="1">IF(Table1[[#This Row],[area]]="yukon",Table1[[#This Row],[income]],0)</f>
        <v>0</v>
      </c>
      <c r="CP405">
        <f ca="1">IF(Table1[[#This Row],[area]]="ontario",Table1[[#This Row],[income]],0)</f>
        <v>0</v>
      </c>
      <c r="CQ405">
        <f ca="1">IF(Table1[[#This Row],[area]]="newfounland",Table1[[#This Row],[income]],0)</f>
        <v>0</v>
      </c>
      <c r="CR405">
        <f ca="1">IF(Table1[[#This Row],[area]]="alberta",Table1[[#This Row],[income]],0)</f>
        <v>0</v>
      </c>
      <c r="CS405">
        <f ca="1">IF(Table1[[#This Row],[area]]="nunavet",Table1[[#This Row],[income]],0)</f>
        <v>0</v>
      </c>
      <c r="CT405">
        <f ca="1">IF(Table1[[#This Row],[area]]="prince edward island",Table1[[#This Row],[income]],0)</f>
        <v>0</v>
      </c>
      <c r="CU405">
        <f ca="1">IF(Table1[[#This Row],[area]]="northwest tersesa",Table1[[#This Row],[income]],0)</f>
        <v>0</v>
      </c>
      <c r="CV405">
        <f ca="1">IF(Table1[[#This Row],[area]]="quebec",Table1[[#This Row],[income]],0)</f>
        <v>67455</v>
      </c>
      <c r="CW405">
        <f ca="1">IF(Table1[[#This Row],[area]]="manitoba",Table1[[#This Row],[income]],0)</f>
        <v>0</v>
      </c>
      <c r="CX405">
        <f ca="1">IF(Table1[[#This Row],[area]]="sasketchwan",Table1[[#This Row],[income]],0)</f>
        <v>0</v>
      </c>
      <c r="CY405">
        <f ca="1">IF(Table1[[#This Row],[area]]="BC",Table1[[#This Row],[income]],0)</f>
        <v>0</v>
      </c>
      <c r="CZ405" s="6">
        <f ca="1">IF(Table1[[#This Row],[area]]="newbruncwick",Table1[[#This Row],[income]],0)</f>
        <v>0</v>
      </c>
      <c r="DB405" s="5">
        <f ca="1">IF(Table1[[#This Row],[field of work]]="health",Table1[[#This Row],[income]],0)</f>
        <v>0</v>
      </c>
      <c r="DC405">
        <f ca="1">IF(Table1[[#This Row],[field of work]]="teaching",Table1[[#This Row],[income]],0)</f>
        <v>0</v>
      </c>
      <c r="DD405">
        <f ca="1">IF(Table1[[#This Row],[field of work]]="agriculture",Table1[[#This Row],[income]],0)</f>
        <v>0</v>
      </c>
      <c r="DE405">
        <f ca="1">IF(Table1[[#This Row],[field of work]]="IT",Table1[[#This Row],[income]],0)</f>
        <v>0</v>
      </c>
      <c r="DF405">
        <f ca="1">IF(Table1[[#This Row],[field of work]]="construction",Table1[[#This Row],[income]],0)</f>
        <v>0</v>
      </c>
      <c r="DG405" s="6">
        <f ca="1">IF(Table1[[#This Row],[field of work]]="general work",Table1[[#This Row],[income]],0)</f>
        <v>67455</v>
      </c>
      <c r="DJ405" s="5">
        <f ca="1">IF(Table1[[#This Row],[Value of debts]]&gt;Table1[[#This Row],[income]],1,0)</f>
        <v>1</v>
      </c>
      <c r="DK405" s="6"/>
      <c r="DL405">
        <f ca="1">IF(Table1[[#This Row],[net worth of person($)]]&gt;$DM$6,Table1[[#This Row],[age]],0)</f>
        <v>33</v>
      </c>
    </row>
    <row r="406" spans="2:116" x14ac:dyDescent="0.3">
      <c r="B406">
        <f t="shared" ca="1" si="142"/>
        <v>1</v>
      </c>
      <c r="C406" s="1" t="str">
        <f t="shared" ca="1" si="143"/>
        <v>men</v>
      </c>
      <c r="D406">
        <f t="shared" ca="1" si="144"/>
        <v>38</v>
      </c>
      <c r="E406">
        <f t="shared" ca="1" si="145"/>
        <v>6</v>
      </c>
      <c r="F406" t="str">
        <f t="shared" ca="1" si="146"/>
        <v>agriculture</v>
      </c>
      <c r="G406">
        <f t="shared" ca="1" si="147"/>
        <v>5</v>
      </c>
      <c r="H406" t="str">
        <f t="shared" ca="1" si="148"/>
        <v>other</v>
      </c>
      <c r="I406">
        <f t="shared" ca="1" si="149"/>
        <v>2</v>
      </c>
      <c r="J406">
        <f t="shared" ca="1" si="141"/>
        <v>1</v>
      </c>
      <c r="K406">
        <f t="shared" ca="1" si="150"/>
        <v>53202</v>
      </c>
      <c r="L406">
        <f t="shared" ca="1" si="151"/>
        <v>3</v>
      </c>
      <c r="M406" t="str">
        <f t="shared" ca="1" si="152"/>
        <v>northwest tersesa</v>
      </c>
      <c r="N406">
        <f t="shared" ref="N406:N469" ca="1" si="156">K406*RANDBETWEEN(3,6)</f>
        <v>266010</v>
      </c>
      <c r="O406">
        <f t="shared" ca="1" si="153"/>
        <v>6978.8023689054726</v>
      </c>
      <c r="P406">
        <f t="shared" ref="P406:P469" ca="1" si="157">J406*RAND()*K406</f>
        <v>23314.352928330827</v>
      </c>
      <c r="Q406">
        <f t="shared" ca="1" si="154"/>
        <v>22316</v>
      </c>
      <c r="R406">
        <f t="shared" ref="R406:R469" ca="1" si="158">RAND()*K406*2</f>
        <v>32249.874209557263</v>
      </c>
      <c r="S406">
        <f t="shared" ref="S406:S469" ca="1" si="159">RAND()*K406*1.5</f>
        <v>30592.025076737867</v>
      </c>
      <c r="T406">
        <f t="shared" ref="T406:T469" ca="1" si="160">N406+P406+S406</f>
        <v>319916.37800506869</v>
      </c>
      <c r="U406">
        <f t="shared" ref="U406:U469" ca="1" si="161">SUM(O406,R406,Q406)</f>
        <v>61544.676578462735</v>
      </c>
      <c r="V406">
        <f t="shared" ref="V406:V469" ca="1" si="162">T406-U406</f>
        <v>258371.70142660596</v>
      </c>
      <c r="AF406" s="5">
        <f ca="1">IF(Table1[[#This Row],[Genders]]="men",1,0)</f>
        <v>1</v>
      </c>
      <c r="AG406">
        <f ca="1">IF(Table1[[#This Row],[Genders]]="women",1,0)</f>
        <v>0</v>
      </c>
      <c r="AJ406" s="6"/>
      <c r="AL406">
        <f ca="1">IF(Table1[[#This Row],[field of work]]="teaching",1,0)</f>
        <v>0</v>
      </c>
      <c r="AM406">
        <f ca="1">IF(Table1[[#This Row],[field of work]]="health",1,0)</f>
        <v>0</v>
      </c>
      <c r="AN406">
        <f ca="1">IF(Table1[[#This Row],[field of work]]="agriculture",1,0)</f>
        <v>1</v>
      </c>
      <c r="AO406">
        <f ca="1">IF(Table1[[#This Row],[field of work]]="IT",1,0)</f>
        <v>0</v>
      </c>
      <c r="AP406">
        <f ca="1">IF(Table1[[#This Row],[field of work]]="construction",1,0)</f>
        <v>0</v>
      </c>
      <c r="AQ406">
        <f ca="1">IF(Table1[[#This Row],[field of work]]="general work",1,0)</f>
        <v>0</v>
      </c>
      <c r="AY406" s="23">
        <f ca="1">IF(Table1[[#This Row],[area]]="ontario",1,0)</f>
        <v>0</v>
      </c>
      <c r="AZ406">
        <f ca="1">IF(Table1[[#This Row],[area]]="newfounland",1,0)</f>
        <v>0</v>
      </c>
      <c r="BA406">
        <f ca="1">IF(Table1[[#This Row],[area]]="alberta",1,0)</f>
        <v>0</v>
      </c>
      <c r="BB406">
        <f ca="1">IF(Table1[[#This Row],[area]]="BC",1,0)</f>
        <v>0</v>
      </c>
      <c r="BC406">
        <f ca="1">IF(Table1[[#This Row],[area]]="yukon",1,0)</f>
        <v>0</v>
      </c>
      <c r="BD406">
        <f ca="1">IF(Table1[[#This Row],[area]]="nunavet",1,0)</f>
        <v>0</v>
      </c>
      <c r="BE406">
        <f ca="1">IF(Table1[[#This Row],[area]]="sasketchwan",1,0)</f>
        <v>0</v>
      </c>
      <c r="BF406">
        <f ca="1">IF(Table1[[#This Row],[area]]="newbruncwick",1,0)</f>
        <v>0</v>
      </c>
      <c r="BG406">
        <f ca="1">IF(Table1[[#This Row],[area]]="manitoba",1,0)</f>
        <v>0</v>
      </c>
      <c r="BH406">
        <f ca="1">IF(Table1[[#This Row],[area]]="prince edward island",1,0)</f>
        <v>0</v>
      </c>
      <c r="BI406">
        <f ca="1">IF(Table1[[#This Row],[area]]="quebec",1,0)</f>
        <v>0</v>
      </c>
      <c r="BJ406">
        <f ca="1">IF(Table1[[#This Row],[area]]="northwest tersesa",1,0)</f>
        <v>1</v>
      </c>
      <c r="BZ406" s="41">
        <f ca="1">Table1[[#This Row],[Cars Value]]/Table1[[#This Row],[no of cars]]</f>
        <v>23314.352928330827</v>
      </c>
      <c r="CB406" s="5">
        <f ca="1">IF(Table1[[#This Row],[Value of debts]]&gt;$CC$6,1,0)</f>
        <v>0</v>
      </c>
      <c r="CF406" s="6"/>
      <c r="CG406" s="43">
        <f ca="1">Table1[[#This Row],[Mortage left]]/Table1[[#This Row],[value of house]]</f>
        <v>2.6235112848785658E-2</v>
      </c>
      <c r="CH406">
        <f t="shared" ca="1" si="155"/>
        <v>1</v>
      </c>
      <c r="CO406" s="5">
        <f ca="1">IF(Table1[[#This Row],[area]]="yukon",Table1[[#This Row],[income]],0)</f>
        <v>0</v>
      </c>
      <c r="CP406">
        <f ca="1">IF(Table1[[#This Row],[area]]="ontario",Table1[[#This Row],[income]],0)</f>
        <v>0</v>
      </c>
      <c r="CQ406">
        <f ca="1">IF(Table1[[#This Row],[area]]="newfounland",Table1[[#This Row],[income]],0)</f>
        <v>0</v>
      </c>
      <c r="CR406">
        <f ca="1">IF(Table1[[#This Row],[area]]="alberta",Table1[[#This Row],[income]],0)</f>
        <v>0</v>
      </c>
      <c r="CS406">
        <f ca="1">IF(Table1[[#This Row],[area]]="nunavet",Table1[[#This Row],[income]],0)</f>
        <v>0</v>
      </c>
      <c r="CT406">
        <f ca="1">IF(Table1[[#This Row],[area]]="prince edward island",Table1[[#This Row],[income]],0)</f>
        <v>0</v>
      </c>
      <c r="CU406">
        <f ca="1">IF(Table1[[#This Row],[area]]="northwest tersesa",Table1[[#This Row],[income]],0)</f>
        <v>53202</v>
      </c>
      <c r="CV406">
        <f ca="1">IF(Table1[[#This Row],[area]]="quebec",Table1[[#This Row],[income]],0)</f>
        <v>0</v>
      </c>
      <c r="CW406">
        <f ca="1">IF(Table1[[#This Row],[area]]="manitoba",Table1[[#This Row],[income]],0)</f>
        <v>0</v>
      </c>
      <c r="CX406">
        <f ca="1">IF(Table1[[#This Row],[area]]="sasketchwan",Table1[[#This Row],[income]],0)</f>
        <v>0</v>
      </c>
      <c r="CY406">
        <f ca="1">IF(Table1[[#This Row],[area]]="BC",Table1[[#This Row],[income]],0)</f>
        <v>0</v>
      </c>
      <c r="CZ406" s="6">
        <f ca="1">IF(Table1[[#This Row],[area]]="newbruncwick",Table1[[#This Row],[income]],0)</f>
        <v>0</v>
      </c>
      <c r="DB406" s="5">
        <f ca="1">IF(Table1[[#This Row],[field of work]]="health",Table1[[#This Row],[income]],0)</f>
        <v>0</v>
      </c>
      <c r="DC406">
        <f ca="1">IF(Table1[[#This Row],[field of work]]="teaching",Table1[[#This Row],[income]],0)</f>
        <v>0</v>
      </c>
      <c r="DD406">
        <f ca="1">IF(Table1[[#This Row],[field of work]]="agriculture",Table1[[#This Row],[income]],0)</f>
        <v>53202</v>
      </c>
      <c r="DE406">
        <f ca="1">IF(Table1[[#This Row],[field of work]]="IT",Table1[[#This Row],[income]],0)</f>
        <v>0</v>
      </c>
      <c r="DF406">
        <f ca="1">IF(Table1[[#This Row],[field of work]]="construction",Table1[[#This Row],[income]],0)</f>
        <v>0</v>
      </c>
      <c r="DG406" s="6">
        <f ca="1">IF(Table1[[#This Row],[field of work]]="general work",Table1[[#This Row],[income]],0)</f>
        <v>0</v>
      </c>
      <c r="DJ406" s="5">
        <f ca="1">IF(Table1[[#This Row],[Value of debts]]&gt;Table1[[#This Row],[income]],1,0)</f>
        <v>1</v>
      </c>
      <c r="DK406" s="6"/>
      <c r="DL406">
        <f ca="1">IF(Table1[[#This Row],[net worth of person($)]]&gt;$DM$6,Table1[[#This Row],[age]],0)</f>
        <v>38</v>
      </c>
    </row>
    <row r="407" spans="2:116" x14ac:dyDescent="0.3">
      <c r="B407">
        <f t="shared" ca="1" si="142"/>
        <v>2</v>
      </c>
      <c r="C407" s="1" t="str">
        <f t="shared" ca="1" si="143"/>
        <v>women</v>
      </c>
      <c r="D407">
        <f t="shared" ca="1" si="144"/>
        <v>25</v>
      </c>
      <c r="E407">
        <f t="shared" ca="1" si="145"/>
        <v>2</v>
      </c>
      <c r="F407" t="str">
        <f t="shared" ca="1" si="146"/>
        <v>construction</v>
      </c>
      <c r="G407">
        <f t="shared" ca="1" si="147"/>
        <v>5</v>
      </c>
      <c r="H407" t="str">
        <f t="shared" ca="1" si="148"/>
        <v>other</v>
      </c>
      <c r="I407">
        <f t="shared" ca="1" si="149"/>
        <v>2</v>
      </c>
      <c r="J407">
        <f t="shared" ca="1" si="141"/>
        <v>3</v>
      </c>
      <c r="K407">
        <f t="shared" ca="1" si="150"/>
        <v>88874</v>
      </c>
      <c r="L407">
        <f t="shared" ca="1" si="151"/>
        <v>6</v>
      </c>
      <c r="M407" t="str">
        <f t="shared" ca="1" si="152"/>
        <v>sasketchwan</v>
      </c>
      <c r="N407">
        <f t="shared" ca="1" si="156"/>
        <v>355496</v>
      </c>
      <c r="O407">
        <f t="shared" ca="1" si="153"/>
        <v>179744.88641491029</v>
      </c>
      <c r="P407">
        <f t="shared" ca="1" si="157"/>
        <v>234252.11453978799</v>
      </c>
      <c r="Q407">
        <f t="shared" ca="1" si="154"/>
        <v>32442</v>
      </c>
      <c r="R407">
        <f t="shared" ca="1" si="158"/>
        <v>46399.877995703959</v>
      </c>
      <c r="S407">
        <f t="shared" ca="1" si="159"/>
        <v>79464.465653910316</v>
      </c>
      <c r="T407">
        <f t="shared" ca="1" si="160"/>
        <v>669212.58019369829</v>
      </c>
      <c r="U407">
        <f t="shared" ca="1" si="161"/>
        <v>258586.76441061424</v>
      </c>
      <c r="V407">
        <f t="shared" ca="1" si="162"/>
        <v>410625.81578308402</v>
      </c>
      <c r="AF407" s="5">
        <f ca="1">IF(Table1[[#This Row],[Genders]]="men",1,0)</f>
        <v>0</v>
      </c>
      <c r="AG407">
        <f ca="1">IF(Table1[[#This Row],[Genders]]="women",1,0)</f>
        <v>1</v>
      </c>
      <c r="AJ407" s="6"/>
      <c r="AL407">
        <f ca="1">IF(Table1[[#This Row],[field of work]]="teaching",1,0)</f>
        <v>0</v>
      </c>
      <c r="AM407">
        <f ca="1">IF(Table1[[#This Row],[field of work]]="health",1,0)</f>
        <v>0</v>
      </c>
      <c r="AN407">
        <f ca="1">IF(Table1[[#This Row],[field of work]]="agriculture",1,0)</f>
        <v>0</v>
      </c>
      <c r="AO407">
        <f ca="1">IF(Table1[[#This Row],[field of work]]="IT",1,0)</f>
        <v>0</v>
      </c>
      <c r="AP407">
        <f ca="1">IF(Table1[[#This Row],[field of work]]="construction",1,0)</f>
        <v>1</v>
      </c>
      <c r="AQ407">
        <f ca="1">IF(Table1[[#This Row],[field of work]]="general work",1,0)</f>
        <v>0</v>
      </c>
      <c r="AY407" s="23">
        <f ca="1">IF(Table1[[#This Row],[area]]="ontario",1,0)</f>
        <v>0</v>
      </c>
      <c r="AZ407">
        <f ca="1">IF(Table1[[#This Row],[area]]="newfounland",1,0)</f>
        <v>0</v>
      </c>
      <c r="BA407">
        <f ca="1">IF(Table1[[#This Row],[area]]="alberta",1,0)</f>
        <v>0</v>
      </c>
      <c r="BB407">
        <f ca="1">IF(Table1[[#This Row],[area]]="BC",1,0)</f>
        <v>0</v>
      </c>
      <c r="BC407">
        <f ca="1">IF(Table1[[#This Row],[area]]="yukon",1,0)</f>
        <v>0</v>
      </c>
      <c r="BD407">
        <f ca="1">IF(Table1[[#This Row],[area]]="nunavet",1,0)</f>
        <v>0</v>
      </c>
      <c r="BE407">
        <f ca="1">IF(Table1[[#This Row],[area]]="sasketchwan",1,0)</f>
        <v>1</v>
      </c>
      <c r="BF407">
        <f ca="1">IF(Table1[[#This Row],[area]]="newbruncwick",1,0)</f>
        <v>0</v>
      </c>
      <c r="BG407">
        <f ca="1">IF(Table1[[#This Row],[area]]="manitoba",1,0)</f>
        <v>0</v>
      </c>
      <c r="BH407">
        <f ca="1">IF(Table1[[#This Row],[area]]="prince edward island",1,0)</f>
        <v>0</v>
      </c>
      <c r="BI407">
        <f ca="1">IF(Table1[[#This Row],[area]]="quebec",1,0)</f>
        <v>0</v>
      </c>
      <c r="BJ407">
        <f ca="1">IF(Table1[[#This Row],[area]]="northwest tersesa",1,0)</f>
        <v>0</v>
      </c>
      <c r="BZ407" s="41">
        <f ca="1">Table1[[#This Row],[Cars Value]]/Table1[[#This Row],[no of cars]]</f>
        <v>78084.038179929325</v>
      </c>
      <c r="CB407" s="5">
        <f ca="1">IF(Table1[[#This Row],[Value of debts]]&gt;$CC$6,1,0)</f>
        <v>1</v>
      </c>
      <c r="CF407" s="6"/>
      <c r="CG407" s="43">
        <f ca="1">Table1[[#This Row],[Mortage left]]/Table1[[#This Row],[value of house]]</f>
        <v>0.5056171839202418</v>
      </c>
      <c r="CH407">
        <f t="shared" ca="1" si="155"/>
        <v>0</v>
      </c>
      <c r="CO407" s="5">
        <f ca="1">IF(Table1[[#This Row],[area]]="yukon",Table1[[#This Row],[income]],0)</f>
        <v>0</v>
      </c>
      <c r="CP407">
        <f ca="1">IF(Table1[[#This Row],[area]]="ontario",Table1[[#This Row],[income]],0)</f>
        <v>0</v>
      </c>
      <c r="CQ407">
        <f ca="1">IF(Table1[[#This Row],[area]]="newfounland",Table1[[#This Row],[income]],0)</f>
        <v>0</v>
      </c>
      <c r="CR407">
        <f ca="1">IF(Table1[[#This Row],[area]]="alberta",Table1[[#This Row],[income]],0)</f>
        <v>0</v>
      </c>
      <c r="CS407">
        <f ca="1">IF(Table1[[#This Row],[area]]="nunavet",Table1[[#This Row],[income]],0)</f>
        <v>0</v>
      </c>
      <c r="CT407">
        <f ca="1">IF(Table1[[#This Row],[area]]="prince edward island",Table1[[#This Row],[income]],0)</f>
        <v>0</v>
      </c>
      <c r="CU407">
        <f ca="1">IF(Table1[[#This Row],[area]]="northwest tersesa",Table1[[#This Row],[income]],0)</f>
        <v>0</v>
      </c>
      <c r="CV407">
        <f ca="1">IF(Table1[[#This Row],[area]]="quebec",Table1[[#This Row],[income]],0)</f>
        <v>0</v>
      </c>
      <c r="CW407">
        <f ca="1">IF(Table1[[#This Row],[area]]="manitoba",Table1[[#This Row],[income]],0)</f>
        <v>0</v>
      </c>
      <c r="CX407">
        <f ca="1">IF(Table1[[#This Row],[area]]="sasketchwan",Table1[[#This Row],[income]],0)</f>
        <v>88874</v>
      </c>
      <c r="CY407">
        <f ca="1">IF(Table1[[#This Row],[area]]="BC",Table1[[#This Row],[income]],0)</f>
        <v>0</v>
      </c>
      <c r="CZ407" s="6">
        <f ca="1">IF(Table1[[#This Row],[area]]="newbruncwick",Table1[[#This Row],[income]],0)</f>
        <v>0</v>
      </c>
      <c r="DB407" s="5">
        <f ca="1">IF(Table1[[#This Row],[field of work]]="health",Table1[[#This Row],[income]],0)</f>
        <v>0</v>
      </c>
      <c r="DC407">
        <f ca="1">IF(Table1[[#This Row],[field of work]]="teaching",Table1[[#This Row],[income]],0)</f>
        <v>0</v>
      </c>
      <c r="DD407">
        <f ca="1">IF(Table1[[#This Row],[field of work]]="agriculture",Table1[[#This Row],[income]],0)</f>
        <v>0</v>
      </c>
      <c r="DE407">
        <f ca="1">IF(Table1[[#This Row],[field of work]]="IT",Table1[[#This Row],[income]],0)</f>
        <v>0</v>
      </c>
      <c r="DF407">
        <f ca="1">IF(Table1[[#This Row],[field of work]]="construction",Table1[[#This Row],[income]],0)</f>
        <v>88874</v>
      </c>
      <c r="DG407" s="6">
        <f ca="1">IF(Table1[[#This Row],[field of work]]="general work",Table1[[#This Row],[income]],0)</f>
        <v>0</v>
      </c>
      <c r="DJ407" s="5">
        <f ca="1">IF(Table1[[#This Row],[Value of debts]]&gt;Table1[[#This Row],[income]],1,0)</f>
        <v>1</v>
      </c>
      <c r="DK407" s="6"/>
      <c r="DL407">
        <f ca="1">IF(Table1[[#This Row],[net worth of person($)]]&gt;$DM$6,Table1[[#This Row],[age]],0)</f>
        <v>25</v>
      </c>
    </row>
    <row r="408" spans="2:116" x14ac:dyDescent="0.3">
      <c r="B408">
        <f t="shared" ca="1" si="142"/>
        <v>1</v>
      </c>
      <c r="C408" s="1" t="str">
        <f t="shared" ca="1" si="143"/>
        <v>men</v>
      </c>
      <c r="D408">
        <f t="shared" ca="1" si="144"/>
        <v>33</v>
      </c>
      <c r="E408">
        <f t="shared" ca="1" si="145"/>
        <v>1</v>
      </c>
      <c r="F408" t="str">
        <f t="shared" ca="1" si="146"/>
        <v>health</v>
      </c>
      <c r="G408">
        <f t="shared" ca="1" si="147"/>
        <v>1</v>
      </c>
      <c r="H408" t="str">
        <f t="shared" ca="1" si="148"/>
        <v>high school</v>
      </c>
      <c r="I408">
        <f t="shared" ca="1" si="149"/>
        <v>4</v>
      </c>
      <c r="J408">
        <f t="shared" ca="1" si="141"/>
        <v>1</v>
      </c>
      <c r="K408">
        <f t="shared" ca="1" si="150"/>
        <v>56087</v>
      </c>
      <c r="L408">
        <f t="shared" ca="1" si="151"/>
        <v>3</v>
      </c>
      <c r="M408" t="str">
        <f t="shared" ca="1" si="152"/>
        <v>northwest tersesa</v>
      </c>
      <c r="N408">
        <f t="shared" ca="1" si="156"/>
        <v>336522</v>
      </c>
      <c r="O408">
        <f t="shared" ca="1" si="153"/>
        <v>271113.91521941702</v>
      </c>
      <c r="P408">
        <f t="shared" ca="1" si="157"/>
        <v>53593.305920270766</v>
      </c>
      <c r="Q408">
        <f t="shared" ca="1" si="154"/>
        <v>19558</v>
      </c>
      <c r="R408">
        <f t="shared" ca="1" si="158"/>
        <v>36171.184724567014</v>
      </c>
      <c r="S408">
        <f t="shared" ca="1" si="159"/>
        <v>50117.970535694156</v>
      </c>
      <c r="T408">
        <f t="shared" ca="1" si="160"/>
        <v>440233.27645596489</v>
      </c>
      <c r="U408">
        <f t="shared" ca="1" si="161"/>
        <v>326843.09994398401</v>
      </c>
      <c r="V408">
        <f t="shared" ca="1" si="162"/>
        <v>113390.17651198088</v>
      </c>
      <c r="AF408" s="5">
        <f ca="1">IF(Table1[[#This Row],[Genders]]="men",1,0)</f>
        <v>1</v>
      </c>
      <c r="AG408">
        <f ca="1">IF(Table1[[#This Row],[Genders]]="women",1,0)</f>
        <v>0</v>
      </c>
      <c r="AJ408" s="6"/>
      <c r="AL408">
        <f ca="1">IF(Table1[[#This Row],[field of work]]="teaching",1,0)</f>
        <v>0</v>
      </c>
      <c r="AM408">
        <f ca="1">IF(Table1[[#This Row],[field of work]]="health",1,0)</f>
        <v>1</v>
      </c>
      <c r="AN408">
        <f ca="1">IF(Table1[[#This Row],[field of work]]="agriculture",1,0)</f>
        <v>0</v>
      </c>
      <c r="AO408">
        <f ca="1">IF(Table1[[#This Row],[field of work]]="IT",1,0)</f>
        <v>0</v>
      </c>
      <c r="AP408">
        <f ca="1">IF(Table1[[#This Row],[field of work]]="construction",1,0)</f>
        <v>0</v>
      </c>
      <c r="AQ408">
        <f ca="1">IF(Table1[[#This Row],[field of work]]="general work",1,0)</f>
        <v>0</v>
      </c>
      <c r="AY408" s="23">
        <f ca="1">IF(Table1[[#This Row],[area]]="ontario",1,0)</f>
        <v>0</v>
      </c>
      <c r="AZ408">
        <f ca="1">IF(Table1[[#This Row],[area]]="newfounland",1,0)</f>
        <v>0</v>
      </c>
      <c r="BA408">
        <f ca="1">IF(Table1[[#This Row],[area]]="alberta",1,0)</f>
        <v>0</v>
      </c>
      <c r="BB408">
        <f ca="1">IF(Table1[[#This Row],[area]]="BC",1,0)</f>
        <v>0</v>
      </c>
      <c r="BC408">
        <f ca="1">IF(Table1[[#This Row],[area]]="yukon",1,0)</f>
        <v>0</v>
      </c>
      <c r="BD408">
        <f ca="1">IF(Table1[[#This Row],[area]]="nunavet",1,0)</f>
        <v>0</v>
      </c>
      <c r="BE408">
        <f ca="1">IF(Table1[[#This Row],[area]]="sasketchwan",1,0)</f>
        <v>0</v>
      </c>
      <c r="BF408">
        <f ca="1">IF(Table1[[#This Row],[area]]="newbruncwick",1,0)</f>
        <v>0</v>
      </c>
      <c r="BG408">
        <f ca="1">IF(Table1[[#This Row],[area]]="manitoba",1,0)</f>
        <v>0</v>
      </c>
      <c r="BH408">
        <f ca="1">IF(Table1[[#This Row],[area]]="prince edward island",1,0)</f>
        <v>0</v>
      </c>
      <c r="BI408">
        <f ca="1">IF(Table1[[#This Row],[area]]="quebec",1,0)</f>
        <v>0</v>
      </c>
      <c r="BJ408">
        <f ca="1">IF(Table1[[#This Row],[area]]="northwest tersesa",1,0)</f>
        <v>1</v>
      </c>
      <c r="BZ408" s="41">
        <f ca="1">Table1[[#This Row],[Cars Value]]/Table1[[#This Row],[no of cars]]</f>
        <v>53593.305920270766</v>
      </c>
      <c r="CB408" s="5">
        <f ca="1">IF(Table1[[#This Row],[Value of debts]]&gt;$CC$6,1,0)</f>
        <v>1</v>
      </c>
      <c r="CF408" s="6"/>
      <c r="CG408" s="43">
        <f ca="1">Table1[[#This Row],[Mortage left]]/Table1[[#This Row],[value of house]]</f>
        <v>0.80563504085740911</v>
      </c>
      <c r="CH408">
        <f t="shared" ca="1" si="155"/>
        <v>0</v>
      </c>
      <c r="CO408" s="5">
        <f ca="1">IF(Table1[[#This Row],[area]]="yukon",Table1[[#This Row],[income]],0)</f>
        <v>0</v>
      </c>
      <c r="CP408">
        <f ca="1">IF(Table1[[#This Row],[area]]="ontario",Table1[[#This Row],[income]],0)</f>
        <v>0</v>
      </c>
      <c r="CQ408">
        <f ca="1">IF(Table1[[#This Row],[area]]="newfounland",Table1[[#This Row],[income]],0)</f>
        <v>0</v>
      </c>
      <c r="CR408">
        <f ca="1">IF(Table1[[#This Row],[area]]="alberta",Table1[[#This Row],[income]],0)</f>
        <v>0</v>
      </c>
      <c r="CS408">
        <f ca="1">IF(Table1[[#This Row],[area]]="nunavet",Table1[[#This Row],[income]],0)</f>
        <v>0</v>
      </c>
      <c r="CT408">
        <f ca="1">IF(Table1[[#This Row],[area]]="prince edward island",Table1[[#This Row],[income]],0)</f>
        <v>0</v>
      </c>
      <c r="CU408">
        <f ca="1">IF(Table1[[#This Row],[area]]="northwest tersesa",Table1[[#This Row],[income]],0)</f>
        <v>56087</v>
      </c>
      <c r="CV408">
        <f ca="1">IF(Table1[[#This Row],[area]]="quebec",Table1[[#This Row],[income]],0)</f>
        <v>0</v>
      </c>
      <c r="CW408">
        <f ca="1">IF(Table1[[#This Row],[area]]="manitoba",Table1[[#This Row],[income]],0)</f>
        <v>0</v>
      </c>
      <c r="CX408">
        <f ca="1">IF(Table1[[#This Row],[area]]="sasketchwan",Table1[[#This Row],[income]],0)</f>
        <v>0</v>
      </c>
      <c r="CY408">
        <f ca="1">IF(Table1[[#This Row],[area]]="BC",Table1[[#This Row],[income]],0)</f>
        <v>0</v>
      </c>
      <c r="CZ408" s="6">
        <f ca="1">IF(Table1[[#This Row],[area]]="newbruncwick",Table1[[#This Row],[income]],0)</f>
        <v>0</v>
      </c>
      <c r="DB408" s="5">
        <f ca="1">IF(Table1[[#This Row],[field of work]]="health",Table1[[#This Row],[income]],0)</f>
        <v>56087</v>
      </c>
      <c r="DC408">
        <f ca="1">IF(Table1[[#This Row],[field of work]]="teaching",Table1[[#This Row],[income]],0)</f>
        <v>0</v>
      </c>
      <c r="DD408">
        <f ca="1">IF(Table1[[#This Row],[field of work]]="agriculture",Table1[[#This Row],[income]],0)</f>
        <v>0</v>
      </c>
      <c r="DE408">
        <f ca="1">IF(Table1[[#This Row],[field of work]]="IT",Table1[[#This Row],[income]],0)</f>
        <v>0</v>
      </c>
      <c r="DF408">
        <f ca="1">IF(Table1[[#This Row],[field of work]]="construction",Table1[[#This Row],[income]],0)</f>
        <v>0</v>
      </c>
      <c r="DG408" s="6">
        <f ca="1">IF(Table1[[#This Row],[field of work]]="general work",Table1[[#This Row],[income]],0)</f>
        <v>0</v>
      </c>
      <c r="DJ408" s="5">
        <f ca="1">IF(Table1[[#This Row],[Value of debts]]&gt;Table1[[#This Row],[income]],1,0)</f>
        <v>1</v>
      </c>
      <c r="DK408" s="6"/>
      <c r="DL408">
        <f ca="1">IF(Table1[[#This Row],[net worth of person($)]]&gt;$DM$6,Table1[[#This Row],[age]],0)</f>
        <v>33</v>
      </c>
    </row>
    <row r="409" spans="2:116" x14ac:dyDescent="0.3">
      <c r="B409">
        <f t="shared" ca="1" si="142"/>
        <v>1</v>
      </c>
      <c r="C409" s="1" t="str">
        <f t="shared" ca="1" si="143"/>
        <v>men</v>
      </c>
      <c r="D409">
        <f t="shared" ca="1" si="144"/>
        <v>44</v>
      </c>
      <c r="E409">
        <f t="shared" ca="1" si="145"/>
        <v>6</v>
      </c>
      <c r="F409" t="str">
        <f t="shared" ca="1" si="146"/>
        <v>agriculture</v>
      </c>
      <c r="G409">
        <f t="shared" ca="1" si="147"/>
        <v>4</v>
      </c>
      <c r="H409" t="str">
        <f t="shared" ca="1" si="148"/>
        <v>technical;</v>
      </c>
      <c r="I409">
        <f t="shared" ca="1" si="149"/>
        <v>3</v>
      </c>
      <c r="J409">
        <f t="shared" ca="1" si="141"/>
        <v>3</v>
      </c>
      <c r="K409">
        <f t="shared" ca="1" si="150"/>
        <v>39552</v>
      </c>
      <c r="L409">
        <f t="shared" ca="1" si="151"/>
        <v>3</v>
      </c>
      <c r="M409" t="str">
        <f t="shared" ca="1" si="152"/>
        <v>northwest tersesa</v>
      </c>
      <c r="N409">
        <f t="shared" ca="1" si="156"/>
        <v>118656</v>
      </c>
      <c r="O409">
        <f t="shared" ca="1" si="153"/>
        <v>92137.403860465478</v>
      </c>
      <c r="P409">
        <f t="shared" ca="1" si="157"/>
        <v>84916.959778961871</v>
      </c>
      <c r="Q409">
        <f t="shared" ca="1" si="154"/>
        <v>8664</v>
      </c>
      <c r="R409">
        <f t="shared" ca="1" si="158"/>
        <v>6159.1172627474034</v>
      </c>
      <c r="S409">
        <f t="shared" ca="1" si="159"/>
        <v>37095.779854813052</v>
      </c>
      <c r="T409">
        <f t="shared" ca="1" si="160"/>
        <v>240668.73963377491</v>
      </c>
      <c r="U409">
        <f t="shared" ca="1" si="161"/>
        <v>106960.52112321288</v>
      </c>
      <c r="V409">
        <f t="shared" ca="1" si="162"/>
        <v>133708.21851056203</v>
      </c>
      <c r="AF409" s="5">
        <f ca="1">IF(Table1[[#This Row],[Genders]]="men",1,0)</f>
        <v>1</v>
      </c>
      <c r="AG409">
        <f ca="1">IF(Table1[[#This Row],[Genders]]="women",1,0)</f>
        <v>0</v>
      </c>
      <c r="AJ409" s="6"/>
      <c r="AL409">
        <f ca="1">IF(Table1[[#This Row],[field of work]]="teaching",1,0)</f>
        <v>0</v>
      </c>
      <c r="AM409">
        <f ca="1">IF(Table1[[#This Row],[field of work]]="health",1,0)</f>
        <v>0</v>
      </c>
      <c r="AN409">
        <f ca="1">IF(Table1[[#This Row],[field of work]]="agriculture",1,0)</f>
        <v>1</v>
      </c>
      <c r="AO409">
        <f ca="1">IF(Table1[[#This Row],[field of work]]="IT",1,0)</f>
        <v>0</v>
      </c>
      <c r="AP409">
        <f ca="1">IF(Table1[[#This Row],[field of work]]="construction",1,0)</f>
        <v>0</v>
      </c>
      <c r="AQ409">
        <f ca="1">IF(Table1[[#This Row],[field of work]]="general work",1,0)</f>
        <v>0</v>
      </c>
      <c r="AY409" s="23">
        <f ca="1">IF(Table1[[#This Row],[area]]="ontario",1,0)</f>
        <v>0</v>
      </c>
      <c r="AZ409">
        <f ca="1">IF(Table1[[#This Row],[area]]="newfounland",1,0)</f>
        <v>0</v>
      </c>
      <c r="BA409">
        <f ca="1">IF(Table1[[#This Row],[area]]="alberta",1,0)</f>
        <v>0</v>
      </c>
      <c r="BB409">
        <f ca="1">IF(Table1[[#This Row],[area]]="BC",1,0)</f>
        <v>0</v>
      </c>
      <c r="BC409">
        <f ca="1">IF(Table1[[#This Row],[area]]="yukon",1,0)</f>
        <v>0</v>
      </c>
      <c r="BD409">
        <f ca="1">IF(Table1[[#This Row],[area]]="nunavet",1,0)</f>
        <v>0</v>
      </c>
      <c r="BE409">
        <f ca="1">IF(Table1[[#This Row],[area]]="sasketchwan",1,0)</f>
        <v>0</v>
      </c>
      <c r="BF409">
        <f ca="1">IF(Table1[[#This Row],[area]]="newbruncwick",1,0)</f>
        <v>0</v>
      </c>
      <c r="BG409">
        <f ca="1">IF(Table1[[#This Row],[area]]="manitoba",1,0)</f>
        <v>0</v>
      </c>
      <c r="BH409">
        <f ca="1">IF(Table1[[#This Row],[area]]="prince edward island",1,0)</f>
        <v>0</v>
      </c>
      <c r="BI409">
        <f ca="1">IF(Table1[[#This Row],[area]]="quebec",1,0)</f>
        <v>0</v>
      </c>
      <c r="BJ409">
        <f ca="1">IF(Table1[[#This Row],[area]]="northwest tersesa",1,0)</f>
        <v>1</v>
      </c>
      <c r="BZ409" s="41">
        <f ca="1">Table1[[#This Row],[Cars Value]]/Table1[[#This Row],[no of cars]]</f>
        <v>28305.653259653958</v>
      </c>
      <c r="CB409" s="5">
        <f ca="1">IF(Table1[[#This Row],[Value of debts]]&gt;$CC$6,1,0)</f>
        <v>1</v>
      </c>
      <c r="CF409" s="6"/>
      <c r="CG409" s="43">
        <f ca="1">Table1[[#This Row],[Mortage left]]/Table1[[#This Row],[value of house]]</f>
        <v>0.7765085951023587</v>
      </c>
      <c r="CH409">
        <f t="shared" ca="1" si="155"/>
        <v>0</v>
      </c>
      <c r="CO409" s="5">
        <f ca="1">IF(Table1[[#This Row],[area]]="yukon",Table1[[#This Row],[income]],0)</f>
        <v>0</v>
      </c>
      <c r="CP409">
        <f ca="1">IF(Table1[[#This Row],[area]]="ontario",Table1[[#This Row],[income]],0)</f>
        <v>0</v>
      </c>
      <c r="CQ409">
        <f ca="1">IF(Table1[[#This Row],[area]]="newfounland",Table1[[#This Row],[income]],0)</f>
        <v>0</v>
      </c>
      <c r="CR409">
        <f ca="1">IF(Table1[[#This Row],[area]]="alberta",Table1[[#This Row],[income]],0)</f>
        <v>0</v>
      </c>
      <c r="CS409">
        <f ca="1">IF(Table1[[#This Row],[area]]="nunavet",Table1[[#This Row],[income]],0)</f>
        <v>0</v>
      </c>
      <c r="CT409">
        <f ca="1">IF(Table1[[#This Row],[area]]="prince edward island",Table1[[#This Row],[income]],0)</f>
        <v>0</v>
      </c>
      <c r="CU409">
        <f ca="1">IF(Table1[[#This Row],[area]]="northwest tersesa",Table1[[#This Row],[income]],0)</f>
        <v>39552</v>
      </c>
      <c r="CV409">
        <f ca="1">IF(Table1[[#This Row],[area]]="quebec",Table1[[#This Row],[income]],0)</f>
        <v>0</v>
      </c>
      <c r="CW409">
        <f ca="1">IF(Table1[[#This Row],[area]]="manitoba",Table1[[#This Row],[income]],0)</f>
        <v>0</v>
      </c>
      <c r="CX409">
        <f ca="1">IF(Table1[[#This Row],[area]]="sasketchwan",Table1[[#This Row],[income]],0)</f>
        <v>0</v>
      </c>
      <c r="CY409">
        <f ca="1">IF(Table1[[#This Row],[area]]="BC",Table1[[#This Row],[income]],0)</f>
        <v>0</v>
      </c>
      <c r="CZ409" s="6">
        <f ca="1">IF(Table1[[#This Row],[area]]="newbruncwick",Table1[[#This Row],[income]],0)</f>
        <v>0</v>
      </c>
      <c r="DB409" s="5">
        <f ca="1">IF(Table1[[#This Row],[field of work]]="health",Table1[[#This Row],[income]],0)</f>
        <v>0</v>
      </c>
      <c r="DC409">
        <f ca="1">IF(Table1[[#This Row],[field of work]]="teaching",Table1[[#This Row],[income]],0)</f>
        <v>0</v>
      </c>
      <c r="DD409">
        <f ca="1">IF(Table1[[#This Row],[field of work]]="agriculture",Table1[[#This Row],[income]],0)</f>
        <v>39552</v>
      </c>
      <c r="DE409">
        <f ca="1">IF(Table1[[#This Row],[field of work]]="IT",Table1[[#This Row],[income]],0)</f>
        <v>0</v>
      </c>
      <c r="DF409">
        <f ca="1">IF(Table1[[#This Row],[field of work]]="construction",Table1[[#This Row],[income]],0)</f>
        <v>0</v>
      </c>
      <c r="DG409" s="6">
        <f ca="1">IF(Table1[[#This Row],[field of work]]="general work",Table1[[#This Row],[income]],0)</f>
        <v>0</v>
      </c>
      <c r="DJ409" s="5">
        <f ca="1">IF(Table1[[#This Row],[Value of debts]]&gt;Table1[[#This Row],[income]],1,0)</f>
        <v>1</v>
      </c>
      <c r="DK409" s="6"/>
      <c r="DL409">
        <f ca="1">IF(Table1[[#This Row],[net worth of person($)]]&gt;$DM$6,Table1[[#This Row],[age]],0)</f>
        <v>44</v>
      </c>
    </row>
    <row r="410" spans="2:116" x14ac:dyDescent="0.3">
      <c r="B410">
        <f t="shared" ca="1" si="142"/>
        <v>2</v>
      </c>
      <c r="C410" s="1" t="str">
        <f t="shared" ca="1" si="143"/>
        <v>women</v>
      </c>
      <c r="D410">
        <f t="shared" ca="1" si="144"/>
        <v>43</v>
      </c>
      <c r="E410">
        <f t="shared" ca="1" si="145"/>
        <v>6</v>
      </c>
      <c r="F410" t="str">
        <f t="shared" ca="1" si="146"/>
        <v>agriculture</v>
      </c>
      <c r="G410">
        <f t="shared" ca="1" si="147"/>
        <v>1</v>
      </c>
      <c r="H410" t="str">
        <f t="shared" ca="1" si="148"/>
        <v>high school</v>
      </c>
      <c r="I410">
        <f t="shared" ca="1" si="149"/>
        <v>2</v>
      </c>
      <c r="J410">
        <f t="shared" ca="1" si="141"/>
        <v>2</v>
      </c>
      <c r="K410">
        <f t="shared" ca="1" si="150"/>
        <v>52855</v>
      </c>
      <c r="L410">
        <f t="shared" ca="1" si="151"/>
        <v>11</v>
      </c>
      <c r="M410" t="str">
        <f t="shared" ca="1" si="152"/>
        <v>newbruncwick</v>
      </c>
      <c r="N410">
        <f t="shared" ca="1" si="156"/>
        <v>264275</v>
      </c>
      <c r="O410">
        <f t="shared" ca="1" si="153"/>
        <v>54902.474919314176</v>
      </c>
      <c r="P410">
        <f t="shared" ca="1" si="157"/>
        <v>105049.16618854301</v>
      </c>
      <c r="Q410">
        <f t="shared" ca="1" si="154"/>
        <v>69627</v>
      </c>
      <c r="R410">
        <f t="shared" ca="1" si="158"/>
        <v>76960.858923183157</v>
      </c>
      <c r="S410">
        <f t="shared" ca="1" si="159"/>
        <v>24872.626390668833</v>
      </c>
      <c r="T410">
        <f t="shared" ca="1" si="160"/>
        <v>394196.79257921188</v>
      </c>
      <c r="U410">
        <f t="shared" ca="1" si="161"/>
        <v>201490.33384249732</v>
      </c>
      <c r="V410">
        <f t="shared" ca="1" si="162"/>
        <v>192706.45873671456</v>
      </c>
      <c r="AF410" s="5">
        <f ca="1">IF(Table1[[#This Row],[Genders]]="men",1,0)</f>
        <v>0</v>
      </c>
      <c r="AG410">
        <f ca="1">IF(Table1[[#This Row],[Genders]]="women",1,0)</f>
        <v>1</v>
      </c>
      <c r="AJ410" s="6"/>
      <c r="AL410">
        <f ca="1">IF(Table1[[#This Row],[field of work]]="teaching",1,0)</f>
        <v>0</v>
      </c>
      <c r="AM410">
        <f ca="1">IF(Table1[[#This Row],[field of work]]="health",1,0)</f>
        <v>0</v>
      </c>
      <c r="AN410">
        <f ca="1">IF(Table1[[#This Row],[field of work]]="agriculture",1,0)</f>
        <v>1</v>
      </c>
      <c r="AO410">
        <f ca="1">IF(Table1[[#This Row],[field of work]]="IT",1,0)</f>
        <v>0</v>
      </c>
      <c r="AP410">
        <f ca="1">IF(Table1[[#This Row],[field of work]]="construction",1,0)</f>
        <v>0</v>
      </c>
      <c r="AQ410">
        <f ca="1">IF(Table1[[#This Row],[field of work]]="general work",1,0)</f>
        <v>0</v>
      </c>
      <c r="AY410" s="23">
        <f ca="1">IF(Table1[[#This Row],[area]]="ontario",1,0)</f>
        <v>0</v>
      </c>
      <c r="AZ410">
        <f ca="1">IF(Table1[[#This Row],[area]]="newfounland",1,0)</f>
        <v>0</v>
      </c>
      <c r="BA410">
        <f ca="1">IF(Table1[[#This Row],[area]]="alberta",1,0)</f>
        <v>0</v>
      </c>
      <c r="BB410">
        <f ca="1">IF(Table1[[#This Row],[area]]="BC",1,0)</f>
        <v>0</v>
      </c>
      <c r="BC410">
        <f ca="1">IF(Table1[[#This Row],[area]]="yukon",1,0)</f>
        <v>0</v>
      </c>
      <c r="BD410">
        <f ca="1">IF(Table1[[#This Row],[area]]="nunavet",1,0)</f>
        <v>0</v>
      </c>
      <c r="BE410">
        <f ca="1">IF(Table1[[#This Row],[area]]="sasketchwan",1,0)</f>
        <v>0</v>
      </c>
      <c r="BF410">
        <f ca="1">IF(Table1[[#This Row],[area]]="newbruncwick",1,0)</f>
        <v>1</v>
      </c>
      <c r="BG410">
        <f ca="1">IF(Table1[[#This Row],[area]]="manitoba",1,0)</f>
        <v>0</v>
      </c>
      <c r="BH410">
        <f ca="1">IF(Table1[[#This Row],[area]]="prince edward island",1,0)</f>
        <v>0</v>
      </c>
      <c r="BI410">
        <f ca="1">IF(Table1[[#This Row],[area]]="quebec",1,0)</f>
        <v>0</v>
      </c>
      <c r="BJ410">
        <f ca="1">IF(Table1[[#This Row],[area]]="northwest tersesa",1,0)</f>
        <v>0</v>
      </c>
      <c r="BZ410" s="41">
        <f ca="1">Table1[[#This Row],[Cars Value]]/Table1[[#This Row],[no of cars]]</f>
        <v>52524.583094271504</v>
      </c>
      <c r="CB410" s="5">
        <f ca="1">IF(Table1[[#This Row],[Value of debts]]&gt;$CC$6,1,0)</f>
        <v>1</v>
      </c>
      <c r="CF410" s="6"/>
      <c r="CG410" s="43">
        <f ca="1">Table1[[#This Row],[Mortage left]]/Table1[[#This Row],[value of house]]</f>
        <v>0.20774751648591117</v>
      </c>
      <c r="CH410">
        <f t="shared" ca="1" si="155"/>
        <v>0</v>
      </c>
      <c r="CO410" s="5">
        <f ca="1">IF(Table1[[#This Row],[area]]="yukon",Table1[[#This Row],[income]],0)</f>
        <v>0</v>
      </c>
      <c r="CP410">
        <f ca="1">IF(Table1[[#This Row],[area]]="ontario",Table1[[#This Row],[income]],0)</f>
        <v>0</v>
      </c>
      <c r="CQ410">
        <f ca="1">IF(Table1[[#This Row],[area]]="newfounland",Table1[[#This Row],[income]],0)</f>
        <v>0</v>
      </c>
      <c r="CR410">
        <f ca="1">IF(Table1[[#This Row],[area]]="alberta",Table1[[#This Row],[income]],0)</f>
        <v>0</v>
      </c>
      <c r="CS410">
        <f ca="1">IF(Table1[[#This Row],[area]]="nunavet",Table1[[#This Row],[income]],0)</f>
        <v>0</v>
      </c>
      <c r="CT410">
        <f ca="1">IF(Table1[[#This Row],[area]]="prince edward island",Table1[[#This Row],[income]],0)</f>
        <v>0</v>
      </c>
      <c r="CU410">
        <f ca="1">IF(Table1[[#This Row],[area]]="northwest tersesa",Table1[[#This Row],[income]],0)</f>
        <v>0</v>
      </c>
      <c r="CV410">
        <f ca="1">IF(Table1[[#This Row],[area]]="quebec",Table1[[#This Row],[income]],0)</f>
        <v>0</v>
      </c>
      <c r="CW410">
        <f ca="1">IF(Table1[[#This Row],[area]]="manitoba",Table1[[#This Row],[income]],0)</f>
        <v>0</v>
      </c>
      <c r="CX410">
        <f ca="1">IF(Table1[[#This Row],[area]]="sasketchwan",Table1[[#This Row],[income]],0)</f>
        <v>0</v>
      </c>
      <c r="CY410">
        <f ca="1">IF(Table1[[#This Row],[area]]="BC",Table1[[#This Row],[income]],0)</f>
        <v>0</v>
      </c>
      <c r="CZ410" s="6">
        <f ca="1">IF(Table1[[#This Row],[area]]="newbruncwick",Table1[[#This Row],[income]],0)</f>
        <v>52855</v>
      </c>
      <c r="DB410" s="5">
        <f ca="1">IF(Table1[[#This Row],[field of work]]="health",Table1[[#This Row],[income]],0)</f>
        <v>0</v>
      </c>
      <c r="DC410">
        <f ca="1">IF(Table1[[#This Row],[field of work]]="teaching",Table1[[#This Row],[income]],0)</f>
        <v>0</v>
      </c>
      <c r="DD410">
        <f ca="1">IF(Table1[[#This Row],[field of work]]="agriculture",Table1[[#This Row],[income]],0)</f>
        <v>52855</v>
      </c>
      <c r="DE410">
        <f ca="1">IF(Table1[[#This Row],[field of work]]="IT",Table1[[#This Row],[income]],0)</f>
        <v>0</v>
      </c>
      <c r="DF410">
        <f ca="1">IF(Table1[[#This Row],[field of work]]="construction",Table1[[#This Row],[income]],0)</f>
        <v>0</v>
      </c>
      <c r="DG410" s="6">
        <f ca="1">IF(Table1[[#This Row],[field of work]]="general work",Table1[[#This Row],[income]],0)</f>
        <v>0</v>
      </c>
      <c r="DJ410" s="5">
        <f ca="1">IF(Table1[[#This Row],[Value of debts]]&gt;Table1[[#This Row],[income]],1,0)</f>
        <v>1</v>
      </c>
      <c r="DK410" s="6"/>
      <c r="DL410">
        <f ca="1">IF(Table1[[#This Row],[net worth of person($)]]&gt;$DM$6,Table1[[#This Row],[age]],0)</f>
        <v>43</v>
      </c>
    </row>
    <row r="411" spans="2:116" x14ac:dyDescent="0.3">
      <c r="B411">
        <f t="shared" ca="1" si="142"/>
        <v>1</v>
      </c>
      <c r="C411" s="1" t="str">
        <f t="shared" ca="1" si="143"/>
        <v>men</v>
      </c>
      <c r="D411">
        <f t="shared" ca="1" si="144"/>
        <v>34</v>
      </c>
      <c r="E411">
        <f t="shared" ca="1" si="145"/>
        <v>3</v>
      </c>
      <c r="F411" t="str">
        <f t="shared" ca="1" si="146"/>
        <v>teaching</v>
      </c>
      <c r="G411">
        <f t="shared" ca="1" si="147"/>
        <v>4</v>
      </c>
      <c r="H411" t="str">
        <f t="shared" ca="1" si="148"/>
        <v>technical;</v>
      </c>
      <c r="I411">
        <f t="shared" ca="1" si="149"/>
        <v>4</v>
      </c>
      <c r="J411">
        <f t="shared" ca="1" si="141"/>
        <v>1</v>
      </c>
      <c r="K411">
        <f t="shared" ca="1" si="150"/>
        <v>87014</v>
      </c>
      <c r="L411">
        <f t="shared" ca="1" si="151"/>
        <v>3</v>
      </c>
      <c r="M411" t="str">
        <f t="shared" ca="1" si="152"/>
        <v>northwest tersesa</v>
      </c>
      <c r="N411">
        <f t="shared" ca="1" si="156"/>
        <v>261042</v>
      </c>
      <c r="O411">
        <f t="shared" ca="1" si="153"/>
        <v>191918.91277672173</v>
      </c>
      <c r="P411">
        <f t="shared" ca="1" si="157"/>
        <v>75009.406321953589</v>
      </c>
      <c r="Q411">
        <f t="shared" ca="1" si="154"/>
        <v>2181</v>
      </c>
      <c r="R411">
        <f t="shared" ca="1" si="158"/>
        <v>80106.140446533798</v>
      </c>
      <c r="S411">
        <f t="shared" ca="1" si="159"/>
        <v>86794.885099602208</v>
      </c>
      <c r="T411">
        <f t="shared" ca="1" si="160"/>
        <v>422846.2914215558</v>
      </c>
      <c r="U411">
        <f t="shared" ca="1" si="161"/>
        <v>274206.05322325556</v>
      </c>
      <c r="V411">
        <f t="shared" ca="1" si="162"/>
        <v>148640.23819830024</v>
      </c>
      <c r="AF411" s="5">
        <f ca="1">IF(Table1[[#This Row],[Genders]]="men",1,0)</f>
        <v>1</v>
      </c>
      <c r="AG411">
        <f ca="1">IF(Table1[[#This Row],[Genders]]="women",1,0)</f>
        <v>0</v>
      </c>
      <c r="AJ411" s="6"/>
      <c r="AL411">
        <f ca="1">IF(Table1[[#This Row],[field of work]]="teaching",1,0)</f>
        <v>1</v>
      </c>
      <c r="AM411">
        <f ca="1">IF(Table1[[#This Row],[field of work]]="health",1,0)</f>
        <v>0</v>
      </c>
      <c r="AN411">
        <f ca="1">IF(Table1[[#This Row],[field of work]]="agriculture",1,0)</f>
        <v>0</v>
      </c>
      <c r="AO411">
        <f ca="1">IF(Table1[[#This Row],[field of work]]="IT",1,0)</f>
        <v>0</v>
      </c>
      <c r="AP411">
        <f ca="1">IF(Table1[[#This Row],[field of work]]="construction",1,0)</f>
        <v>0</v>
      </c>
      <c r="AQ411">
        <f ca="1">IF(Table1[[#This Row],[field of work]]="general work",1,0)</f>
        <v>0</v>
      </c>
      <c r="AY411" s="23">
        <f ca="1">IF(Table1[[#This Row],[area]]="ontario",1,0)</f>
        <v>0</v>
      </c>
      <c r="AZ411">
        <f ca="1">IF(Table1[[#This Row],[area]]="newfounland",1,0)</f>
        <v>0</v>
      </c>
      <c r="BA411">
        <f ca="1">IF(Table1[[#This Row],[area]]="alberta",1,0)</f>
        <v>0</v>
      </c>
      <c r="BB411">
        <f ca="1">IF(Table1[[#This Row],[area]]="BC",1,0)</f>
        <v>0</v>
      </c>
      <c r="BC411">
        <f ca="1">IF(Table1[[#This Row],[area]]="yukon",1,0)</f>
        <v>0</v>
      </c>
      <c r="BD411">
        <f ca="1">IF(Table1[[#This Row],[area]]="nunavet",1,0)</f>
        <v>0</v>
      </c>
      <c r="BE411">
        <f ca="1">IF(Table1[[#This Row],[area]]="sasketchwan",1,0)</f>
        <v>0</v>
      </c>
      <c r="BF411">
        <f ca="1">IF(Table1[[#This Row],[area]]="newbruncwick",1,0)</f>
        <v>0</v>
      </c>
      <c r="BG411">
        <f ca="1">IF(Table1[[#This Row],[area]]="manitoba",1,0)</f>
        <v>0</v>
      </c>
      <c r="BH411">
        <f ca="1">IF(Table1[[#This Row],[area]]="prince edward island",1,0)</f>
        <v>0</v>
      </c>
      <c r="BI411">
        <f ca="1">IF(Table1[[#This Row],[area]]="quebec",1,0)</f>
        <v>0</v>
      </c>
      <c r="BJ411">
        <f ca="1">IF(Table1[[#This Row],[area]]="northwest tersesa",1,0)</f>
        <v>1</v>
      </c>
      <c r="BZ411" s="41">
        <f ca="1">Table1[[#This Row],[Cars Value]]/Table1[[#This Row],[no of cars]]</f>
        <v>75009.406321953589</v>
      </c>
      <c r="CB411" s="5">
        <f ca="1">IF(Table1[[#This Row],[Value of debts]]&gt;$CC$6,1,0)</f>
        <v>1</v>
      </c>
      <c r="CF411" s="6"/>
      <c r="CG411" s="43">
        <f ca="1">Table1[[#This Row],[Mortage left]]/Table1[[#This Row],[value of house]]</f>
        <v>0.73520319633132492</v>
      </c>
      <c r="CH411">
        <f t="shared" ca="1" si="155"/>
        <v>0</v>
      </c>
      <c r="CO411" s="5">
        <f ca="1">IF(Table1[[#This Row],[area]]="yukon",Table1[[#This Row],[income]],0)</f>
        <v>0</v>
      </c>
      <c r="CP411">
        <f ca="1">IF(Table1[[#This Row],[area]]="ontario",Table1[[#This Row],[income]],0)</f>
        <v>0</v>
      </c>
      <c r="CQ411">
        <f ca="1">IF(Table1[[#This Row],[area]]="newfounland",Table1[[#This Row],[income]],0)</f>
        <v>0</v>
      </c>
      <c r="CR411">
        <f ca="1">IF(Table1[[#This Row],[area]]="alberta",Table1[[#This Row],[income]],0)</f>
        <v>0</v>
      </c>
      <c r="CS411">
        <f ca="1">IF(Table1[[#This Row],[area]]="nunavet",Table1[[#This Row],[income]],0)</f>
        <v>0</v>
      </c>
      <c r="CT411">
        <f ca="1">IF(Table1[[#This Row],[area]]="prince edward island",Table1[[#This Row],[income]],0)</f>
        <v>0</v>
      </c>
      <c r="CU411">
        <f ca="1">IF(Table1[[#This Row],[area]]="northwest tersesa",Table1[[#This Row],[income]],0)</f>
        <v>87014</v>
      </c>
      <c r="CV411">
        <f ca="1">IF(Table1[[#This Row],[area]]="quebec",Table1[[#This Row],[income]],0)</f>
        <v>0</v>
      </c>
      <c r="CW411">
        <f ca="1">IF(Table1[[#This Row],[area]]="manitoba",Table1[[#This Row],[income]],0)</f>
        <v>0</v>
      </c>
      <c r="CX411">
        <f ca="1">IF(Table1[[#This Row],[area]]="sasketchwan",Table1[[#This Row],[income]],0)</f>
        <v>0</v>
      </c>
      <c r="CY411">
        <f ca="1">IF(Table1[[#This Row],[area]]="BC",Table1[[#This Row],[income]],0)</f>
        <v>0</v>
      </c>
      <c r="CZ411" s="6">
        <f ca="1">IF(Table1[[#This Row],[area]]="newbruncwick",Table1[[#This Row],[income]],0)</f>
        <v>0</v>
      </c>
      <c r="DB411" s="5">
        <f ca="1">IF(Table1[[#This Row],[field of work]]="health",Table1[[#This Row],[income]],0)</f>
        <v>0</v>
      </c>
      <c r="DC411">
        <f ca="1">IF(Table1[[#This Row],[field of work]]="teaching",Table1[[#This Row],[income]],0)</f>
        <v>87014</v>
      </c>
      <c r="DD411">
        <f ca="1">IF(Table1[[#This Row],[field of work]]="agriculture",Table1[[#This Row],[income]],0)</f>
        <v>0</v>
      </c>
      <c r="DE411">
        <f ca="1">IF(Table1[[#This Row],[field of work]]="IT",Table1[[#This Row],[income]],0)</f>
        <v>0</v>
      </c>
      <c r="DF411">
        <f ca="1">IF(Table1[[#This Row],[field of work]]="construction",Table1[[#This Row],[income]],0)</f>
        <v>0</v>
      </c>
      <c r="DG411" s="6">
        <f ca="1">IF(Table1[[#This Row],[field of work]]="general work",Table1[[#This Row],[income]],0)</f>
        <v>0</v>
      </c>
      <c r="DJ411" s="5">
        <f ca="1">IF(Table1[[#This Row],[Value of debts]]&gt;Table1[[#This Row],[income]],1,0)</f>
        <v>1</v>
      </c>
      <c r="DK411" s="6"/>
      <c r="DL411">
        <f ca="1">IF(Table1[[#This Row],[net worth of person($)]]&gt;$DM$6,Table1[[#This Row],[age]],0)</f>
        <v>34</v>
      </c>
    </row>
    <row r="412" spans="2:116" x14ac:dyDescent="0.3">
      <c r="B412">
        <f t="shared" ca="1" si="142"/>
        <v>1</v>
      </c>
      <c r="C412" s="1" t="str">
        <f t="shared" ca="1" si="143"/>
        <v>men</v>
      </c>
      <c r="D412">
        <f t="shared" ca="1" si="144"/>
        <v>32</v>
      </c>
      <c r="E412">
        <f t="shared" ca="1" si="145"/>
        <v>2</v>
      </c>
      <c r="F412" t="str">
        <f t="shared" ca="1" si="146"/>
        <v>construction</v>
      </c>
      <c r="G412">
        <f t="shared" ca="1" si="147"/>
        <v>3</v>
      </c>
      <c r="H412" t="str">
        <f t="shared" ca="1" si="148"/>
        <v>university</v>
      </c>
      <c r="I412">
        <f t="shared" ca="1" si="149"/>
        <v>3</v>
      </c>
      <c r="J412">
        <f t="shared" ca="1" si="141"/>
        <v>1</v>
      </c>
      <c r="K412">
        <f t="shared" ca="1" si="150"/>
        <v>40348</v>
      </c>
      <c r="L412">
        <f t="shared" ca="1" si="151"/>
        <v>9</v>
      </c>
      <c r="M412" t="str">
        <f t="shared" ca="1" si="152"/>
        <v>quebec</v>
      </c>
      <c r="N412">
        <f t="shared" ca="1" si="156"/>
        <v>161392</v>
      </c>
      <c r="O412">
        <f t="shared" ca="1" si="153"/>
        <v>115224.75507637818</v>
      </c>
      <c r="P412">
        <f t="shared" ca="1" si="157"/>
        <v>15731.304027237757</v>
      </c>
      <c r="Q412">
        <f t="shared" ca="1" si="154"/>
        <v>1353</v>
      </c>
      <c r="R412">
        <f t="shared" ca="1" si="158"/>
        <v>36482.830689379341</v>
      </c>
      <c r="S412">
        <f t="shared" ca="1" si="159"/>
        <v>19790.302078800283</v>
      </c>
      <c r="T412">
        <f t="shared" ca="1" si="160"/>
        <v>196913.60610603803</v>
      </c>
      <c r="U412">
        <f t="shared" ca="1" si="161"/>
        <v>153060.58576575751</v>
      </c>
      <c r="V412">
        <f t="shared" ca="1" si="162"/>
        <v>43853.02034028052</v>
      </c>
      <c r="AF412" s="5">
        <f ca="1">IF(Table1[[#This Row],[Genders]]="men",1,0)</f>
        <v>1</v>
      </c>
      <c r="AG412">
        <f ca="1">IF(Table1[[#This Row],[Genders]]="women",1,0)</f>
        <v>0</v>
      </c>
      <c r="AJ412" s="6"/>
      <c r="AL412">
        <f ca="1">IF(Table1[[#This Row],[field of work]]="teaching",1,0)</f>
        <v>0</v>
      </c>
      <c r="AM412">
        <f ca="1">IF(Table1[[#This Row],[field of work]]="health",1,0)</f>
        <v>0</v>
      </c>
      <c r="AN412">
        <f ca="1">IF(Table1[[#This Row],[field of work]]="agriculture",1,0)</f>
        <v>0</v>
      </c>
      <c r="AO412">
        <f ca="1">IF(Table1[[#This Row],[field of work]]="IT",1,0)</f>
        <v>0</v>
      </c>
      <c r="AP412">
        <f ca="1">IF(Table1[[#This Row],[field of work]]="construction",1,0)</f>
        <v>1</v>
      </c>
      <c r="AQ412">
        <f ca="1">IF(Table1[[#This Row],[field of work]]="general work",1,0)</f>
        <v>0</v>
      </c>
      <c r="AY412" s="23">
        <f ca="1">IF(Table1[[#This Row],[area]]="ontario",1,0)</f>
        <v>0</v>
      </c>
      <c r="AZ412">
        <f ca="1">IF(Table1[[#This Row],[area]]="newfounland",1,0)</f>
        <v>0</v>
      </c>
      <c r="BA412">
        <f ca="1">IF(Table1[[#This Row],[area]]="alberta",1,0)</f>
        <v>0</v>
      </c>
      <c r="BB412">
        <f ca="1">IF(Table1[[#This Row],[area]]="BC",1,0)</f>
        <v>0</v>
      </c>
      <c r="BC412">
        <f ca="1">IF(Table1[[#This Row],[area]]="yukon",1,0)</f>
        <v>0</v>
      </c>
      <c r="BD412">
        <f ca="1">IF(Table1[[#This Row],[area]]="nunavet",1,0)</f>
        <v>0</v>
      </c>
      <c r="BE412">
        <f ca="1">IF(Table1[[#This Row],[area]]="sasketchwan",1,0)</f>
        <v>0</v>
      </c>
      <c r="BF412">
        <f ca="1">IF(Table1[[#This Row],[area]]="newbruncwick",1,0)</f>
        <v>0</v>
      </c>
      <c r="BG412">
        <f ca="1">IF(Table1[[#This Row],[area]]="manitoba",1,0)</f>
        <v>0</v>
      </c>
      <c r="BH412">
        <f ca="1">IF(Table1[[#This Row],[area]]="prince edward island",1,0)</f>
        <v>0</v>
      </c>
      <c r="BI412">
        <f ca="1">IF(Table1[[#This Row],[area]]="quebec",1,0)</f>
        <v>1</v>
      </c>
      <c r="BJ412">
        <f ca="1">IF(Table1[[#This Row],[area]]="northwest tersesa",1,0)</f>
        <v>0</v>
      </c>
      <c r="BZ412" s="41">
        <f ca="1">Table1[[#This Row],[Cars Value]]/Table1[[#This Row],[no of cars]]</f>
        <v>15731.304027237757</v>
      </c>
      <c r="CB412" s="5">
        <f ca="1">IF(Table1[[#This Row],[Value of debts]]&gt;$CC$6,1,0)</f>
        <v>1</v>
      </c>
      <c r="CF412" s="6"/>
      <c r="CG412" s="43">
        <f ca="1">Table1[[#This Row],[Mortage left]]/Table1[[#This Row],[value of house]]</f>
        <v>0.71394341154690555</v>
      </c>
      <c r="CH412">
        <f t="shared" ca="1" si="155"/>
        <v>0</v>
      </c>
      <c r="CO412" s="5">
        <f ca="1">IF(Table1[[#This Row],[area]]="yukon",Table1[[#This Row],[income]],0)</f>
        <v>0</v>
      </c>
      <c r="CP412">
        <f ca="1">IF(Table1[[#This Row],[area]]="ontario",Table1[[#This Row],[income]],0)</f>
        <v>0</v>
      </c>
      <c r="CQ412">
        <f ca="1">IF(Table1[[#This Row],[area]]="newfounland",Table1[[#This Row],[income]],0)</f>
        <v>0</v>
      </c>
      <c r="CR412">
        <f ca="1">IF(Table1[[#This Row],[area]]="alberta",Table1[[#This Row],[income]],0)</f>
        <v>0</v>
      </c>
      <c r="CS412">
        <f ca="1">IF(Table1[[#This Row],[area]]="nunavet",Table1[[#This Row],[income]],0)</f>
        <v>0</v>
      </c>
      <c r="CT412">
        <f ca="1">IF(Table1[[#This Row],[area]]="prince edward island",Table1[[#This Row],[income]],0)</f>
        <v>0</v>
      </c>
      <c r="CU412">
        <f ca="1">IF(Table1[[#This Row],[area]]="northwest tersesa",Table1[[#This Row],[income]],0)</f>
        <v>0</v>
      </c>
      <c r="CV412">
        <f ca="1">IF(Table1[[#This Row],[area]]="quebec",Table1[[#This Row],[income]],0)</f>
        <v>40348</v>
      </c>
      <c r="CW412">
        <f ca="1">IF(Table1[[#This Row],[area]]="manitoba",Table1[[#This Row],[income]],0)</f>
        <v>0</v>
      </c>
      <c r="CX412">
        <f ca="1">IF(Table1[[#This Row],[area]]="sasketchwan",Table1[[#This Row],[income]],0)</f>
        <v>0</v>
      </c>
      <c r="CY412">
        <f ca="1">IF(Table1[[#This Row],[area]]="BC",Table1[[#This Row],[income]],0)</f>
        <v>0</v>
      </c>
      <c r="CZ412" s="6">
        <f ca="1">IF(Table1[[#This Row],[area]]="newbruncwick",Table1[[#This Row],[income]],0)</f>
        <v>0</v>
      </c>
      <c r="DB412" s="5">
        <f ca="1">IF(Table1[[#This Row],[field of work]]="health",Table1[[#This Row],[income]],0)</f>
        <v>0</v>
      </c>
      <c r="DC412">
        <f ca="1">IF(Table1[[#This Row],[field of work]]="teaching",Table1[[#This Row],[income]],0)</f>
        <v>0</v>
      </c>
      <c r="DD412">
        <f ca="1">IF(Table1[[#This Row],[field of work]]="agriculture",Table1[[#This Row],[income]],0)</f>
        <v>0</v>
      </c>
      <c r="DE412">
        <f ca="1">IF(Table1[[#This Row],[field of work]]="IT",Table1[[#This Row],[income]],0)</f>
        <v>0</v>
      </c>
      <c r="DF412">
        <f ca="1">IF(Table1[[#This Row],[field of work]]="construction",Table1[[#This Row],[income]],0)</f>
        <v>40348</v>
      </c>
      <c r="DG412" s="6">
        <f ca="1">IF(Table1[[#This Row],[field of work]]="general work",Table1[[#This Row],[income]],0)</f>
        <v>0</v>
      </c>
      <c r="DJ412" s="5">
        <f ca="1">IF(Table1[[#This Row],[Value of debts]]&gt;Table1[[#This Row],[income]],1,0)</f>
        <v>1</v>
      </c>
      <c r="DK412" s="6"/>
      <c r="DL412">
        <f ca="1">IF(Table1[[#This Row],[net worth of person($)]]&gt;$DM$6,Table1[[#This Row],[age]],0)</f>
        <v>0</v>
      </c>
    </row>
    <row r="413" spans="2:116" x14ac:dyDescent="0.3">
      <c r="B413">
        <f t="shared" ca="1" si="142"/>
        <v>2</v>
      </c>
      <c r="C413" s="1" t="str">
        <f t="shared" ca="1" si="143"/>
        <v>women</v>
      </c>
      <c r="D413">
        <f t="shared" ca="1" si="144"/>
        <v>31</v>
      </c>
      <c r="E413">
        <f t="shared" ca="1" si="145"/>
        <v>4</v>
      </c>
      <c r="F413" t="str">
        <f t="shared" ca="1" si="146"/>
        <v>IT</v>
      </c>
      <c r="G413">
        <f t="shared" ca="1" si="147"/>
        <v>3</v>
      </c>
      <c r="H413" t="str">
        <f t="shared" ca="1" si="148"/>
        <v>university</v>
      </c>
      <c r="I413">
        <f t="shared" ca="1" si="149"/>
        <v>0</v>
      </c>
      <c r="J413">
        <f t="shared" ca="1" si="141"/>
        <v>1</v>
      </c>
      <c r="K413">
        <f t="shared" ca="1" si="150"/>
        <v>74163</v>
      </c>
      <c r="L413">
        <f t="shared" ca="1" si="151"/>
        <v>4</v>
      </c>
      <c r="M413" t="str">
        <f t="shared" ca="1" si="152"/>
        <v>alberta</v>
      </c>
      <c r="N413">
        <f t="shared" ca="1" si="156"/>
        <v>444978</v>
      </c>
      <c r="O413">
        <f t="shared" ca="1" si="153"/>
        <v>407226.40745123453</v>
      </c>
      <c r="P413">
        <f t="shared" ca="1" si="157"/>
        <v>19372.825571030713</v>
      </c>
      <c r="Q413">
        <f t="shared" ca="1" si="154"/>
        <v>9254</v>
      </c>
      <c r="R413">
        <f t="shared" ca="1" si="158"/>
        <v>105413.66747334819</v>
      </c>
      <c r="S413">
        <f t="shared" ca="1" si="159"/>
        <v>96572.40407001329</v>
      </c>
      <c r="T413">
        <f t="shared" ca="1" si="160"/>
        <v>560923.22964104405</v>
      </c>
      <c r="U413">
        <f t="shared" ca="1" si="161"/>
        <v>521894.07492458273</v>
      </c>
      <c r="V413">
        <f t="shared" ca="1" si="162"/>
        <v>39029.154716461315</v>
      </c>
      <c r="AF413" s="5">
        <f ca="1">IF(Table1[[#This Row],[Genders]]="men",1,0)</f>
        <v>0</v>
      </c>
      <c r="AG413">
        <f ca="1">IF(Table1[[#This Row],[Genders]]="women",1,0)</f>
        <v>1</v>
      </c>
      <c r="AJ413" s="6"/>
      <c r="AL413">
        <f ca="1">IF(Table1[[#This Row],[field of work]]="teaching",1,0)</f>
        <v>0</v>
      </c>
      <c r="AM413">
        <f ca="1">IF(Table1[[#This Row],[field of work]]="health",1,0)</f>
        <v>0</v>
      </c>
      <c r="AN413">
        <f ca="1">IF(Table1[[#This Row],[field of work]]="agriculture",1,0)</f>
        <v>0</v>
      </c>
      <c r="AO413">
        <f ca="1">IF(Table1[[#This Row],[field of work]]="IT",1,0)</f>
        <v>1</v>
      </c>
      <c r="AP413">
        <f ca="1">IF(Table1[[#This Row],[field of work]]="construction",1,0)</f>
        <v>0</v>
      </c>
      <c r="AQ413">
        <f ca="1">IF(Table1[[#This Row],[field of work]]="general work",1,0)</f>
        <v>0</v>
      </c>
      <c r="AY413" s="23">
        <f ca="1">IF(Table1[[#This Row],[area]]="ontario",1,0)</f>
        <v>0</v>
      </c>
      <c r="AZ413">
        <f ca="1">IF(Table1[[#This Row],[area]]="newfounland",1,0)</f>
        <v>0</v>
      </c>
      <c r="BA413">
        <f ca="1">IF(Table1[[#This Row],[area]]="alberta",1,0)</f>
        <v>1</v>
      </c>
      <c r="BB413">
        <f ca="1">IF(Table1[[#This Row],[area]]="BC",1,0)</f>
        <v>0</v>
      </c>
      <c r="BC413">
        <f ca="1">IF(Table1[[#This Row],[area]]="yukon",1,0)</f>
        <v>0</v>
      </c>
      <c r="BD413">
        <f ca="1">IF(Table1[[#This Row],[area]]="nunavet",1,0)</f>
        <v>0</v>
      </c>
      <c r="BE413">
        <f ca="1">IF(Table1[[#This Row],[area]]="sasketchwan",1,0)</f>
        <v>0</v>
      </c>
      <c r="BF413">
        <f ca="1">IF(Table1[[#This Row],[area]]="newbruncwick",1,0)</f>
        <v>0</v>
      </c>
      <c r="BG413">
        <f ca="1">IF(Table1[[#This Row],[area]]="manitoba",1,0)</f>
        <v>0</v>
      </c>
      <c r="BH413">
        <f ca="1">IF(Table1[[#This Row],[area]]="prince edward island",1,0)</f>
        <v>0</v>
      </c>
      <c r="BI413">
        <f ca="1">IF(Table1[[#This Row],[area]]="quebec",1,0)</f>
        <v>0</v>
      </c>
      <c r="BJ413">
        <f ca="1">IF(Table1[[#This Row],[area]]="northwest tersesa",1,0)</f>
        <v>0</v>
      </c>
      <c r="BZ413" s="41">
        <f ca="1">Table1[[#This Row],[Cars Value]]/Table1[[#This Row],[no of cars]]</f>
        <v>19372.825571030713</v>
      </c>
      <c r="CB413" s="5">
        <f ca="1">IF(Table1[[#This Row],[Value of debts]]&gt;$CC$6,1,0)</f>
        <v>1</v>
      </c>
      <c r="CF413" s="6"/>
      <c r="CG413" s="43">
        <f ca="1">Table1[[#This Row],[Mortage left]]/Table1[[#This Row],[value of house]]</f>
        <v>0.91516076626537612</v>
      </c>
      <c r="CH413">
        <f t="shared" ca="1" si="155"/>
        <v>0</v>
      </c>
      <c r="CO413" s="5">
        <f ca="1">IF(Table1[[#This Row],[area]]="yukon",Table1[[#This Row],[income]],0)</f>
        <v>0</v>
      </c>
      <c r="CP413">
        <f ca="1">IF(Table1[[#This Row],[area]]="ontario",Table1[[#This Row],[income]],0)</f>
        <v>0</v>
      </c>
      <c r="CQ413">
        <f ca="1">IF(Table1[[#This Row],[area]]="newfounland",Table1[[#This Row],[income]],0)</f>
        <v>0</v>
      </c>
      <c r="CR413">
        <f ca="1">IF(Table1[[#This Row],[area]]="alberta",Table1[[#This Row],[income]],0)</f>
        <v>74163</v>
      </c>
      <c r="CS413">
        <f ca="1">IF(Table1[[#This Row],[area]]="nunavet",Table1[[#This Row],[income]],0)</f>
        <v>0</v>
      </c>
      <c r="CT413">
        <f ca="1">IF(Table1[[#This Row],[area]]="prince edward island",Table1[[#This Row],[income]],0)</f>
        <v>0</v>
      </c>
      <c r="CU413">
        <f ca="1">IF(Table1[[#This Row],[area]]="northwest tersesa",Table1[[#This Row],[income]],0)</f>
        <v>0</v>
      </c>
      <c r="CV413">
        <f ca="1">IF(Table1[[#This Row],[area]]="quebec",Table1[[#This Row],[income]],0)</f>
        <v>0</v>
      </c>
      <c r="CW413">
        <f ca="1">IF(Table1[[#This Row],[area]]="manitoba",Table1[[#This Row],[income]],0)</f>
        <v>0</v>
      </c>
      <c r="CX413">
        <f ca="1">IF(Table1[[#This Row],[area]]="sasketchwan",Table1[[#This Row],[income]],0)</f>
        <v>0</v>
      </c>
      <c r="CY413">
        <f ca="1">IF(Table1[[#This Row],[area]]="BC",Table1[[#This Row],[income]],0)</f>
        <v>0</v>
      </c>
      <c r="CZ413" s="6">
        <f ca="1">IF(Table1[[#This Row],[area]]="newbruncwick",Table1[[#This Row],[income]],0)</f>
        <v>0</v>
      </c>
      <c r="DB413" s="5">
        <f ca="1">IF(Table1[[#This Row],[field of work]]="health",Table1[[#This Row],[income]],0)</f>
        <v>0</v>
      </c>
      <c r="DC413">
        <f ca="1">IF(Table1[[#This Row],[field of work]]="teaching",Table1[[#This Row],[income]],0)</f>
        <v>0</v>
      </c>
      <c r="DD413">
        <f ca="1">IF(Table1[[#This Row],[field of work]]="agriculture",Table1[[#This Row],[income]],0)</f>
        <v>0</v>
      </c>
      <c r="DE413">
        <f ca="1">IF(Table1[[#This Row],[field of work]]="IT",Table1[[#This Row],[income]],0)</f>
        <v>74163</v>
      </c>
      <c r="DF413">
        <f ca="1">IF(Table1[[#This Row],[field of work]]="construction",Table1[[#This Row],[income]],0)</f>
        <v>0</v>
      </c>
      <c r="DG413" s="6">
        <f ca="1">IF(Table1[[#This Row],[field of work]]="general work",Table1[[#This Row],[income]],0)</f>
        <v>0</v>
      </c>
      <c r="DJ413" s="5">
        <f ca="1">IF(Table1[[#This Row],[Value of debts]]&gt;Table1[[#This Row],[income]],1,0)</f>
        <v>1</v>
      </c>
      <c r="DK413" s="6"/>
      <c r="DL413">
        <f ca="1">IF(Table1[[#This Row],[net worth of person($)]]&gt;$DM$6,Table1[[#This Row],[age]],0)</f>
        <v>0</v>
      </c>
    </row>
    <row r="414" spans="2:116" x14ac:dyDescent="0.3">
      <c r="B414">
        <f t="shared" ca="1" si="142"/>
        <v>1</v>
      </c>
      <c r="C414" s="1" t="str">
        <f t="shared" ca="1" si="143"/>
        <v>men</v>
      </c>
      <c r="D414">
        <f t="shared" ca="1" si="144"/>
        <v>41</v>
      </c>
      <c r="E414">
        <f t="shared" ca="1" si="145"/>
        <v>4</v>
      </c>
      <c r="F414" t="str">
        <f t="shared" ca="1" si="146"/>
        <v>IT</v>
      </c>
      <c r="G414">
        <f t="shared" ca="1" si="147"/>
        <v>4</v>
      </c>
      <c r="H414" t="str">
        <f t="shared" ca="1" si="148"/>
        <v>technical;</v>
      </c>
      <c r="I414">
        <f t="shared" ca="1" si="149"/>
        <v>4</v>
      </c>
      <c r="J414">
        <f t="shared" ca="1" si="141"/>
        <v>2</v>
      </c>
      <c r="K414">
        <f t="shared" ca="1" si="150"/>
        <v>33179</v>
      </c>
      <c r="L414">
        <f t="shared" ca="1" si="151"/>
        <v>2</v>
      </c>
      <c r="M414" t="str">
        <f t="shared" ca="1" si="152"/>
        <v>BC</v>
      </c>
      <c r="N414">
        <f t="shared" ca="1" si="156"/>
        <v>99537</v>
      </c>
      <c r="O414">
        <f t="shared" ca="1" si="153"/>
        <v>22809.289861849666</v>
      </c>
      <c r="P414">
        <f t="shared" ca="1" si="157"/>
        <v>58374.932547875847</v>
      </c>
      <c r="Q414">
        <f t="shared" ca="1" si="154"/>
        <v>9775</v>
      </c>
      <c r="R414">
        <f t="shared" ca="1" si="158"/>
        <v>57786.696297782779</v>
      </c>
      <c r="S414">
        <f t="shared" ca="1" si="159"/>
        <v>14453.91715157725</v>
      </c>
      <c r="T414">
        <f t="shared" ca="1" si="160"/>
        <v>172365.8496994531</v>
      </c>
      <c r="U414">
        <f t="shared" ca="1" si="161"/>
        <v>90370.986159632448</v>
      </c>
      <c r="V414">
        <f t="shared" ca="1" si="162"/>
        <v>81994.863539820653</v>
      </c>
      <c r="AF414" s="5">
        <f ca="1">IF(Table1[[#This Row],[Genders]]="men",1,0)</f>
        <v>1</v>
      </c>
      <c r="AG414">
        <f ca="1">IF(Table1[[#This Row],[Genders]]="women",1,0)</f>
        <v>0</v>
      </c>
      <c r="AJ414" s="6"/>
      <c r="AL414">
        <f ca="1">IF(Table1[[#This Row],[field of work]]="teaching",1,0)</f>
        <v>0</v>
      </c>
      <c r="AM414">
        <f ca="1">IF(Table1[[#This Row],[field of work]]="health",1,0)</f>
        <v>0</v>
      </c>
      <c r="AN414">
        <f ca="1">IF(Table1[[#This Row],[field of work]]="agriculture",1,0)</f>
        <v>0</v>
      </c>
      <c r="AO414">
        <f ca="1">IF(Table1[[#This Row],[field of work]]="IT",1,0)</f>
        <v>1</v>
      </c>
      <c r="AP414">
        <f ca="1">IF(Table1[[#This Row],[field of work]]="construction",1,0)</f>
        <v>0</v>
      </c>
      <c r="AQ414">
        <f ca="1">IF(Table1[[#This Row],[field of work]]="general work",1,0)</f>
        <v>0</v>
      </c>
      <c r="AY414" s="23">
        <f ca="1">IF(Table1[[#This Row],[area]]="ontario",1,0)</f>
        <v>0</v>
      </c>
      <c r="AZ414">
        <f ca="1">IF(Table1[[#This Row],[area]]="newfounland",1,0)</f>
        <v>0</v>
      </c>
      <c r="BA414">
        <f ca="1">IF(Table1[[#This Row],[area]]="alberta",1,0)</f>
        <v>0</v>
      </c>
      <c r="BB414">
        <f ca="1">IF(Table1[[#This Row],[area]]="BC",1,0)</f>
        <v>1</v>
      </c>
      <c r="BC414">
        <f ca="1">IF(Table1[[#This Row],[area]]="yukon",1,0)</f>
        <v>0</v>
      </c>
      <c r="BD414">
        <f ca="1">IF(Table1[[#This Row],[area]]="nunavet",1,0)</f>
        <v>0</v>
      </c>
      <c r="BE414">
        <f ca="1">IF(Table1[[#This Row],[area]]="sasketchwan",1,0)</f>
        <v>0</v>
      </c>
      <c r="BF414">
        <f ca="1">IF(Table1[[#This Row],[area]]="newbruncwick",1,0)</f>
        <v>0</v>
      </c>
      <c r="BG414">
        <f ca="1">IF(Table1[[#This Row],[area]]="manitoba",1,0)</f>
        <v>0</v>
      </c>
      <c r="BH414">
        <f ca="1">IF(Table1[[#This Row],[area]]="prince edward island",1,0)</f>
        <v>0</v>
      </c>
      <c r="BI414">
        <f ca="1">IF(Table1[[#This Row],[area]]="quebec",1,0)</f>
        <v>0</v>
      </c>
      <c r="BJ414">
        <f ca="1">IF(Table1[[#This Row],[area]]="northwest tersesa",1,0)</f>
        <v>0</v>
      </c>
      <c r="BZ414" s="41">
        <f ca="1">Table1[[#This Row],[Cars Value]]/Table1[[#This Row],[no of cars]]</f>
        <v>29187.466273937924</v>
      </c>
      <c r="CB414" s="5">
        <f ca="1">IF(Table1[[#This Row],[Value of debts]]&gt;$CC$6,1,0)</f>
        <v>0</v>
      </c>
      <c r="CF414" s="6"/>
      <c r="CG414" s="43">
        <f ca="1">Table1[[#This Row],[Mortage left]]/Table1[[#This Row],[value of house]]</f>
        <v>0.2291538810879338</v>
      </c>
      <c r="CH414">
        <f t="shared" ca="1" si="155"/>
        <v>0</v>
      </c>
      <c r="CO414" s="5">
        <f ca="1">IF(Table1[[#This Row],[area]]="yukon",Table1[[#This Row],[income]],0)</f>
        <v>0</v>
      </c>
      <c r="CP414">
        <f ca="1">IF(Table1[[#This Row],[area]]="ontario",Table1[[#This Row],[income]],0)</f>
        <v>0</v>
      </c>
      <c r="CQ414">
        <f ca="1">IF(Table1[[#This Row],[area]]="newfounland",Table1[[#This Row],[income]],0)</f>
        <v>0</v>
      </c>
      <c r="CR414">
        <f ca="1">IF(Table1[[#This Row],[area]]="alberta",Table1[[#This Row],[income]],0)</f>
        <v>0</v>
      </c>
      <c r="CS414">
        <f ca="1">IF(Table1[[#This Row],[area]]="nunavet",Table1[[#This Row],[income]],0)</f>
        <v>0</v>
      </c>
      <c r="CT414">
        <f ca="1">IF(Table1[[#This Row],[area]]="prince edward island",Table1[[#This Row],[income]],0)</f>
        <v>0</v>
      </c>
      <c r="CU414">
        <f ca="1">IF(Table1[[#This Row],[area]]="northwest tersesa",Table1[[#This Row],[income]],0)</f>
        <v>0</v>
      </c>
      <c r="CV414">
        <f ca="1">IF(Table1[[#This Row],[area]]="quebec",Table1[[#This Row],[income]],0)</f>
        <v>0</v>
      </c>
      <c r="CW414">
        <f ca="1">IF(Table1[[#This Row],[area]]="manitoba",Table1[[#This Row],[income]],0)</f>
        <v>0</v>
      </c>
      <c r="CX414">
        <f ca="1">IF(Table1[[#This Row],[area]]="sasketchwan",Table1[[#This Row],[income]],0)</f>
        <v>0</v>
      </c>
      <c r="CY414">
        <f ca="1">IF(Table1[[#This Row],[area]]="BC",Table1[[#This Row],[income]],0)</f>
        <v>33179</v>
      </c>
      <c r="CZ414" s="6">
        <f ca="1">IF(Table1[[#This Row],[area]]="newbruncwick",Table1[[#This Row],[income]],0)</f>
        <v>0</v>
      </c>
      <c r="DB414" s="5">
        <f ca="1">IF(Table1[[#This Row],[field of work]]="health",Table1[[#This Row],[income]],0)</f>
        <v>0</v>
      </c>
      <c r="DC414">
        <f ca="1">IF(Table1[[#This Row],[field of work]]="teaching",Table1[[#This Row],[income]],0)</f>
        <v>0</v>
      </c>
      <c r="DD414">
        <f ca="1">IF(Table1[[#This Row],[field of work]]="agriculture",Table1[[#This Row],[income]],0)</f>
        <v>0</v>
      </c>
      <c r="DE414">
        <f ca="1">IF(Table1[[#This Row],[field of work]]="IT",Table1[[#This Row],[income]],0)</f>
        <v>33179</v>
      </c>
      <c r="DF414">
        <f ca="1">IF(Table1[[#This Row],[field of work]]="construction",Table1[[#This Row],[income]],0)</f>
        <v>0</v>
      </c>
      <c r="DG414" s="6">
        <f ca="1">IF(Table1[[#This Row],[field of work]]="general work",Table1[[#This Row],[income]],0)</f>
        <v>0</v>
      </c>
      <c r="DJ414" s="5">
        <f ca="1">IF(Table1[[#This Row],[Value of debts]]&gt;Table1[[#This Row],[income]],1,0)</f>
        <v>1</v>
      </c>
      <c r="DK414" s="6"/>
      <c r="DL414">
        <f ca="1">IF(Table1[[#This Row],[net worth of person($)]]&gt;$DM$6,Table1[[#This Row],[age]],0)</f>
        <v>41</v>
      </c>
    </row>
    <row r="415" spans="2:116" x14ac:dyDescent="0.3">
      <c r="B415">
        <f t="shared" ca="1" si="142"/>
        <v>1</v>
      </c>
      <c r="C415" s="1" t="str">
        <f t="shared" ca="1" si="143"/>
        <v>men</v>
      </c>
      <c r="D415">
        <f t="shared" ca="1" si="144"/>
        <v>28</v>
      </c>
      <c r="E415">
        <f t="shared" ca="1" si="145"/>
        <v>5</v>
      </c>
      <c r="F415" t="str">
        <f t="shared" ca="1" si="146"/>
        <v>general work</v>
      </c>
      <c r="G415">
        <f t="shared" ca="1" si="147"/>
        <v>5</v>
      </c>
      <c r="H415" t="str">
        <f t="shared" ca="1" si="148"/>
        <v>other</v>
      </c>
      <c r="I415">
        <f t="shared" ca="1" si="149"/>
        <v>0</v>
      </c>
      <c r="J415">
        <f t="shared" ca="1" si="141"/>
        <v>1</v>
      </c>
      <c r="K415">
        <f t="shared" ca="1" si="150"/>
        <v>26647</v>
      </c>
      <c r="L415">
        <f t="shared" ca="1" si="151"/>
        <v>9</v>
      </c>
      <c r="M415" t="str">
        <f t="shared" ca="1" si="152"/>
        <v>quebec</v>
      </c>
      <c r="N415">
        <f t="shared" ca="1" si="156"/>
        <v>106588</v>
      </c>
      <c r="O415">
        <f t="shared" ca="1" si="153"/>
        <v>23613.101897264343</v>
      </c>
      <c r="P415">
        <f t="shared" ca="1" si="157"/>
        <v>2069.2436174466479</v>
      </c>
      <c r="Q415">
        <f t="shared" ca="1" si="154"/>
        <v>1016</v>
      </c>
      <c r="R415">
        <f t="shared" ca="1" si="158"/>
        <v>2774.8664300127257</v>
      </c>
      <c r="S415">
        <f t="shared" ca="1" si="159"/>
        <v>35302.938817079361</v>
      </c>
      <c r="T415">
        <f t="shared" ca="1" si="160"/>
        <v>143960.18243452601</v>
      </c>
      <c r="U415">
        <f t="shared" ca="1" si="161"/>
        <v>27403.968327277071</v>
      </c>
      <c r="V415">
        <f t="shared" ca="1" si="162"/>
        <v>116556.21410724893</v>
      </c>
      <c r="AF415" s="5">
        <f ca="1">IF(Table1[[#This Row],[Genders]]="men",1,0)</f>
        <v>1</v>
      </c>
      <c r="AG415">
        <f ca="1">IF(Table1[[#This Row],[Genders]]="women",1,0)</f>
        <v>0</v>
      </c>
      <c r="AJ415" s="6"/>
      <c r="AL415">
        <f ca="1">IF(Table1[[#This Row],[field of work]]="teaching",1,0)</f>
        <v>0</v>
      </c>
      <c r="AM415">
        <f ca="1">IF(Table1[[#This Row],[field of work]]="health",1,0)</f>
        <v>0</v>
      </c>
      <c r="AN415">
        <f ca="1">IF(Table1[[#This Row],[field of work]]="agriculture",1,0)</f>
        <v>0</v>
      </c>
      <c r="AO415">
        <f ca="1">IF(Table1[[#This Row],[field of work]]="IT",1,0)</f>
        <v>0</v>
      </c>
      <c r="AP415">
        <f ca="1">IF(Table1[[#This Row],[field of work]]="construction",1,0)</f>
        <v>0</v>
      </c>
      <c r="AQ415">
        <f ca="1">IF(Table1[[#This Row],[field of work]]="general work",1,0)</f>
        <v>1</v>
      </c>
      <c r="AY415" s="23">
        <f ca="1">IF(Table1[[#This Row],[area]]="ontario",1,0)</f>
        <v>0</v>
      </c>
      <c r="AZ415">
        <f ca="1">IF(Table1[[#This Row],[area]]="newfounland",1,0)</f>
        <v>0</v>
      </c>
      <c r="BA415">
        <f ca="1">IF(Table1[[#This Row],[area]]="alberta",1,0)</f>
        <v>0</v>
      </c>
      <c r="BB415">
        <f ca="1">IF(Table1[[#This Row],[area]]="BC",1,0)</f>
        <v>0</v>
      </c>
      <c r="BC415">
        <f ca="1">IF(Table1[[#This Row],[area]]="yukon",1,0)</f>
        <v>0</v>
      </c>
      <c r="BD415">
        <f ca="1">IF(Table1[[#This Row],[area]]="nunavet",1,0)</f>
        <v>0</v>
      </c>
      <c r="BE415">
        <f ca="1">IF(Table1[[#This Row],[area]]="sasketchwan",1,0)</f>
        <v>0</v>
      </c>
      <c r="BF415">
        <f ca="1">IF(Table1[[#This Row],[area]]="newbruncwick",1,0)</f>
        <v>0</v>
      </c>
      <c r="BG415">
        <f ca="1">IF(Table1[[#This Row],[area]]="manitoba",1,0)</f>
        <v>0</v>
      </c>
      <c r="BH415">
        <f ca="1">IF(Table1[[#This Row],[area]]="prince edward island",1,0)</f>
        <v>0</v>
      </c>
      <c r="BI415">
        <f ca="1">IF(Table1[[#This Row],[area]]="quebec",1,0)</f>
        <v>1</v>
      </c>
      <c r="BJ415">
        <f ca="1">IF(Table1[[#This Row],[area]]="northwest tersesa",1,0)</f>
        <v>0</v>
      </c>
      <c r="BZ415" s="41">
        <f ca="1">Table1[[#This Row],[Cars Value]]/Table1[[#This Row],[no of cars]]</f>
        <v>2069.2436174466479</v>
      </c>
      <c r="CB415" s="5">
        <f ca="1">IF(Table1[[#This Row],[Value of debts]]&gt;$CC$6,1,0)</f>
        <v>0</v>
      </c>
      <c r="CF415" s="6"/>
      <c r="CG415" s="43">
        <f ca="1">Table1[[#This Row],[Mortage left]]/Table1[[#This Row],[value of house]]</f>
        <v>0.22153621324412076</v>
      </c>
      <c r="CH415">
        <f t="shared" ca="1" si="155"/>
        <v>0</v>
      </c>
      <c r="CO415" s="5">
        <f ca="1">IF(Table1[[#This Row],[area]]="yukon",Table1[[#This Row],[income]],0)</f>
        <v>0</v>
      </c>
      <c r="CP415">
        <f ca="1">IF(Table1[[#This Row],[area]]="ontario",Table1[[#This Row],[income]],0)</f>
        <v>0</v>
      </c>
      <c r="CQ415">
        <f ca="1">IF(Table1[[#This Row],[area]]="newfounland",Table1[[#This Row],[income]],0)</f>
        <v>0</v>
      </c>
      <c r="CR415">
        <f ca="1">IF(Table1[[#This Row],[area]]="alberta",Table1[[#This Row],[income]],0)</f>
        <v>0</v>
      </c>
      <c r="CS415">
        <f ca="1">IF(Table1[[#This Row],[area]]="nunavet",Table1[[#This Row],[income]],0)</f>
        <v>0</v>
      </c>
      <c r="CT415">
        <f ca="1">IF(Table1[[#This Row],[area]]="prince edward island",Table1[[#This Row],[income]],0)</f>
        <v>0</v>
      </c>
      <c r="CU415">
        <f ca="1">IF(Table1[[#This Row],[area]]="northwest tersesa",Table1[[#This Row],[income]],0)</f>
        <v>0</v>
      </c>
      <c r="CV415">
        <f ca="1">IF(Table1[[#This Row],[area]]="quebec",Table1[[#This Row],[income]],0)</f>
        <v>26647</v>
      </c>
      <c r="CW415">
        <f ca="1">IF(Table1[[#This Row],[area]]="manitoba",Table1[[#This Row],[income]],0)</f>
        <v>0</v>
      </c>
      <c r="CX415">
        <f ca="1">IF(Table1[[#This Row],[area]]="sasketchwan",Table1[[#This Row],[income]],0)</f>
        <v>0</v>
      </c>
      <c r="CY415">
        <f ca="1">IF(Table1[[#This Row],[area]]="BC",Table1[[#This Row],[income]],0)</f>
        <v>0</v>
      </c>
      <c r="CZ415" s="6">
        <f ca="1">IF(Table1[[#This Row],[area]]="newbruncwick",Table1[[#This Row],[income]],0)</f>
        <v>0</v>
      </c>
      <c r="DB415" s="5">
        <f ca="1">IF(Table1[[#This Row],[field of work]]="health",Table1[[#This Row],[income]],0)</f>
        <v>0</v>
      </c>
      <c r="DC415">
        <f ca="1">IF(Table1[[#This Row],[field of work]]="teaching",Table1[[#This Row],[income]],0)</f>
        <v>0</v>
      </c>
      <c r="DD415">
        <f ca="1">IF(Table1[[#This Row],[field of work]]="agriculture",Table1[[#This Row],[income]],0)</f>
        <v>0</v>
      </c>
      <c r="DE415">
        <f ca="1">IF(Table1[[#This Row],[field of work]]="IT",Table1[[#This Row],[income]],0)</f>
        <v>0</v>
      </c>
      <c r="DF415">
        <f ca="1">IF(Table1[[#This Row],[field of work]]="construction",Table1[[#This Row],[income]],0)</f>
        <v>0</v>
      </c>
      <c r="DG415" s="6">
        <f ca="1">IF(Table1[[#This Row],[field of work]]="general work",Table1[[#This Row],[income]],0)</f>
        <v>26647</v>
      </c>
      <c r="DJ415" s="5">
        <f ca="1">IF(Table1[[#This Row],[Value of debts]]&gt;Table1[[#This Row],[income]],1,0)</f>
        <v>1</v>
      </c>
      <c r="DK415" s="6"/>
      <c r="DL415">
        <f ca="1">IF(Table1[[#This Row],[net worth of person($)]]&gt;$DM$6,Table1[[#This Row],[age]],0)</f>
        <v>28</v>
      </c>
    </row>
    <row r="416" spans="2:116" x14ac:dyDescent="0.3">
      <c r="B416">
        <f t="shared" ca="1" si="142"/>
        <v>2</v>
      </c>
      <c r="C416" s="1" t="str">
        <f t="shared" ca="1" si="143"/>
        <v>women</v>
      </c>
      <c r="D416">
        <f t="shared" ca="1" si="144"/>
        <v>37</v>
      </c>
      <c r="E416">
        <f t="shared" ca="1" si="145"/>
        <v>3</v>
      </c>
      <c r="F416" t="str">
        <f t="shared" ca="1" si="146"/>
        <v>teaching</v>
      </c>
      <c r="G416">
        <f t="shared" ca="1" si="147"/>
        <v>3</v>
      </c>
      <c r="H416" t="str">
        <f t="shared" ca="1" si="148"/>
        <v>university</v>
      </c>
      <c r="I416">
        <f t="shared" ca="1" si="149"/>
        <v>4</v>
      </c>
      <c r="J416">
        <f t="shared" ca="1" si="141"/>
        <v>3</v>
      </c>
      <c r="K416">
        <f t="shared" ca="1" si="150"/>
        <v>49104</v>
      </c>
      <c r="L416">
        <f t="shared" ca="1" si="151"/>
        <v>8</v>
      </c>
      <c r="M416" t="str">
        <f t="shared" ca="1" si="152"/>
        <v>ontario</v>
      </c>
      <c r="N416">
        <f t="shared" ca="1" si="156"/>
        <v>196416</v>
      </c>
      <c r="O416">
        <f t="shared" ca="1" si="153"/>
        <v>70992.434930814619</v>
      </c>
      <c r="P416">
        <f t="shared" ca="1" si="157"/>
        <v>141829.36711772071</v>
      </c>
      <c r="Q416">
        <f t="shared" ca="1" si="154"/>
        <v>18335</v>
      </c>
      <c r="R416">
        <f t="shared" ca="1" si="158"/>
        <v>92193.832190950692</v>
      </c>
      <c r="S416">
        <f t="shared" ca="1" si="159"/>
        <v>13641.363468735271</v>
      </c>
      <c r="T416">
        <f t="shared" ca="1" si="160"/>
        <v>351886.73058645596</v>
      </c>
      <c r="U416">
        <f t="shared" ca="1" si="161"/>
        <v>181521.2671217653</v>
      </c>
      <c r="V416">
        <f t="shared" ca="1" si="162"/>
        <v>170365.46346469066</v>
      </c>
      <c r="AF416" s="5">
        <f ca="1">IF(Table1[[#This Row],[Genders]]="men",1,0)</f>
        <v>0</v>
      </c>
      <c r="AG416">
        <f ca="1">IF(Table1[[#This Row],[Genders]]="women",1,0)</f>
        <v>1</v>
      </c>
      <c r="AJ416" s="6"/>
      <c r="AL416">
        <f ca="1">IF(Table1[[#This Row],[field of work]]="teaching",1,0)</f>
        <v>1</v>
      </c>
      <c r="AM416">
        <f ca="1">IF(Table1[[#This Row],[field of work]]="health",1,0)</f>
        <v>0</v>
      </c>
      <c r="AN416">
        <f ca="1">IF(Table1[[#This Row],[field of work]]="agriculture",1,0)</f>
        <v>0</v>
      </c>
      <c r="AO416">
        <f ca="1">IF(Table1[[#This Row],[field of work]]="IT",1,0)</f>
        <v>0</v>
      </c>
      <c r="AP416">
        <f ca="1">IF(Table1[[#This Row],[field of work]]="construction",1,0)</f>
        <v>0</v>
      </c>
      <c r="AQ416">
        <f ca="1">IF(Table1[[#This Row],[field of work]]="general work",1,0)</f>
        <v>0</v>
      </c>
      <c r="AY416" s="23">
        <f ca="1">IF(Table1[[#This Row],[area]]="ontario",1,0)</f>
        <v>1</v>
      </c>
      <c r="AZ416">
        <f ca="1">IF(Table1[[#This Row],[area]]="newfounland",1,0)</f>
        <v>0</v>
      </c>
      <c r="BA416">
        <f ca="1">IF(Table1[[#This Row],[area]]="alberta",1,0)</f>
        <v>0</v>
      </c>
      <c r="BB416">
        <f ca="1">IF(Table1[[#This Row],[area]]="BC",1,0)</f>
        <v>0</v>
      </c>
      <c r="BC416">
        <f ca="1">IF(Table1[[#This Row],[area]]="yukon",1,0)</f>
        <v>0</v>
      </c>
      <c r="BD416">
        <f ca="1">IF(Table1[[#This Row],[area]]="nunavet",1,0)</f>
        <v>0</v>
      </c>
      <c r="BE416">
        <f ca="1">IF(Table1[[#This Row],[area]]="sasketchwan",1,0)</f>
        <v>0</v>
      </c>
      <c r="BF416">
        <f ca="1">IF(Table1[[#This Row],[area]]="newbruncwick",1,0)</f>
        <v>0</v>
      </c>
      <c r="BG416">
        <f ca="1">IF(Table1[[#This Row],[area]]="manitoba",1,0)</f>
        <v>0</v>
      </c>
      <c r="BH416">
        <f ca="1">IF(Table1[[#This Row],[area]]="prince edward island",1,0)</f>
        <v>0</v>
      </c>
      <c r="BI416">
        <f ca="1">IF(Table1[[#This Row],[area]]="quebec",1,0)</f>
        <v>0</v>
      </c>
      <c r="BJ416">
        <f ca="1">IF(Table1[[#This Row],[area]]="northwest tersesa",1,0)</f>
        <v>0</v>
      </c>
      <c r="BZ416" s="41">
        <f ca="1">Table1[[#This Row],[Cars Value]]/Table1[[#This Row],[no of cars]]</f>
        <v>47276.455705906905</v>
      </c>
      <c r="CB416" s="5">
        <f ca="1">IF(Table1[[#This Row],[Value of debts]]&gt;$CC$6,1,0)</f>
        <v>1</v>
      </c>
      <c r="CF416" s="6"/>
      <c r="CG416" s="43">
        <f ca="1">Table1[[#This Row],[Mortage left]]/Table1[[#This Row],[value of house]]</f>
        <v>0.36143916448158309</v>
      </c>
      <c r="CH416">
        <f t="shared" ca="1" si="155"/>
        <v>0</v>
      </c>
      <c r="CO416" s="5">
        <f ca="1">IF(Table1[[#This Row],[area]]="yukon",Table1[[#This Row],[income]],0)</f>
        <v>0</v>
      </c>
      <c r="CP416">
        <f ca="1">IF(Table1[[#This Row],[area]]="ontario",Table1[[#This Row],[income]],0)</f>
        <v>49104</v>
      </c>
      <c r="CQ416">
        <f ca="1">IF(Table1[[#This Row],[area]]="newfounland",Table1[[#This Row],[income]],0)</f>
        <v>0</v>
      </c>
      <c r="CR416">
        <f ca="1">IF(Table1[[#This Row],[area]]="alberta",Table1[[#This Row],[income]],0)</f>
        <v>0</v>
      </c>
      <c r="CS416">
        <f ca="1">IF(Table1[[#This Row],[area]]="nunavet",Table1[[#This Row],[income]],0)</f>
        <v>0</v>
      </c>
      <c r="CT416">
        <f ca="1">IF(Table1[[#This Row],[area]]="prince edward island",Table1[[#This Row],[income]],0)</f>
        <v>0</v>
      </c>
      <c r="CU416">
        <f ca="1">IF(Table1[[#This Row],[area]]="northwest tersesa",Table1[[#This Row],[income]],0)</f>
        <v>0</v>
      </c>
      <c r="CV416">
        <f ca="1">IF(Table1[[#This Row],[area]]="quebec",Table1[[#This Row],[income]],0)</f>
        <v>0</v>
      </c>
      <c r="CW416">
        <f ca="1">IF(Table1[[#This Row],[area]]="manitoba",Table1[[#This Row],[income]],0)</f>
        <v>0</v>
      </c>
      <c r="CX416">
        <f ca="1">IF(Table1[[#This Row],[area]]="sasketchwan",Table1[[#This Row],[income]],0)</f>
        <v>0</v>
      </c>
      <c r="CY416">
        <f ca="1">IF(Table1[[#This Row],[area]]="BC",Table1[[#This Row],[income]],0)</f>
        <v>0</v>
      </c>
      <c r="CZ416" s="6">
        <f ca="1">IF(Table1[[#This Row],[area]]="newbruncwick",Table1[[#This Row],[income]],0)</f>
        <v>0</v>
      </c>
      <c r="DB416" s="5">
        <f ca="1">IF(Table1[[#This Row],[field of work]]="health",Table1[[#This Row],[income]],0)</f>
        <v>0</v>
      </c>
      <c r="DC416">
        <f ca="1">IF(Table1[[#This Row],[field of work]]="teaching",Table1[[#This Row],[income]],0)</f>
        <v>49104</v>
      </c>
      <c r="DD416">
        <f ca="1">IF(Table1[[#This Row],[field of work]]="agriculture",Table1[[#This Row],[income]],0)</f>
        <v>0</v>
      </c>
      <c r="DE416">
        <f ca="1">IF(Table1[[#This Row],[field of work]]="IT",Table1[[#This Row],[income]],0)</f>
        <v>0</v>
      </c>
      <c r="DF416">
        <f ca="1">IF(Table1[[#This Row],[field of work]]="construction",Table1[[#This Row],[income]],0)</f>
        <v>0</v>
      </c>
      <c r="DG416" s="6">
        <f ca="1">IF(Table1[[#This Row],[field of work]]="general work",Table1[[#This Row],[income]],0)</f>
        <v>0</v>
      </c>
      <c r="DJ416" s="5">
        <f ca="1">IF(Table1[[#This Row],[Value of debts]]&gt;Table1[[#This Row],[income]],1,0)</f>
        <v>1</v>
      </c>
      <c r="DK416" s="6"/>
      <c r="DL416">
        <f ca="1">IF(Table1[[#This Row],[net worth of person($)]]&gt;$DM$6,Table1[[#This Row],[age]],0)</f>
        <v>37</v>
      </c>
    </row>
    <row r="417" spans="2:116" x14ac:dyDescent="0.3">
      <c r="B417">
        <f t="shared" ca="1" si="142"/>
        <v>1</v>
      </c>
      <c r="C417" s="1" t="str">
        <f t="shared" ca="1" si="143"/>
        <v>men</v>
      </c>
      <c r="D417">
        <f t="shared" ca="1" si="144"/>
        <v>30</v>
      </c>
      <c r="E417">
        <f t="shared" ca="1" si="145"/>
        <v>3</v>
      </c>
      <c r="F417" t="str">
        <f t="shared" ca="1" si="146"/>
        <v>teaching</v>
      </c>
      <c r="G417">
        <f t="shared" ca="1" si="147"/>
        <v>3</v>
      </c>
      <c r="H417" t="str">
        <f t="shared" ca="1" si="148"/>
        <v>university</v>
      </c>
      <c r="I417">
        <f t="shared" ca="1" si="149"/>
        <v>1</v>
      </c>
      <c r="J417">
        <f t="shared" ca="1" si="141"/>
        <v>2</v>
      </c>
      <c r="K417">
        <f t="shared" ca="1" si="150"/>
        <v>41282</v>
      </c>
      <c r="L417">
        <f t="shared" ca="1" si="151"/>
        <v>6</v>
      </c>
      <c r="M417" t="str">
        <f t="shared" ca="1" si="152"/>
        <v>sasketchwan</v>
      </c>
      <c r="N417">
        <f t="shared" ca="1" si="156"/>
        <v>123846</v>
      </c>
      <c r="O417">
        <f t="shared" ca="1" si="153"/>
        <v>104530.91529947688</v>
      </c>
      <c r="P417">
        <f t="shared" ca="1" si="157"/>
        <v>78496.075618068571</v>
      </c>
      <c r="Q417">
        <f t="shared" ca="1" si="154"/>
        <v>6511</v>
      </c>
      <c r="R417">
        <f t="shared" ca="1" si="158"/>
        <v>40955.815762339211</v>
      </c>
      <c r="S417">
        <f t="shared" ca="1" si="159"/>
        <v>20577.014498633787</v>
      </c>
      <c r="T417">
        <f t="shared" ca="1" si="160"/>
        <v>222919.09011670237</v>
      </c>
      <c r="U417">
        <f t="shared" ca="1" si="161"/>
        <v>151997.7310618161</v>
      </c>
      <c r="V417">
        <f t="shared" ca="1" si="162"/>
        <v>70921.35905488627</v>
      </c>
      <c r="AF417" s="5">
        <f ca="1">IF(Table1[[#This Row],[Genders]]="men",1,0)</f>
        <v>1</v>
      </c>
      <c r="AG417">
        <f ca="1">IF(Table1[[#This Row],[Genders]]="women",1,0)</f>
        <v>0</v>
      </c>
      <c r="AJ417" s="6"/>
      <c r="AL417">
        <f ca="1">IF(Table1[[#This Row],[field of work]]="teaching",1,0)</f>
        <v>1</v>
      </c>
      <c r="AM417">
        <f ca="1">IF(Table1[[#This Row],[field of work]]="health",1,0)</f>
        <v>0</v>
      </c>
      <c r="AN417">
        <f ca="1">IF(Table1[[#This Row],[field of work]]="agriculture",1,0)</f>
        <v>0</v>
      </c>
      <c r="AO417">
        <f ca="1">IF(Table1[[#This Row],[field of work]]="IT",1,0)</f>
        <v>0</v>
      </c>
      <c r="AP417">
        <f ca="1">IF(Table1[[#This Row],[field of work]]="construction",1,0)</f>
        <v>0</v>
      </c>
      <c r="AQ417">
        <f ca="1">IF(Table1[[#This Row],[field of work]]="general work",1,0)</f>
        <v>0</v>
      </c>
      <c r="AY417" s="23">
        <f ca="1">IF(Table1[[#This Row],[area]]="ontario",1,0)</f>
        <v>0</v>
      </c>
      <c r="AZ417">
        <f ca="1">IF(Table1[[#This Row],[area]]="newfounland",1,0)</f>
        <v>0</v>
      </c>
      <c r="BA417">
        <f ca="1">IF(Table1[[#This Row],[area]]="alberta",1,0)</f>
        <v>0</v>
      </c>
      <c r="BB417">
        <f ca="1">IF(Table1[[#This Row],[area]]="BC",1,0)</f>
        <v>0</v>
      </c>
      <c r="BC417">
        <f ca="1">IF(Table1[[#This Row],[area]]="yukon",1,0)</f>
        <v>0</v>
      </c>
      <c r="BD417">
        <f ca="1">IF(Table1[[#This Row],[area]]="nunavet",1,0)</f>
        <v>0</v>
      </c>
      <c r="BE417">
        <f ca="1">IF(Table1[[#This Row],[area]]="sasketchwan",1,0)</f>
        <v>1</v>
      </c>
      <c r="BF417">
        <f ca="1">IF(Table1[[#This Row],[area]]="newbruncwick",1,0)</f>
        <v>0</v>
      </c>
      <c r="BG417">
        <f ca="1">IF(Table1[[#This Row],[area]]="manitoba",1,0)</f>
        <v>0</v>
      </c>
      <c r="BH417">
        <f ca="1">IF(Table1[[#This Row],[area]]="prince edward island",1,0)</f>
        <v>0</v>
      </c>
      <c r="BI417">
        <f ca="1">IF(Table1[[#This Row],[area]]="quebec",1,0)</f>
        <v>0</v>
      </c>
      <c r="BJ417">
        <f ca="1">IF(Table1[[#This Row],[area]]="northwest tersesa",1,0)</f>
        <v>0</v>
      </c>
      <c r="BZ417" s="41">
        <f ca="1">Table1[[#This Row],[Cars Value]]/Table1[[#This Row],[no of cars]]</f>
        <v>39248.037809034286</v>
      </c>
      <c r="CB417" s="5">
        <f ca="1">IF(Table1[[#This Row],[Value of debts]]&gt;$CC$6,1,0)</f>
        <v>1</v>
      </c>
      <c r="CF417" s="6"/>
      <c r="CG417" s="43">
        <f ca="1">Table1[[#This Row],[Mortage left]]/Table1[[#This Row],[value of house]]</f>
        <v>0.84403949501378228</v>
      </c>
      <c r="CH417">
        <f t="shared" ca="1" si="155"/>
        <v>0</v>
      </c>
      <c r="CO417" s="5">
        <f ca="1">IF(Table1[[#This Row],[area]]="yukon",Table1[[#This Row],[income]],0)</f>
        <v>0</v>
      </c>
      <c r="CP417">
        <f ca="1">IF(Table1[[#This Row],[area]]="ontario",Table1[[#This Row],[income]],0)</f>
        <v>0</v>
      </c>
      <c r="CQ417">
        <f ca="1">IF(Table1[[#This Row],[area]]="newfounland",Table1[[#This Row],[income]],0)</f>
        <v>0</v>
      </c>
      <c r="CR417">
        <f ca="1">IF(Table1[[#This Row],[area]]="alberta",Table1[[#This Row],[income]],0)</f>
        <v>0</v>
      </c>
      <c r="CS417">
        <f ca="1">IF(Table1[[#This Row],[area]]="nunavet",Table1[[#This Row],[income]],0)</f>
        <v>0</v>
      </c>
      <c r="CT417">
        <f ca="1">IF(Table1[[#This Row],[area]]="prince edward island",Table1[[#This Row],[income]],0)</f>
        <v>0</v>
      </c>
      <c r="CU417">
        <f ca="1">IF(Table1[[#This Row],[area]]="northwest tersesa",Table1[[#This Row],[income]],0)</f>
        <v>0</v>
      </c>
      <c r="CV417">
        <f ca="1">IF(Table1[[#This Row],[area]]="quebec",Table1[[#This Row],[income]],0)</f>
        <v>0</v>
      </c>
      <c r="CW417">
        <f ca="1">IF(Table1[[#This Row],[area]]="manitoba",Table1[[#This Row],[income]],0)</f>
        <v>0</v>
      </c>
      <c r="CX417">
        <f ca="1">IF(Table1[[#This Row],[area]]="sasketchwan",Table1[[#This Row],[income]],0)</f>
        <v>41282</v>
      </c>
      <c r="CY417">
        <f ca="1">IF(Table1[[#This Row],[area]]="BC",Table1[[#This Row],[income]],0)</f>
        <v>0</v>
      </c>
      <c r="CZ417" s="6">
        <f ca="1">IF(Table1[[#This Row],[area]]="newbruncwick",Table1[[#This Row],[income]],0)</f>
        <v>0</v>
      </c>
      <c r="DB417" s="5">
        <f ca="1">IF(Table1[[#This Row],[field of work]]="health",Table1[[#This Row],[income]],0)</f>
        <v>0</v>
      </c>
      <c r="DC417">
        <f ca="1">IF(Table1[[#This Row],[field of work]]="teaching",Table1[[#This Row],[income]],0)</f>
        <v>41282</v>
      </c>
      <c r="DD417">
        <f ca="1">IF(Table1[[#This Row],[field of work]]="agriculture",Table1[[#This Row],[income]],0)</f>
        <v>0</v>
      </c>
      <c r="DE417">
        <f ca="1">IF(Table1[[#This Row],[field of work]]="IT",Table1[[#This Row],[income]],0)</f>
        <v>0</v>
      </c>
      <c r="DF417">
        <f ca="1">IF(Table1[[#This Row],[field of work]]="construction",Table1[[#This Row],[income]],0)</f>
        <v>0</v>
      </c>
      <c r="DG417" s="6">
        <f ca="1">IF(Table1[[#This Row],[field of work]]="general work",Table1[[#This Row],[income]],0)</f>
        <v>0</v>
      </c>
      <c r="DJ417" s="5">
        <f ca="1">IF(Table1[[#This Row],[Value of debts]]&gt;Table1[[#This Row],[income]],1,0)</f>
        <v>1</v>
      </c>
      <c r="DK417" s="6"/>
      <c r="DL417">
        <f ca="1">IF(Table1[[#This Row],[net worth of person($)]]&gt;$DM$6,Table1[[#This Row],[age]],0)</f>
        <v>30</v>
      </c>
    </row>
    <row r="418" spans="2:116" x14ac:dyDescent="0.3">
      <c r="B418">
        <f t="shared" ca="1" si="142"/>
        <v>1</v>
      </c>
      <c r="C418" s="1" t="str">
        <f t="shared" ca="1" si="143"/>
        <v>men</v>
      </c>
      <c r="D418">
        <f t="shared" ca="1" si="144"/>
        <v>44</v>
      </c>
      <c r="E418">
        <f t="shared" ca="1" si="145"/>
        <v>4</v>
      </c>
      <c r="F418" t="str">
        <f t="shared" ca="1" si="146"/>
        <v>IT</v>
      </c>
      <c r="G418">
        <f t="shared" ca="1" si="147"/>
        <v>2</v>
      </c>
      <c r="H418" t="str">
        <f t="shared" ca="1" si="148"/>
        <v>college</v>
      </c>
      <c r="I418">
        <f t="shared" ca="1" si="149"/>
        <v>0</v>
      </c>
      <c r="J418">
        <f t="shared" ca="1" si="141"/>
        <v>3</v>
      </c>
      <c r="K418">
        <f t="shared" ca="1" si="150"/>
        <v>56641</v>
      </c>
      <c r="L418">
        <f t="shared" ca="1" si="151"/>
        <v>6</v>
      </c>
      <c r="M418" t="str">
        <f t="shared" ca="1" si="152"/>
        <v>sasketchwan</v>
      </c>
      <c r="N418">
        <f t="shared" ca="1" si="156"/>
        <v>226564</v>
      </c>
      <c r="O418">
        <f t="shared" ca="1" si="153"/>
        <v>61084.487925492671</v>
      </c>
      <c r="P418">
        <f t="shared" ca="1" si="157"/>
        <v>156803.55563290129</v>
      </c>
      <c r="Q418">
        <f t="shared" ca="1" si="154"/>
        <v>83527</v>
      </c>
      <c r="R418">
        <f t="shared" ca="1" si="158"/>
        <v>83411.509569179616</v>
      </c>
      <c r="S418">
        <f t="shared" ca="1" si="159"/>
        <v>60945.02319626911</v>
      </c>
      <c r="T418">
        <f t="shared" ca="1" si="160"/>
        <v>444312.57882917038</v>
      </c>
      <c r="U418">
        <f t="shared" ca="1" si="161"/>
        <v>228022.99749467228</v>
      </c>
      <c r="V418">
        <f t="shared" ca="1" si="162"/>
        <v>216289.5813344981</v>
      </c>
      <c r="AF418" s="5">
        <f ca="1">IF(Table1[[#This Row],[Genders]]="men",1,0)</f>
        <v>1</v>
      </c>
      <c r="AG418">
        <f ca="1">IF(Table1[[#This Row],[Genders]]="women",1,0)</f>
        <v>0</v>
      </c>
      <c r="AJ418" s="6"/>
      <c r="AL418">
        <f ca="1">IF(Table1[[#This Row],[field of work]]="teaching",1,0)</f>
        <v>0</v>
      </c>
      <c r="AM418">
        <f ca="1">IF(Table1[[#This Row],[field of work]]="health",1,0)</f>
        <v>0</v>
      </c>
      <c r="AN418">
        <f ca="1">IF(Table1[[#This Row],[field of work]]="agriculture",1,0)</f>
        <v>0</v>
      </c>
      <c r="AO418">
        <f ca="1">IF(Table1[[#This Row],[field of work]]="IT",1,0)</f>
        <v>1</v>
      </c>
      <c r="AP418">
        <f ca="1">IF(Table1[[#This Row],[field of work]]="construction",1,0)</f>
        <v>0</v>
      </c>
      <c r="AQ418">
        <f ca="1">IF(Table1[[#This Row],[field of work]]="general work",1,0)</f>
        <v>0</v>
      </c>
      <c r="AY418" s="23">
        <f ca="1">IF(Table1[[#This Row],[area]]="ontario",1,0)</f>
        <v>0</v>
      </c>
      <c r="AZ418">
        <f ca="1">IF(Table1[[#This Row],[area]]="newfounland",1,0)</f>
        <v>0</v>
      </c>
      <c r="BA418">
        <f ca="1">IF(Table1[[#This Row],[area]]="alberta",1,0)</f>
        <v>0</v>
      </c>
      <c r="BB418">
        <f ca="1">IF(Table1[[#This Row],[area]]="BC",1,0)</f>
        <v>0</v>
      </c>
      <c r="BC418">
        <f ca="1">IF(Table1[[#This Row],[area]]="yukon",1,0)</f>
        <v>0</v>
      </c>
      <c r="BD418">
        <f ca="1">IF(Table1[[#This Row],[area]]="nunavet",1,0)</f>
        <v>0</v>
      </c>
      <c r="BE418">
        <f ca="1">IF(Table1[[#This Row],[area]]="sasketchwan",1,0)</f>
        <v>1</v>
      </c>
      <c r="BF418">
        <f ca="1">IF(Table1[[#This Row],[area]]="newbruncwick",1,0)</f>
        <v>0</v>
      </c>
      <c r="BG418">
        <f ca="1">IF(Table1[[#This Row],[area]]="manitoba",1,0)</f>
        <v>0</v>
      </c>
      <c r="BH418">
        <f ca="1">IF(Table1[[#This Row],[area]]="prince edward island",1,0)</f>
        <v>0</v>
      </c>
      <c r="BI418">
        <f ca="1">IF(Table1[[#This Row],[area]]="quebec",1,0)</f>
        <v>0</v>
      </c>
      <c r="BJ418">
        <f ca="1">IF(Table1[[#This Row],[area]]="northwest tersesa",1,0)</f>
        <v>0</v>
      </c>
      <c r="BZ418" s="41">
        <f ca="1">Table1[[#This Row],[Cars Value]]/Table1[[#This Row],[no of cars]]</f>
        <v>52267.851877633766</v>
      </c>
      <c r="CB418" s="5">
        <f ca="1">IF(Table1[[#This Row],[Value of debts]]&gt;$CC$6,1,0)</f>
        <v>1</v>
      </c>
      <c r="CF418" s="6"/>
      <c r="CG418" s="43">
        <f ca="1">Table1[[#This Row],[Mortage left]]/Table1[[#This Row],[value of house]]</f>
        <v>0.26961250651247626</v>
      </c>
      <c r="CH418">
        <f t="shared" ca="1" si="155"/>
        <v>0</v>
      </c>
      <c r="CO418" s="5">
        <f ca="1">IF(Table1[[#This Row],[area]]="yukon",Table1[[#This Row],[income]],0)</f>
        <v>0</v>
      </c>
      <c r="CP418">
        <f ca="1">IF(Table1[[#This Row],[area]]="ontario",Table1[[#This Row],[income]],0)</f>
        <v>0</v>
      </c>
      <c r="CQ418">
        <f ca="1">IF(Table1[[#This Row],[area]]="newfounland",Table1[[#This Row],[income]],0)</f>
        <v>0</v>
      </c>
      <c r="CR418">
        <f ca="1">IF(Table1[[#This Row],[area]]="alberta",Table1[[#This Row],[income]],0)</f>
        <v>0</v>
      </c>
      <c r="CS418">
        <f ca="1">IF(Table1[[#This Row],[area]]="nunavet",Table1[[#This Row],[income]],0)</f>
        <v>0</v>
      </c>
      <c r="CT418">
        <f ca="1">IF(Table1[[#This Row],[area]]="prince edward island",Table1[[#This Row],[income]],0)</f>
        <v>0</v>
      </c>
      <c r="CU418">
        <f ca="1">IF(Table1[[#This Row],[area]]="northwest tersesa",Table1[[#This Row],[income]],0)</f>
        <v>0</v>
      </c>
      <c r="CV418">
        <f ca="1">IF(Table1[[#This Row],[area]]="quebec",Table1[[#This Row],[income]],0)</f>
        <v>0</v>
      </c>
      <c r="CW418">
        <f ca="1">IF(Table1[[#This Row],[area]]="manitoba",Table1[[#This Row],[income]],0)</f>
        <v>0</v>
      </c>
      <c r="CX418">
        <f ca="1">IF(Table1[[#This Row],[area]]="sasketchwan",Table1[[#This Row],[income]],0)</f>
        <v>56641</v>
      </c>
      <c r="CY418">
        <f ca="1">IF(Table1[[#This Row],[area]]="BC",Table1[[#This Row],[income]],0)</f>
        <v>0</v>
      </c>
      <c r="CZ418" s="6">
        <f ca="1">IF(Table1[[#This Row],[area]]="newbruncwick",Table1[[#This Row],[income]],0)</f>
        <v>0</v>
      </c>
      <c r="DB418" s="5">
        <f ca="1">IF(Table1[[#This Row],[field of work]]="health",Table1[[#This Row],[income]],0)</f>
        <v>0</v>
      </c>
      <c r="DC418">
        <f ca="1">IF(Table1[[#This Row],[field of work]]="teaching",Table1[[#This Row],[income]],0)</f>
        <v>0</v>
      </c>
      <c r="DD418">
        <f ca="1">IF(Table1[[#This Row],[field of work]]="agriculture",Table1[[#This Row],[income]],0)</f>
        <v>0</v>
      </c>
      <c r="DE418">
        <f ca="1">IF(Table1[[#This Row],[field of work]]="IT",Table1[[#This Row],[income]],0)</f>
        <v>56641</v>
      </c>
      <c r="DF418">
        <f ca="1">IF(Table1[[#This Row],[field of work]]="construction",Table1[[#This Row],[income]],0)</f>
        <v>0</v>
      </c>
      <c r="DG418" s="6">
        <f ca="1">IF(Table1[[#This Row],[field of work]]="general work",Table1[[#This Row],[income]],0)</f>
        <v>0</v>
      </c>
      <c r="DJ418" s="5">
        <f ca="1">IF(Table1[[#This Row],[Value of debts]]&gt;Table1[[#This Row],[income]],1,0)</f>
        <v>1</v>
      </c>
      <c r="DK418" s="6"/>
      <c r="DL418">
        <f ca="1">IF(Table1[[#This Row],[net worth of person($)]]&gt;$DM$6,Table1[[#This Row],[age]],0)</f>
        <v>44</v>
      </c>
    </row>
    <row r="419" spans="2:116" x14ac:dyDescent="0.3">
      <c r="B419">
        <f t="shared" ca="1" si="142"/>
        <v>1</v>
      </c>
      <c r="C419" s="1" t="str">
        <f t="shared" ca="1" si="143"/>
        <v>men</v>
      </c>
      <c r="D419">
        <f t="shared" ca="1" si="144"/>
        <v>35</v>
      </c>
      <c r="E419">
        <f t="shared" ca="1" si="145"/>
        <v>3</v>
      </c>
      <c r="F419" t="str">
        <f t="shared" ca="1" si="146"/>
        <v>teaching</v>
      </c>
      <c r="G419">
        <f t="shared" ca="1" si="147"/>
        <v>2</v>
      </c>
      <c r="H419" t="str">
        <f t="shared" ca="1" si="148"/>
        <v>college</v>
      </c>
      <c r="I419">
        <f t="shared" ca="1" si="149"/>
        <v>3</v>
      </c>
      <c r="J419">
        <f t="shared" ca="1" si="141"/>
        <v>3</v>
      </c>
      <c r="K419">
        <f t="shared" ca="1" si="150"/>
        <v>45699</v>
      </c>
      <c r="L419">
        <f t="shared" ca="1" si="151"/>
        <v>3</v>
      </c>
      <c r="M419" t="str">
        <f t="shared" ca="1" si="152"/>
        <v>northwest tersesa</v>
      </c>
      <c r="N419">
        <f t="shared" ca="1" si="156"/>
        <v>228495</v>
      </c>
      <c r="O419">
        <f t="shared" ca="1" si="153"/>
        <v>96428.46096002002</v>
      </c>
      <c r="P419">
        <f t="shared" ca="1" si="157"/>
        <v>56669.331630253495</v>
      </c>
      <c r="Q419">
        <f t="shared" ca="1" si="154"/>
        <v>32860</v>
      </c>
      <c r="R419">
        <f t="shared" ca="1" si="158"/>
        <v>85999.654095827951</v>
      </c>
      <c r="S419">
        <f t="shared" ca="1" si="159"/>
        <v>11119.009645028373</v>
      </c>
      <c r="T419">
        <f t="shared" ca="1" si="160"/>
        <v>296283.34127528185</v>
      </c>
      <c r="U419">
        <f t="shared" ca="1" si="161"/>
        <v>215288.11505584797</v>
      </c>
      <c r="V419">
        <f t="shared" ca="1" si="162"/>
        <v>80995.226219433884</v>
      </c>
      <c r="AF419" s="5">
        <f ca="1">IF(Table1[[#This Row],[Genders]]="men",1,0)</f>
        <v>1</v>
      </c>
      <c r="AG419">
        <f ca="1">IF(Table1[[#This Row],[Genders]]="women",1,0)</f>
        <v>0</v>
      </c>
      <c r="AJ419" s="6"/>
      <c r="AL419">
        <f ca="1">IF(Table1[[#This Row],[field of work]]="teaching",1,0)</f>
        <v>1</v>
      </c>
      <c r="AM419">
        <f ca="1">IF(Table1[[#This Row],[field of work]]="health",1,0)</f>
        <v>0</v>
      </c>
      <c r="AN419">
        <f ca="1">IF(Table1[[#This Row],[field of work]]="agriculture",1,0)</f>
        <v>0</v>
      </c>
      <c r="AO419">
        <f ca="1">IF(Table1[[#This Row],[field of work]]="IT",1,0)</f>
        <v>0</v>
      </c>
      <c r="AP419">
        <f ca="1">IF(Table1[[#This Row],[field of work]]="construction",1,0)</f>
        <v>0</v>
      </c>
      <c r="AQ419">
        <f ca="1">IF(Table1[[#This Row],[field of work]]="general work",1,0)</f>
        <v>0</v>
      </c>
      <c r="AY419" s="23">
        <f ca="1">IF(Table1[[#This Row],[area]]="ontario",1,0)</f>
        <v>0</v>
      </c>
      <c r="AZ419">
        <f ca="1">IF(Table1[[#This Row],[area]]="newfounland",1,0)</f>
        <v>0</v>
      </c>
      <c r="BA419">
        <f ca="1">IF(Table1[[#This Row],[area]]="alberta",1,0)</f>
        <v>0</v>
      </c>
      <c r="BB419">
        <f ca="1">IF(Table1[[#This Row],[area]]="BC",1,0)</f>
        <v>0</v>
      </c>
      <c r="BC419">
        <f ca="1">IF(Table1[[#This Row],[area]]="yukon",1,0)</f>
        <v>0</v>
      </c>
      <c r="BD419">
        <f ca="1">IF(Table1[[#This Row],[area]]="nunavet",1,0)</f>
        <v>0</v>
      </c>
      <c r="BE419">
        <f ca="1">IF(Table1[[#This Row],[area]]="sasketchwan",1,0)</f>
        <v>0</v>
      </c>
      <c r="BF419">
        <f ca="1">IF(Table1[[#This Row],[area]]="newbruncwick",1,0)</f>
        <v>0</v>
      </c>
      <c r="BG419">
        <f ca="1">IF(Table1[[#This Row],[area]]="manitoba",1,0)</f>
        <v>0</v>
      </c>
      <c r="BH419">
        <f ca="1">IF(Table1[[#This Row],[area]]="prince edward island",1,0)</f>
        <v>0</v>
      </c>
      <c r="BI419">
        <f ca="1">IF(Table1[[#This Row],[area]]="quebec",1,0)</f>
        <v>0</v>
      </c>
      <c r="BJ419">
        <f ca="1">IF(Table1[[#This Row],[area]]="northwest tersesa",1,0)</f>
        <v>1</v>
      </c>
      <c r="BZ419" s="41">
        <f ca="1">Table1[[#This Row],[Cars Value]]/Table1[[#This Row],[no of cars]]</f>
        <v>18889.7772100845</v>
      </c>
      <c r="CB419" s="5">
        <f ca="1">IF(Table1[[#This Row],[Value of debts]]&gt;$CC$6,1,0)</f>
        <v>1</v>
      </c>
      <c r="CF419" s="6"/>
      <c r="CG419" s="43">
        <f ca="1">Table1[[#This Row],[Mortage left]]/Table1[[#This Row],[value of house]]</f>
        <v>0.42201562817575888</v>
      </c>
      <c r="CH419">
        <f t="shared" ca="1" si="155"/>
        <v>0</v>
      </c>
      <c r="CO419" s="5">
        <f ca="1">IF(Table1[[#This Row],[area]]="yukon",Table1[[#This Row],[income]],0)</f>
        <v>0</v>
      </c>
      <c r="CP419">
        <f ca="1">IF(Table1[[#This Row],[area]]="ontario",Table1[[#This Row],[income]],0)</f>
        <v>0</v>
      </c>
      <c r="CQ419">
        <f ca="1">IF(Table1[[#This Row],[area]]="newfounland",Table1[[#This Row],[income]],0)</f>
        <v>0</v>
      </c>
      <c r="CR419">
        <f ca="1">IF(Table1[[#This Row],[area]]="alberta",Table1[[#This Row],[income]],0)</f>
        <v>0</v>
      </c>
      <c r="CS419">
        <f ca="1">IF(Table1[[#This Row],[area]]="nunavet",Table1[[#This Row],[income]],0)</f>
        <v>0</v>
      </c>
      <c r="CT419">
        <f ca="1">IF(Table1[[#This Row],[area]]="prince edward island",Table1[[#This Row],[income]],0)</f>
        <v>0</v>
      </c>
      <c r="CU419">
        <f ca="1">IF(Table1[[#This Row],[area]]="northwest tersesa",Table1[[#This Row],[income]],0)</f>
        <v>45699</v>
      </c>
      <c r="CV419">
        <f ca="1">IF(Table1[[#This Row],[area]]="quebec",Table1[[#This Row],[income]],0)</f>
        <v>0</v>
      </c>
      <c r="CW419">
        <f ca="1">IF(Table1[[#This Row],[area]]="manitoba",Table1[[#This Row],[income]],0)</f>
        <v>0</v>
      </c>
      <c r="CX419">
        <f ca="1">IF(Table1[[#This Row],[area]]="sasketchwan",Table1[[#This Row],[income]],0)</f>
        <v>0</v>
      </c>
      <c r="CY419">
        <f ca="1">IF(Table1[[#This Row],[area]]="BC",Table1[[#This Row],[income]],0)</f>
        <v>0</v>
      </c>
      <c r="CZ419" s="6">
        <f ca="1">IF(Table1[[#This Row],[area]]="newbruncwick",Table1[[#This Row],[income]],0)</f>
        <v>0</v>
      </c>
      <c r="DB419" s="5">
        <f ca="1">IF(Table1[[#This Row],[field of work]]="health",Table1[[#This Row],[income]],0)</f>
        <v>0</v>
      </c>
      <c r="DC419">
        <f ca="1">IF(Table1[[#This Row],[field of work]]="teaching",Table1[[#This Row],[income]],0)</f>
        <v>45699</v>
      </c>
      <c r="DD419">
        <f ca="1">IF(Table1[[#This Row],[field of work]]="agriculture",Table1[[#This Row],[income]],0)</f>
        <v>0</v>
      </c>
      <c r="DE419">
        <f ca="1">IF(Table1[[#This Row],[field of work]]="IT",Table1[[#This Row],[income]],0)</f>
        <v>0</v>
      </c>
      <c r="DF419">
        <f ca="1">IF(Table1[[#This Row],[field of work]]="construction",Table1[[#This Row],[income]],0)</f>
        <v>0</v>
      </c>
      <c r="DG419" s="6">
        <f ca="1">IF(Table1[[#This Row],[field of work]]="general work",Table1[[#This Row],[income]],0)</f>
        <v>0</v>
      </c>
      <c r="DJ419" s="5">
        <f ca="1">IF(Table1[[#This Row],[Value of debts]]&gt;Table1[[#This Row],[income]],1,0)</f>
        <v>1</v>
      </c>
      <c r="DK419" s="6"/>
      <c r="DL419">
        <f ca="1">IF(Table1[[#This Row],[net worth of person($)]]&gt;$DM$6,Table1[[#This Row],[age]],0)</f>
        <v>35</v>
      </c>
    </row>
    <row r="420" spans="2:116" x14ac:dyDescent="0.3">
      <c r="B420">
        <f t="shared" ca="1" si="142"/>
        <v>2</v>
      </c>
      <c r="C420" s="1" t="str">
        <f t="shared" ca="1" si="143"/>
        <v>women</v>
      </c>
      <c r="D420">
        <f t="shared" ca="1" si="144"/>
        <v>32</v>
      </c>
      <c r="E420">
        <f t="shared" ca="1" si="145"/>
        <v>2</v>
      </c>
      <c r="F420" t="str">
        <f t="shared" ca="1" si="146"/>
        <v>construction</v>
      </c>
      <c r="G420">
        <f t="shared" ca="1" si="147"/>
        <v>4</v>
      </c>
      <c r="H420" t="str">
        <f t="shared" ca="1" si="148"/>
        <v>technical;</v>
      </c>
      <c r="I420">
        <f t="shared" ca="1" si="149"/>
        <v>0</v>
      </c>
      <c r="J420">
        <f t="shared" ca="1" si="141"/>
        <v>2</v>
      </c>
      <c r="K420">
        <f t="shared" ca="1" si="150"/>
        <v>57242</v>
      </c>
      <c r="L420">
        <f t="shared" ca="1" si="151"/>
        <v>8</v>
      </c>
      <c r="M420" t="str">
        <f t="shared" ca="1" si="152"/>
        <v>ontario</v>
      </c>
      <c r="N420">
        <f t="shared" ca="1" si="156"/>
        <v>286210</v>
      </c>
      <c r="O420">
        <f t="shared" ca="1" si="153"/>
        <v>175562.61538342125</v>
      </c>
      <c r="P420">
        <f t="shared" ca="1" si="157"/>
        <v>2282.9655682970947</v>
      </c>
      <c r="Q420">
        <f t="shared" ca="1" si="154"/>
        <v>1197</v>
      </c>
      <c r="R420">
        <f t="shared" ca="1" si="158"/>
        <v>84717.501189632123</v>
      </c>
      <c r="S420">
        <f t="shared" ca="1" si="159"/>
        <v>21705.738171707049</v>
      </c>
      <c r="T420">
        <f t="shared" ca="1" si="160"/>
        <v>310198.7037400041</v>
      </c>
      <c r="U420">
        <f t="shared" ca="1" si="161"/>
        <v>261477.11657305335</v>
      </c>
      <c r="V420">
        <f t="shared" ca="1" si="162"/>
        <v>48721.587166950747</v>
      </c>
      <c r="AF420" s="5">
        <f ca="1">IF(Table1[[#This Row],[Genders]]="men",1,0)</f>
        <v>0</v>
      </c>
      <c r="AG420">
        <f ca="1">IF(Table1[[#This Row],[Genders]]="women",1,0)</f>
        <v>1</v>
      </c>
      <c r="AJ420" s="6"/>
      <c r="AL420">
        <f ca="1">IF(Table1[[#This Row],[field of work]]="teaching",1,0)</f>
        <v>0</v>
      </c>
      <c r="AM420">
        <f ca="1">IF(Table1[[#This Row],[field of work]]="health",1,0)</f>
        <v>0</v>
      </c>
      <c r="AN420">
        <f ca="1">IF(Table1[[#This Row],[field of work]]="agriculture",1,0)</f>
        <v>0</v>
      </c>
      <c r="AO420">
        <f ca="1">IF(Table1[[#This Row],[field of work]]="IT",1,0)</f>
        <v>0</v>
      </c>
      <c r="AP420">
        <f ca="1">IF(Table1[[#This Row],[field of work]]="construction",1,0)</f>
        <v>1</v>
      </c>
      <c r="AQ420">
        <f ca="1">IF(Table1[[#This Row],[field of work]]="general work",1,0)</f>
        <v>0</v>
      </c>
      <c r="AY420" s="23">
        <f ca="1">IF(Table1[[#This Row],[area]]="ontario",1,0)</f>
        <v>1</v>
      </c>
      <c r="AZ420">
        <f ca="1">IF(Table1[[#This Row],[area]]="newfounland",1,0)</f>
        <v>0</v>
      </c>
      <c r="BA420">
        <f ca="1">IF(Table1[[#This Row],[area]]="alberta",1,0)</f>
        <v>0</v>
      </c>
      <c r="BB420">
        <f ca="1">IF(Table1[[#This Row],[area]]="BC",1,0)</f>
        <v>0</v>
      </c>
      <c r="BC420">
        <f ca="1">IF(Table1[[#This Row],[area]]="yukon",1,0)</f>
        <v>0</v>
      </c>
      <c r="BD420">
        <f ca="1">IF(Table1[[#This Row],[area]]="nunavet",1,0)</f>
        <v>0</v>
      </c>
      <c r="BE420">
        <f ca="1">IF(Table1[[#This Row],[area]]="sasketchwan",1,0)</f>
        <v>0</v>
      </c>
      <c r="BF420">
        <f ca="1">IF(Table1[[#This Row],[area]]="newbruncwick",1,0)</f>
        <v>0</v>
      </c>
      <c r="BG420">
        <f ca="1">IF(Table1[[#This Row],[area]]="manitoba",1,0)</f>
        <v>0</v>
      </c>
      <c r="BH420">
        <f ca="1">IF(Table1[[#This Row],[area]]="prince edward island",1,0)</f>
        <v>0</v>
      </c>
      <c r="BI420">
        <f ca="1">IF(Table1[[#This Row],[area]]="quebec",1,0)</f>
        <v>0</v>
      </c>
      <c r="BJ420">
        <f ca="1">IF(Table1[[#This Row],[area]]="northwest tersesa",1,0)</f>
        <v>0</v>
      </c>
      <c r="BZ420" s="41">
        <f ca="1">Table1[[#This Row],[Cars Value]]/Table1[[#This Row],[no of cars]]</f>
        <v>1141.4827841485474</v>
      </c>
      <c r="CB420" s="5">
        <f ca="1">IF(Table1[[#This Row],[Value of debts]]&gt;$CC$6,1,0)</f>
        <v>1</v>
      </c>
      <c r="CF420" s="6"/>
      <c r="CG420" s="43">
        <f ca="1">Table1[[#This Row],[Mortage left]]/Table1[[#This Row],[value of house]]</f>
        <v>0.61340489634681261</v>
      </c>
      <c r="CH420">
        <f t="shared" ca="1" si="155"/>
        <v>0</v>
      </c>
      <c r="CO420" s="5">
        <f ca="1">IF(Table1[[#This Row],[area]]="yukon",Table1[[#This Row],[income]],0)</f>
        <v>0</v>
      </c>
      <c r="CP420">
        <f ca="1">IF(Table1[[#This Row],[area]]="ontario",Table1[[#This Row],[income]],0)</f>
        <v>57242</v>
      </c>
      <c r="CQ420">
        <f ca="1">IF(Table1[[#This Row],[area]]="newfounland",Table1[[#This Row],[income]],0)</f>
        <v>0</v>
      </c>
      <c r="CR420">
        <f ca="1">IF(Table1[[#This Row],[area]]="alberta",Table1[[#This Row],[income]],0)</f>
        <v>0</v>
      </c>
      <c r="CS420">
        <f ca="1">IF(Table1[[#This Row],[area]]="nunavet",Table1[[#This Row],[income]],0)</f>
        <v>0</v>
      </c>
      <c r="CT420">
        <f ca="1">IF(Table1[[#This Row],[area]]="prince edward island",Table1[[#This Row],[income]],0)</f>
        <v>0</v>
      </c>
      <c r="CU420">
        <f ca="1">IF(Table1[[#This Row],[area]]="northwest tersesa",Table1[[#This Row],[income]],0)</f>
        <v>0</v>
      </c>
      <c r="CV420">
        <f ca="1">IF(Table1[[#This Row],[area]]="quebec",Table1[[#This Row],[income]],0)</f>
        <v>0</v>
      </c>
      <c r="CW420">
        <f ca="1">IF(Table1[[#This Row],[area]]="manitoba",Table1[[#This Row],[income]],0)</f>
        <v>0</v>
      </c>
      <c r="CX420">
        <f ca="1">IF(Table1[[#This Row],[area]]="sasketchwan",Table1[[#This Row],[income]],0)</f>
        <v>0</v>
      </c>
      <c r="CY420">
        <f ca="1">IF(Table1[[#This Row],[area]]="BC",Table1[[#This Row],[income]],0)</f>
        <v>0</v>
      </c>
      <c r="CZ420" s="6">
        <f ca="1">IF(Table1[[#This Row],[area]]="newbruncwick",Table1[[#This Row],[income]],0)</f>
        <v>0</v>
      </c>
      <c r="DB420" s="5">
        <f ca="1">IF(Table1[[#This Row],[field of work]]="health",Table1[[#This Row],[income]],0)</f>
        <v>0</v>
      </c>
      <c r="DC420">
        <f ca="1">IF(Table1[[#This Row],[field of work]]="teaching",Table1[[#This Row],[income]],0)</f>
        <v>0</v>
      </c>
      <c r="DD420">
        <f ca="1">IF(Table1[[#This Row],[field of work]]="agriculture",Table1[[#This Row],[income]],0)</f>
        <v>0</v>
      </c>
      <c r="DE420">
        <f ca="1">IF(Table1[[#This Row],[field of work]]="IT",Table1[[#This Row],[income]],0)</f>
        <v>0</v>
      </c>
      <c r="DF420">
        <f ca="1">IF(Table1[[#This Row],[field of work]]="construction",Table1[[#This Row],[income]],0)</f>
        <v>57242</v>
      </c>
      <c r="DG420" s="6">
        <f ca="1">IF(Table1[[#This Row],[field of work]]="general work",Table1[[#This Row],[income]],0)</f>
        <v>0</v>
      </c>
      <c r="DJ420" s="5">
        <f ca="1">IF(Table1[[#This Row],[Value of debts]]&gt;Table1[[#This Row],[income]],1,0)</f>
        <v>1</v>
      </c>
      <c r="DK420" s="6"/>
      <c r="DL420">
        <f ca="1">IF(Table1[[#This Row],[net worth of person($)]]&gt;$DM$6,Table1[[#This Row],[age]],0)</f>
        <v>0</v>
      </c>
    </row>
    <row r="421" spans="2:116" x14ac:dyDescent="0.3">
      <c r="B421">
        <f t="shared" ca="1" si="142"/>
        <v>1</v>
      </c>
      <c r="C421" s="1" t="str">
        <f t="shared" ca="1" si="143"/>
        <v>men</v>
      </c>
      <c r="D421">
        <f t="shared" ca="1" si="144"/>
        <v>28</v>
      </c>
      <c r="E421">
        <f t="shared" ca="1" si="145"/>
        <v>6</v>
      </c>
      <c r="F421" t="str">
        <f t="shared" ca="1" si="146"/>
        <v>agriculture</v>
      </c>
      <c r="G421">
        <f t="shared" ca="1" si="147"/>
        <v>3</v>
      </c>
      <c r="H421" t="str">
        <f t="shared" ca="1" si="148"/>
        <v>university</v>
      </c>
      <c r="I421">
        <f t="shared" ca="1" si="149"/>
        <v>0</v>
      </c>
      <c r="J421">
        <f t="shared" ca="1" si="141"/>
        <v>3</v>
      </c>
      <c r="K421">
        <f t="shared" ca="1" si="150"/>
        <v>88255</v>
      </c>
      <c r="L421">
        <f t="shared" ca="1" si="151"/>
        <v>10</v>
      </c>
      <c r="M421" t="str">
        <f t="shared" ca="1" si="152"/>
        <v>newfounland</v>
      </c>
      <c r="N421">
        <f t="shared" ca="1" si="156"/>
        <v>353020</v>
      </c>
      <c r="O421">
        <f t="shared" ca="1" si="153"/>
        <v>238937.4106654443</v>
      </c>
      <c r="P421">
        <f t="shared" ca="1" si="157"/>
        <v>167938.34538200274</v>
      </c>
      <c r="Q421">
        <f t="shared" ca="1" si="154"/>
        <v>46868</v>
      </c>
      <c r="R421">
        <f t="shared" ca="1" si="158"/>
        <v>163652.9722306926</v>
      </c>
      <c r="S421">
        <f t="shared" ca="1" si="159"/>
        <v>10558.006463941081</v>
      </c>
      <c r="T421">
        <f t="shared" ca="1" si="160"/>
        <v>531516.35184594383</v>
      </c>
      <c r="U421">
        <f t="shared" ca="1" si="161"/>
        <v>449458.3828961369</v>
      </c>
      <c r="V421">
        <f t="shared" ca="1" si="162"/>
        <v>82057.968949806935</v>
      </c>
      <c r="AF421" s="5">
        <f ca="1">IF(Table1[[#This Row],[Genders]]="men",1,0)</f>
        <v>1</v>
      </c>
      <c r="AG421">
        <f ca="1">IF(Table1[[#This Row],[Genders]]="women",1,0)</f>
        <v>0</v>
      </c>
      <c r="AJ421" s="6"/>
      <c r="AL421">
        <f ca="1">IF(Table1[[#This Row],[field of work]]="teaching",1,0)</f>
        <v>0</v>
      </c>
      <c r="AM421">
        <f ca="1">IF(Table1[[#This Row],[field of work]]="health",1,0)</f>
        <v>0</v>
      </c>
      <c r="AN421">
        <f ca="1">IF(Table1[[#This Row],[field of work]]="agriculture",1,0)</f>
        <v>1</v>
      </c>
      <c r="AO421">
        <f ca="1">IF(Table1[[#This Row],[field of work]]="IT",1,0)</f>
        <v>0</v>
      </c>
      <c r="AP421">
        <f ca="1">IF(Table1[[#This Row],[field of work]]="construction",1,0)</f>
        <v>0</v>
      </c>
      <c r="AQ421">
        <f ca="1">IF(Table1[[#This Row],[field of work]]="general work",1,0)</f>
        <v>0</v>
      </c>
      <c r="AY421" s="23">
        <f ca="1">IF(Table1[[#This Row],[area]]="ontario",1,0)</f>
        <v>0</v>
      </c>
      <c r="AZ421">
        <f ca="1">IF(Table1[[#This Row],[area]]="newfounland",1,0)</f>
        <v>1</v>
      </c>
      <c r="BA421">
        <f ca="1">IF(Table1[[#This Row],[area]]="alberta",1,0)</f>
        <v>0</v>
      </c>
      <c r="BB421">
        <f ca="1">IF(Table1[[#This Row],[area]]="BC",1,0)</f>
        <v>0</v>
      </c>
      <c r="BC421">
        <f ca="1">IF(Table1[[#This Row],[area]]="yukon",1,0)</f>
        <v>0</v>
      </c>
      <c r="BD421">
        <f ca="1">IF(Table1[[#This Row],[area]]="nunavet",1,0)</f>
        <v>0</v>
      </c>
      <c r="BE421">
        <f ca="1">IF(Table1[[#This Row],[area]]="sasketchwan",1,0)</f>
        <v>0</v>
      </c>
      <c r="BF421">
        <f ca="1">IF(Table1[[#This Row],[area]]="newbruncwick",1,0)</f>
        <v>0</v>
      </c>
      <c r="BG421">
        <f ca="1">IF(Table1[[#This Row],[area]]="manitoba",1,0)</f>
        <v>0</v>
      </c>
      <c r="BH421">
        <f ca="1">IF(Table1[[#This Row],[area]]="prince edward island",1,0)</f>
        <v>0</v>
      </c>
      <c r="BI421">
        <f ca="1">IF(Table1[[#This Row],[area]]="quebec",1,0)</f>
        <v>0</v>
      </c>
      <c r="BJ421">
        <f ca="1">IF(Table1[[#This Row],[area]]="northwest tersesa",1,0)</f>
        <v>0</v>
      </c>
      <c r="BZ421" s="41">
        <f ca="1">Table1[[#This Row],[Cars Value]]/Table1[[#This Row],[no of cars]]</f>
        <v>55979.448460667576</v>
      </c>
      <c r="CB421" s="5">
        <f ca="1">IF(Table1[[#This Row],[Value of debts]]&gt;$CC$6,1,0)</f>
        <v>1</v>
      </c>
      <c r="CF421" s="6"/>
      <c r="CG421" s="43">
        <f ca="1">Table1[[#This Row],[Mortage left]]/Table1[[#This Row],[value of house]]</f>
        <v>0.67683816969419386</v>
      </c>
      <c r="CH421">
        <f t="shared" ca="1" si="155"/>
        <v>0</v>
      </c>
      <c r="CO421" s="5">
        <f ca="1">IF(Table1[[#This Row],[area]]="yukon",Table1[[#This Row],[income]],0)</f>
        <v>0</v>
      </c>
      <c r="CP421">
        <f ca="1">IF(Table1[[#This Row],[area]]="ontario",Table1[[#This Row],[income]],0)</f>
        <v>0</v>
      </c>
      <c r="CQ421">
        <f ca="1">IF(Table1[[#This Row],[area]]="newfounland",Table1[[#This Row],[income]],0)</f>
        <v>88255</v>
      </c>
      <c r="CR421">
        <f ca="1">IF(Table1[[#This Row],[area]]="alberta",Table1[[#This Row],[income]],0)</f>
        <v>0</v>
      </c>
      <c r="CS421">
        <f ca="1">IF(Table1[[#This Row],[area]]="nunavet",Table1[[#This Row],[income]],0)</f>
        <v>0</v>
      </c>
      <c r="CT421">
        <f ca="1">IF(Table1[[#This Row],[area]]="prince edward island",Table1[[#This Row],[income]],0)</f>
        <v>0</v>
      </c>
      <c r="CU421">
        <f ca="1">IF(Table1[[#This Row],[area]]="northwest tersesa",Table1[[#This Row],[income]],0)</f>
        <v>0</v>
      </c>
      <c r="CV421">
        <f ca="1">IF(Table1[[#This Row],[area]]="quebec",Table1[[#This Row],[income]],0)</f>
        <v>0</v>
      </c>
      <c r="CW421">
        <f ca="1">IF(Table1[[#This Row],[area]]="manitoba",Table1[[#This Row],[income]],0)</f>
        <v>0</v>
      </c>
      <c r="CX421">
        <f ca="1">IF(Table1[[#This Row],[area]]="sasketchwan",Table1[[#This Row],[income]],0)</f>
        <v>0</v>
      </c>
      <c r="CY421">
        <f ca="1">IF(Table1[[#This Row],[area]]="BC",Table1[[#This Row],[income]],0)</f>
        <v>0</v>
      </c>
      <c r="CZ421" s="6">
        <f ca="1">IF(Table1[[#This Row],[area]]="newbruncwick",Table1[[#This Row],[income]],0)</f>
        <v>0</v>
      </c>
      <c r="DB421" s="5">
        <f ca="1">IF(Table1[[#This Row],[field of work]]="health",Table1[[#This Row],[income]],0)</f>
        <v>0</v>
      </c>
      <c r="DC421">
        <f ca="1">IF(Table1[[#This Row],[field of work]]="teaching",Table1[[#This Row],[income]],0)</f>
        <v>0</v>
      </c>
      <c r="DD421">
        <f ca="1">IF(Table1[[#This Row],[field of work]]="agriculture",Table1[[#This Row],[income]],0)</f>
        <v>88255</v>
      </c>
      <c r="DE421">
        <f ca="1">IF(Table1[[#This Row],[field of work]]="IT",Table1[[#This Row],[income]],0)</f>
        <v>0</v>
      </c>
      <c r="DF421">
        <f ca="1">IF(Table1[[#This Row],[field of work]]="construction",Table1[[#This Row],[income]],0)</f>
        <v>0</v>
      </c>
      <c r="DG421" s="6">
        <f ca="1">IF(Table1[[#This Row],[field of work]]="general work",Table1[[#This Row],[income]],0)</f>
        <v>0</v>
      </c>
      <c r="DJ421" s="5">
        <f ca="1">IF(Table1[[#This Row],[Value of debts]]&gt;Table1[[#This Row],[income]],1,0)</f>
        <v>1</v>
      </c>
      <c r="DK421" s="6"/>
      <c r="DL421">
        <f ca="1">IF(Table1[[#This Row],[net worth of person($)]]&gt;$DM$6,Table1[[#This Row],[age]],0)</f>
        <v>28</v>
      </c>
    </row>
    <row r="422" spans="2:116" x14ac:dyDescent="0.3">
      <c r="B422">
        <f t="shared" ca="1" si="142"/>
        <v>2</v>
      </c>
      <c r="C422" s="1" t="str">
        <f t="shared" ca="1" si="143"/>
        <v>women</v>
      </c>
      <c r="D422">
        <f t="shared" ca="1" si="144"/>
        <v>37</v>
      </c>
      <c r="E422">
        <f t="shared" ca="1" si="145"/>
        <v>6</v>
      </c>
      <c r="F422" t="str">
        <f t="shared" ca="1" si="146"/>
        <v>agriculture</v>
      </c>
      <c r="G422">
        <f t="shared" ca="1" si="147"/>
        <v>2</v>
      </c>
      <c r="H422" t="str">
        <f t="shared" ca="1" si="148"/>
        <v>college</v>
      </c>
      <c r="I422">
        <f t="shared" ca="1" si="149"/>
        <v>2</v>
      </c>
      <c r="J422">
        <f t="shared" ca="1" si="141"/>
        <v>2</v>
      </c>
      <c r="K422">
        <f t="shared" ca="1" si="150"/>
        <v>72857</v>
      </c>
      <c r="L422">
        <f t="shared" ca="1" si="151"/>
        <v>2</v>
      </c>
      <c r="M422" t="str">
        <f t="shared" ca="1" si="152"/>
        <v>BC</v>
      </c>
      <c r="N422">
        <f t="shared" ca="1" si="156"/>
        <v>437142</v>
      </c>
      <c r="O422">
        <f t="shared" ca="1" si="153"/>
        <v>257972.8151201632</v>
      </c>
      <c r="P422">
        <f t="shared" ca="1" si="157"/>
        <v>58085.03414611367</v>
      </c>
      <c r="Q422">
        <f t="shared" ca="1" si="154"/>
        <v>53600</v>
      </c>
      <c r="R422">
        <f t="shared" ca="1" si="158"/>
        <v>76299.489505024583</v>
      </c>
      <c r="S422">
        <f t="shared" ca="1" si="159"/>
        <v>78142.860990672983</v>
      </c>
      <c r="T422">
        <f t="shared" ca="1" si="160"/>
        <v>573369.89513678662</v>
      </c>
      <c r="U422">
        <f t="shared" ca="1" si="161"/>
        <v>387872.30462518777</v>
      </c>
      <c r="V422">
        <f t="shared" ca="1" si="162"/>
        <v>185497.59051159886</v>
      </c>
      <c r="AF422" s="5">
        <f ca="1">IF(Table1[[#This Row],[Genders]]="men",1,0)</f>
        <v>0</v>
      </c>
      <c r="AG422">
        <f ca="1">IF(Table1[[#This Row],[Genders]]="women",1,0)</f>
        <v>1</v>
      </c>
      <c r="AJ422" s="6"/>
      <c r="AL422">
        <f ca="1">IF(Table1[[#This Row],[field of work]]="teaching",1,0)</f>
        <v>0</v>
      </c>
      <c r="AM422">
        <f ca="1">IF(Table1[[#This Row],[field of work]]="health",1,0)</f>
        <v>0</v>
      </c>
      <c r="AN422">
        <f ca="1">IF(Table1[[#This Row],[field of work]]="agriculture",1,0)</f>
        <v>1</v>
      </c>
      <c r="AO422">
        <f ca="1">IF(Table1[[#This Row],[field of work]]="IT",1,0)</f>
        <v>0</v>
      </c>
      <c r="AP422">
        <f ca="1">IF(Table1[[#This Row],[field of work]]="construction",1,0)</f>
        <v>0</v>
      </c>
      <c r="AQ422">
        <f ca="1">IF(Table1[[#This Row],[field of work]]="general work",1,0)</f>
        <v>0</v>
      </c>
      <c r="AY422" s="23">
        <f ca="1">IF(Table1[[#This Row],[area]]="ontario",1,0)</f>
        <v>0</v>
      </c>
      <c r="AZ422">
        <f ca="1">IF(Table1[[#This Row],[area]]="newfounland",1,0)</f>
        <v>0</v>
      </c>
      <c r="BA422">
        <f ca="1">IF(Table1[[#This Row],[area]]="alberta",1,0)</f>
        <v>0</v>
      </c>
      <c r="BB422">
        <f ca="1">IF(Table1[[#This Row],[area]]="BC",1,0)</f>
        <v>1</v>
      </c>
      <c r="BC422">
        <f ca="1">IF(Table1[[#This Row],[area]]="yukon",1,0)</f>
        <v>0</v>
      </c>
      <c r="BD422">
        <f ca="1">IF(Table1[[#This Row],[area]]="nunavet",1,0)</f>
        <v>0</v>
      </c>
      <c r="BE422">
        <f ca="1">IF(Table1[[#This Row],[area]]="sasketchwan",1,0)</f>
        <v>0</v>
      </c>
      <c r="BF422">
        <f ca="1">IF(Table1[[#This Row],[area]]="newbruncwick",1,0)</f>
        <v>0</v>
      </c>
      <c r="BG422">
        <f ca="1">IF(Table1[[#This Row],[area]]="manitoba",1,0)</f>
        <v>0</v>
      </c>
      <c r="BH422">
        <f ca="1">IF(Table1[[#This Row],[area]]="prince edward island",1,0)</f>
        <v>0</v>
      </c>
      <c r="BI422">
        <f ca="1">IF(Table1[[#This Row],[area]]="quebec",1,0)</f>
        <v>0</v>
      </c>
      <c r="BJ422">
        <f ca="1">IF(Table1[[#This Row],[area]]="northwest tersesa",1,0)</f>
        <v>0</v>
      </c>
      <c r="BZ422" s="41">
        <f ca="1">Table1[[#This Row],[Cars Value]]/Table1[[#This Row],[no of cars]]</f>
        <v>29042.517073056835</v>
      </c>
      <c r="CB422" s="5">
        <f ca="1">IF(Table1[[#This Row],[Value of debts]]&gt;$CC$6,1,0)</f>
        <v>1</v>
      </c>
      <c r="CF422" s="6"/>
      <c r="CG422" s="43">
        <f ca="1">Table1[[#This Row],[Mortage left]]/Table1[[#This Row],[value of house]]</f>
        <v>0.59013504792530391</v>
      </c>
      <c r="CH422">
        <f t="shared" ca="1" si="155"/>
        <v>0</v>
      </c>
      <c r="CO422" s="5">
        <f ca="1">IF(Table1[[#This Row],[area]]="yukon",Table1[[#This Row],[income]],0)</f>
        <v>0</v>
      </c>
      <c r="CP422">
        <f ca="1">IF(Table1[[#This Row],[area]]="ontario",Table1[[#This Row],[income]],0)</f>
        <v>0</v>
      </c>
      <c r="CQ422">
        <f ca="1">IF(Table1[[#This Row],[area]]="newfounland",Table1[[#This Row],[income]],0)</f>
        <v>0</v>
      </c>
      <c r="CR422">
        <f ca="1">IF(Table1[[#This Row],[area]]="alberta",Table1[[#This Row],[income]],0)</f>
        <v>0</v>
      </c>
      <c r="CS422">
        <f ca="1">IF(Table1[[#This Row],[area]]="nunavet",Table1[[#This Row],[income]],0)</f>
        <v>0</v>
      </c>
      <c r="CT422">
        <f ca="1">IF(Table1[[#This Row],[area]]="prince edward island",Table1[[#This Row],[income]],0)</f>
        <v>0</v>
      </c>
      <c r="CU422">
        <f ca="1">IF(Table1[[#This Row],[area]]="northwest tersesa",Table1[[#This Row],[income]],0)</f>
        <v>0</v>
      </c>
      <c r="CV422">
        <f ca="1">IF(Table1[[#This Row],[area]]="quebec",Table1[[#This Row],[income]],0)</f>
        <v>0</v>
      </c>
      <c r="CW422">
        <f ca="1">IF(Table1[[#This Row],[area]]="manitoba",Table1[[#This Row],[income]],0)</f>
        <v>0</v>
      </c>
      <c r="CX422">
        <f ca="1">IF(Table1[[#This Row],[area]]="sasketchwan",Table1[[#This Row],[income]],0)</f>
        <v>0</v>
      </c>
      <c r="CY422">
        <f ca="1">IF(Table1[[#This Row],[area]]="BC",Table1[[#This Row],[income]],0)</f>
        <v>72857</v>
      </c>
      <c r="CZ422" s="6">
        <f ca="1">IF(Table1[[#This Row],[area]]="newbruncwick",Table1[[#This Row],[income]],0)</f>
        <v>0</v>
      </c>
      <c r="DB422" s="5">
        <f ca="1">IF(Table1[[#This Row],[field of work]]="health",Table1[[#This Row],[income]],0)</f>
        <v>0</v>
      </c>
      <c r="DC422">
        <f ca="1">IF(Table1[[#This Row],[field of work]]="teaching",Table1[[#This Row],[income]],0)</f>
        <v>0</v>
      </c>
      <c r="DD422">
        <f ca="1">IF(Table1[[#This Row],[field of work]]="agriculture",Table1[[#This Row],[income]],0)</f>
        <v>72857</v>
      </c>
      <c r="DE422">
        <f ca="1">IF(Table1[[#This Row],[field of work]]="IT",Table1[[#This Row],[income]],0)</f>
        <v>0</v>
      </c>
      <c r="DF422">
        <f ca="1">IF(Table1[[#This Row],[field of work]]="construction",Table1[[#This Row],[income]],0)</f>
        <v>0</v>
      </c>
      <c r="DG422" s="6">
        <f ca="1">IF(Table1[[#This Row],[field of work]]="general work",Table1[[#This Row],[income]],0)</f>
        <v>0</v>
      </c>
      <c r="DJ422" s="5">
        <f ca="1">IF(Table1[[#This Row],[Value of debts]]&gt;Table1[[#This Row],[income]],1,0)</f>
        <v>1</v>
      </c>
      <c r="DK422" s="6"/>
      <c r="DL422">
        <f ca="1">IF(Table1[[#This Row],[net worth of person($)]]&gt;$DM$6,Table1[[#This Row],[age]],0)</f>
        <v>37</v>
      </c>
    </row>
    <row r="423" spans="2:116" x14ac:dyDescent="0.3">
      <c r="B423">
        <f t="shared" ca="1" si="142"/>
        <v>2</v>
      </c>
      <c r="C423" s="1" t="str">
        <f t="shared" ca="1" si="143"/>
        <v>women</v>
      </c>
      <c r="D423">
        <f t="shared" ca="1" si="144"/>
        <v>25</v>
      </c>
      <c r="E423">
        <f t="shared" ca="1" si="145"/>
        <v>2</v>
      </c>
      <c r="F423" t="str">
        <f t="shared" ca="1" si="146"/>
        <v>construction</v>
      </c>
      <c r="G423">
        <f t="shared" ca="1" si="147"/>
        <v>3</v>
      </c>
      <c r="H423" t="str">
        <f t="shared" ca="1" si="148"/>
        <v>university</v>
      </c>
      <c r="I423">
        <f t="shared" ca="1" si="149"/>
        <v>2</v>
      </c>
      <c r="J423">
        <f t="shared" ca="1" si="141"/>
        <v>3</v>
      </c>
      <c r="K423">
        <f t="shared" ca="1" si="150"/>
        <v>75522</v>
      </c>
      <c r="L423">
        <f t="shared" ca="1" si="151"/>
        <v>2</v>
      </c>
      <c r="M423" t="str">
        <f t="shared" ca="1" si="152"/>
        <v>BC</v>
      </c>
      <c r="N423">
        <f t="shared" ca="1" si="156"/>
        <v>453132</v>
      </c>
      <c r="O423">
        <f t="shared" ca="1" si="153"/>
        <v>77590.603820626158</v>
      </c>
      <c r="P423">
        <f t="shared" ca="1" si="157"/>
        <v>202094.04127044859</v>
      </c>
      <c r="Q423">
        <f t="shared" ca="1" si="154"/>
        <v>197667</v>
      </c>
      <c r="R423">
        <f t="shared" ca="1" si="158"/>
        <v>107503.09889855747</v>
      </c>
      <c r="S423">
        <f t="shared" ca="1" si="159"/>
        <v>50792.213362246112</v>
      </c>
      <c r="T423">
        <f t="shared" ca="1" si="160"/>
        <v>706018.25463269465</v>
      </c>
      <c r="U423">
        <f t="shared" ca="1" si="161"/>
        <v>382760.70271918364</v>
      </c>
      <c r="V423">
        <f t="shared" ca="1" si="162"/>
        <v>323257.55191351101</v>
      </c>
      <c r="AF423" s="5">
        <f ca="1">IF(Table1[[#This Row],[Genders]]="men",1,0)</f>
        <v>0</v>
      </c>
      <c r="AG423">
        <f ca="1">IF(Table1[[#This Row],[Genders]]="women",1,0)</f>
        <v>1</v>
      </c>
      <c r="AJ423" s="6"/>
      <c r="AL423">
        <f ca="1">IF(Table1[[#This Row],[field of work]]="teaching",1,0)</f>
        <v>0</v>
      </c>
      <c r="AM423">
        <f ca="1">IF(Table1[[#This Row],[field of work]]="health",1,0)</f>
        <v>0</v>
      </c>
      <c r="AN423">
        <f ca="1">IF(Table1[[#This Row],[field of work]]="agriculture",1,0)</f>
        <v>0</v>
      </c>
      <c r="AO423">
        <f ca="1">IF(Table1[[#This Row],[field of work]]="IT",1,0)</f>
        <v>0</v>
      </c>
      <c r="AP423">
        <f ca="1">IF(Table1[[#This Row],[field of work]]="construction",1,0)</f>
        <v>1</v>
      </c>
      <c r="AQ423">
        <f ca="1">IF(Table1[[#This Row],[field of work]]="general work",1,0)</f>
        <v>0</v>
      </c>
      <c r="AY423" s="23">
        <f ca="1">IF(Table1[[#This Row],[area]]="ontario",1,0)</f>
        <v>0</v>
      </c>
      <c r="AZ423">
        <f ca="1">IF(Table1[[#This Row],[area]]="newfounland",1,0)</f>
        <v>0</v>
      </c>
      <c r="BA423">
        <f ca="1">IF(Table1[[#This Row],[area]]="alberta",1,0)</f>
        <v>0</v>
      </c>
      <c r="BB423">
        <f ca="1">IF(Table1[[#This Row],[area]]="BC",1,0)</f>
        <v>1</v>
      </c>
      <c r="BC423">
        <f ca="1">IF(Table1[[#This Row],[area]]="yukon",1,0)</f>
        <v>0</v>
      </c>
      <c r="BD423">
        <f ca="1">IF(Table1[[#This Row],[area]]="nunavet",1,0)</f>
        <v>0</v>
      </c>
      <c r="BE423">
        <f ca="1">IF(Table1[[#This Row],[area]]="sasketchwan",1,0)</f>
        <v>0</v>
      </c>
      <c r="BF423">
        <f ca="1">IF(Table1[[#This Row],[area]]="newbruncwick",1,0)</f>
        <v>0</v>
      </c>
      <c r="BG423">
        <f ca="1">IF(Table1[[#This Row],[area]]="manitoba",1,0)</f>
        <v>0</v>
      </c>
      <c r="BH423">
        <f ca="1">IF(Table1[[#This Row],[area]]="prince edward island",1,0)</f>
        <v>0</v>
      </c>
      <c r="BI423">
        <f ca="1">IF(Table1[[#This Row],[area]]="quebec",1,0)</f>
        <v>0</v>
      </c>
      <c r="BJ423">
        <f ca="1">IF(Table1[[#This Row],[area]]="northwest tersesa",1,0)</f>
        <v>0</v>
      </c>
      <c r="BZ423" s="41">
        <f ca="1">Table1[[#This Row],[Cars Value]]/Table1[[#This Row],[no of cars]]</f>
        <v>67364.68042348286</v>
      </c>
      <c r="CB423" s="5">
        <f ca="1">IF(Table1[[#This Row],[Value of debts]]&gt;$CC$6,1,0)</f>
        <v>1</v>
      </c>
      <c r="CF423" s="6"/>
      <c r="CG423" s="43">
        <f ca="1">Table1[[#This Row],[Mortage left]]/Table1[[#This Row],[value of house]]</f>
        <v>0.17123179078199324</v>
      </c>
      <c r="CH423">
        <f t="shared" ca="1" si="155"/>
        <v>1</v>
      </c>
      <c r="CO423" s="5">
        <f ca="1">IF(Table1[[#This Row],[area]]="yukon",Table1[[#This Row],[income]],0)</f>
        <v>0</v>
      </c>
      <c r="CP423">
        <f ca="1">IF(Table1[[#This Row],[area]]="ontario",Table1[[#This Row],[income]],0)</f>
        <v>0</v>
      </c>
      <c r="CQ423">
        <f ca="1">IF(Table1[[#This Row],[area]]="newfounland",Table1[[#This Row],[income]],0)</f>
        <v>0</v>
      </c>
      <c r="CR423">
        <f ca="1">IF(Table1[[#This Row],[area]]="alberta",Table1[[#This Row],[income]],0)</f>
        <v>0</v>
      </c>
      <c r="CS423">
        <f ca="1">IF(Table1[[#This Row],[area]]="nunavet",Table1[[#This Row],[income]],0)</f>
        <v>0</v>
      </c>
      <c r="CT423">
        <f ca="1">IF(Table1[[#This Row],[area]]="prince edward island",Table1[[#This Row],[income]],0)</f>
        <v>0</v>
      </c>
      <c r="CU423">
        <f ca="1">IF(Table1[[#This Row],[area]]="northwest tersesa",Table1[[#This Row],[income]],0)</f>
        <v>0</v>
      </c>
      <c r="CV423">
        <f ca="1">IF(Table1[[#This Row],[area]]="quebec",Table1[[#This Row],[income]],0)</f>
        <v>0</v>
      </c>
      <c r="CW423">
        <f ca="1">IF(Table1[[#This Row],[area]]="manitoba",Table1[[#This Row],[income]],0)</f>
        <v>0</v>
      </c>
      <c r="CX423">
        <f ca="1">IF(Table1[[#This Row],[area]]="sasketchwan",Table1[[#This Row],[income]],0)</f>
        <v>0</v>
      </c>
      <c r="CY423">
        <f ca="1">IF(Table1[[#This Row],[area]]="BC",Table1[[#This Row],[income]],0)</f>
        <v>75522</v>
      </c>
      <c r="CZ423" s="6">
        <f ca="1">IF(Table1[[#This Row],[area]]="newbruncwick",Table1[[#This Row],[income]],0)</f>
        <v>0</v>
      </c>
      <c r="DB423" s="5">
        <f ca="1">IF(Table1[[#This Row],[field of work]]="health",Table1[[#This Row],[income]],0)</f>
        <v>0</v>
      </c>
      <c r="DC423">
        <f ca="1">IF(Table1[[#This Row],[field of work]]="teaching",Table1[[#This Row],[income]],0)</f>
        <v>0</v>
      </c>
      <c r="DD423">
        <f ca="1">IF(Table1[[#This Row],[field of work]]="agriculture",Table1[[#This Row],[income]],0)</f>
        <v>0</v>
      </c>
      <c r="DE423">
        <f ca="1">IF(Table1[[#This Row],[field of work]]="IT",Table1[[#This Row],[income]],0)</f>
        <v>0</v>
      </c>
      <c r="DF423">
        <f ca="1">IF(Table1[[#This Row],[field of work]]="construction",Table1[[#This Row],[income]],0)</f>
        <v>75522</v>
      </c>
      <c r="DG423" s="6">
        <f ca="1">IF(Table1[[#This Row],[field of work]]="general work",Table1[[#This Row],[income]],0)</f>
        <v>0</v>
      </c>
      <c r="DJ423" s="5">
        <f ca="1">IF(Table1[[#This Row],[Value of debts]]&gt;Table1[[#This Row],[income]],1,0)</f>
        <v>1</v>
      </c>
      <c r="DK423" s="6"/>
      <c r="DL423">
        <f ca="1">IF(Table1[[#This Row],[net worth of person($)]]&gt;$DM$6,Table1[[#This Row],[age]],0)</f>
        <v>25</v>
      </c>
    </row>
    <row r="424" spans="2:116" x14ac:dyDescent="0.3">
      <c r="B424">
        <f t="shared" ca="1" si="142"/>
        <v>2</v>
      </c>
      <c r="C424" s="1" t="str">
        <f t="shared" ca="1" si="143"/>
        <v>women</v>
      </c>
      <c r="D424">
        <f t="shared" ca="1" si="144"/>
        <v>41</v>
      </c>
      <c r="E424">
        <f t="shared" ca="1" si="145"/>
        <v>6</v>
      </c>
      <c r="F424" t="str">
        <f t="shared" ca="1" si="146"/>
        <v>agriculture</v>
      </c>
      <c r="G424">
        <f t="shared" ca="1" si="147"/>
        <v>1</v>
      </c>
      <c r="H424" t="str">
        <f t="shared" ca="1" si="148"/>
        <v>high school</v>
      </c>
      <c r="I424">
        <f t="shared" ca="1" si="149"/>
        <v>0</v>
      </c>
      <c r="J424">
        <f t="shared" ca="1" si="141"/>
        <v>3</v>
      </c>
      <c r="K424">
        <f t="shared" ca="1" si="150"/>
        <v>88724</v>
      </c>
      <c r="L424">
        <f t="shared" ca="1" si="151"/>
        <v>7</v>
      </c>
      <c r="M424" t="str">
        <f t="shared" ca="1" si="152"/>
        <v>manitoba</v>
      </c>
      <c r="N424">
        <f t="shared" ca="1" si="156"/>
        <v>532344</v>
      </c>
      <c r="O424">
        <f t="shared" ca="1" si="153"/>
        <v>401575.84682223178</v>
      </c>
      <c r="P424">
        <f t="shared" ca="1" si="157"/>
        <v>154293.69787592842</v>
      </c>
      <c r="Q424">
        <f t="shared" ca="1" si="154"/>
        <v>109777</v>
      </c>
      <c r="R424">
        <f t="shared" ca="1" si="158"/>
        <v>127548.66156903261</v>
      </c>
      <c r="S424">
        <f t="shared" ca="1" si="159"/>
        <v>45921.030339212841</v>
      </c>
      <c r="T424">
        <f t="shared" ca="1" si="160"/>
        <v>732558.72821514122</v>
      </c>
      <c r="U424">
        <f t="shared" ca="1" si="161"/>
        <v>638901.50839126436</v>
      </c>
      <c r="V424">
        <f t="shared" ca="1" si="162"/>
        <v>93657.219823876861</v>
      </c>
      <c r="AF424" s="5">
        <f ca="1">IF(Table1[[#This Row],[Genders]]="men",1,0)</f>
        <v>0</v>
      </c>
      <c r="AG424">
        <f ca="1">IF(Table1[[#This Row],[Genders]]="women",1,0)</f>
        <v>1</v>
      </c>
      <c r="AJ424" s="6"/>
      <c r="AL424">
        <f ca="1">IF(Table1[[#This Row],[field of work]]="teaching",1,0)</f>
        <v>0</v>
      </c>
      <c r="AM424">
        <f ca="1">IF(Table1[[#This Row],[field of work]]="health",1,0)</f>
        <v>0</v>
      </c>
      <c r="AN424">
        <f ca="1">IF(Table1[[#This Row],[field of work]]="agriculture",1,0)</f>
        <v>1</v>
      </c>
      <c r="AO424">
        <f ca="1">IF(Table1[[#This Row],[field of work]]="IT",1,0)</f>
        <v>0</v>
      </c>
      <c r="AP424">
        <f ca="1">IF(Table1[[#This Row],[field of work]]="construction",1,0)</f>
        <v>0</v>
      </c>
      <c r="AQ424">
        <f ca="1">IF(Table1[[#This Row],[field of work]]="general work",1,0)</f>
        <v>0</v>
      </c>
      <c r="AY424" s="23">
        <f ca="1">IF(Table1[[#This Row],[area]]="ontario",1,0)</f>
        <v>0</v>
      </c>
      <c r="AZ424">
        <f ca="1">IF(Table1[[#This Row],[area]]="newfounland",1,0)</f>
        <v>0</v>
      </c>
      <c r="BA424">
        <f ca="1">IF(Table1[[#This Row],[area]]="alberta",1,0)</f>
        <v>0</v>
      </c>
      <c r="BB424">
        <f ca="1">IF(Table1[[#This Row],[area]]="BC",1,0)</f>
        <v>0</v>
      </c>
      <c r="BC424">
        <f ca="1">IF(Table1[[#This Row],[area]]="yukon",1,0)</f>
        <v>0</v>
      </c>
      <c r="BD424">
        <f ca="1">IF(Table1[[#This Row],[area]]="nunavet",1,0)</f>
        <v>0</v>
      </c>
      <c r="BE424">
        <f ca="1">IF(Table1[[#This Row],[area]]="sasketchwan",1,0)</f>
        <v>0</v>
      </c>
      <c r="BF424">
        <f ca="1">IF(Table1[[#This Row],[area]]="newbruncwick",1,0)</f>
        <v>0</v>
      </c>
      <c r="BG424">
        <f ca="1">IF(Table1[[#This Row],[area]]="manitoba",1,0)</f>
        <v>1</v>
      </c>
      <c r="BH424">
        <f ca="1">IF(Table1[[#This Row],[area]]="prince edward island",1,0)</f>
        <v>0</v>
      </c>
      <c r="BI424">
        <f ca="1">IF(Table1[[#This Row],[area]]="quebec",1,0)</f>
        <v>0</v>
      </c>
      <c r="BJ424">
        <f ca="1">IF(Table1[[#This Row],[area]]="northwest tersesa",1,0)</f>
        <v>0</v>
      </c>
      <c r="BZ424" s="41">
        <f ca="1">Table1[[#This Row],[Cars Value]]/Table1[[#This Row],[no of cars]]</f>
        <v>51431.232625309472</v>
      </c>
      <c r="CB424" s="5">
        <f ca="1">IF(Table1[[#This Row],[Value of debts]]&gt;$CC$6,1,0)</f>
        <v>1</v>
      </c>
      <c r="CF424" s="6"/>
      <c r="CG424" s="43">
        <f ca="1">Table1[[#This Row],[Mortage left]]/Table1[[#This Row],[value of house]]</f>
        <v>0.754354039535022</v>
      </c>
      <c r="CH424">
        <f t="shared" ca="1" si="155"/>
        <v>0</v>
      </c>
      <c r="CO424" s="5">
        <f ca="1">IF(Table1[[#This Row],[area]]="yukon",Table1[[#This Row],[income]],0)</f>
        <v>0</v>
      </c>
      <c r="CP424">
        <f ca="1">IF(Table1[[#This Row],[area]]="ontario",Table1[[#This Row],[income]],0)</f>
        <v>0</v>
      </c>
      <c r="CQ424">
        <f ca="1">IF(Table1[[#This Row],[area]]="newfounland",Table1[[#This Row],[income]],0)</f>
        <v>0</v>
      </c>
      <c r="CR424">
        <f ca="1">IF(Table1[[#This Row],[area]]="alberta",Table1[[#This Row],[income]],0)</f>
        <v>0</v>
      </c>
      <c r="CS424">
        <f ca="1">IF(Table1[[#This Row],[area]]="nunavet",Table1[[#This Row],[income]],0)</f>
        <v>0</v>
      </c>
      <c r="CT424">
        <f ca="1">IF(Table1[[#This Row],[area]]="prince edward island",Table1[[#This Row],[income]],0)</f>
        <v>0</v>
      </c>
      <c r="CU424">
        <f ca="1">IF(Table1[[#This Row],[area]]="northwest tersesa",Table1[[#This Row],[income]],0)</f>
        <v>0</v>
      </c>
      <c r="CV424">
        <f ca="1">IF(Table1[[#This Row],[area]]="quebec",Table1[[#This Row],[income]],0)</f>
        <v>0</v>
      </c>
      <c r="CW424">
        <f ca="1">IF(Table1[[#This Row],[area]]="manitoba",Table1[[#This Row],[income]],0)</f>
        <v>88724</v>
      </c>
      <c r="CX424">
        <f ca="1">IF(Table1[[#This Row],[area]]="sasketchwan",Table1[[#This Row],[income]],0)</f>
        <v>0</v>
      </c>
      <c r="CY424">
        <f ca="1">IF(Table1[[#This Row],[area]]="BC",Table1[[#This Row],[income]],0)</f>
        <v>0</v>
      </c>
      <c r="CZ424" s="6">
        <f ca="1">IF(Table1[[#This Row],[area]]="newbruncwick",Table1[[#This Row],[income]],0)</f>
        <v>0</v>
      </c>
      <c r="DB424" s="5">
        <f ca="1">IF(Table1[[#This Row],[field of work]]="health",Table1[[#This Row],[income]],0)</f>
        <v>0</v>
      </c>
      <c r="DC424">
        <f ca="1">IF(Table1[[#This Row],[field of work]]="teaching",Table1[[#This Row],[income]],0)</f>
        <v>0</v>
      </c>
      <c r="DD424">
        <f ca="1">IF(Table1[[#This Row],[field of work]]="agriculture",Table1[[#This Row],[income]],0)</f>
        <v>88724</v>
      </c>
      <c r="DE424">
        <f ca="1">IF(Table1[[#This Row],[field of work]]="IT",Table1[[#This Row],[income]],0)</f>
        <v>0</v>
      </c>
      <c r="DF424">
        <f ca="1">IF(Table1[[#This Row],[field of work]]="construction",Table1[[#This Row],[income]],0)</f>
        <v>0</v>
      </c>
      <c r="DG424" s="6">
        <f ca="1">IF(Table1[[#This Row],[field of work]]="general work",Table1[[#This Row],[income]],0)</f>
        <v>0</v>
      </c>
      <c r="DJ424" s="5">
        <f ca="1">IF(Table1[[#This Row],[Value of debts]]&gt;Table1[[#This Row],[income]],1,0)</f>
        <v>1</v>
      </c>
      <c r="DK424" s="6"/>
      <c r="DL424">
        <f ca="1">IF(Table1[[#This Row],[net worth of person($)]]&gt;$DM$6,Table1[[#This Row],[age]],0)</f>
        <v>41</v>
      </c>
    </row>
    <row r="425" spans="2:116" x14ac:dyDescent="0.3">
      <c r="B425">
        <f t="shared" ca="1" si="142"/>
        <v>1</v>
      </c>
      <c r="C425" s="1" t="str">
        <f t="shared" ca="1" si="143"/>
        <v>men</v>
      </c>
      <c r="D425">
        <f t="shared" ca="1" si="144"/>
        <v>31</v>
      </c>
      <c r="E425">
        <f t="shared" ca="1" si="145"/>
        <v>5</v>
      </c>
      <c r="F425" t="str">
        <f t="shared" ca="1" si="146"/>
        <v>general work</v>
      </c>
      <c r="G425">
        <f t="shared" ca="1" si="147"/>
        <v>3</v>
      </c>
      <c r="H425" t="str">
        <f t="shared" ca="1" si="148"/>
        <v>university</v>
      </c>
      <c r="I425">
        <f t="shared" ca="1" si="149"/>
        <v>4</v>
      </c>
      <c r="J425">
        <f t="shared" ca="1" si="141"/>
        <v>1</v>
      </c>
      <c r="K425">
        <f t="shared" ca="1" si="150"/>
        <v>88881</v>
      </c>
      <c r="L425">
        <f t="shared" ca="1" si="151"/>
        <v>5</v>
      </c>
      <c r="M425" t="str">
        <f t="shared" ca="1" si="152"/>
        <v>nunavet</v>
      </c>
      <c r="N425">
        <f t="shared" ca="1" si="156"/>
        <v>444405</v>
      </c>
      <c r="O425">
        <f t="shared" ca="1" si="153"/>
        <v>420566.49529949127</v>
      </c>
      <c r="P425">
        <f t="shared" ca="1" si="157"/>
        <v>55364.863125280826</v>
      </c>
      <c r="Q425">
        <f t="shared" ca="1" si="154"/>
        <v>51036</v>
      </c>
      <c r="R425">
        <f t="shared" ca="1" si="158"/>
        <v>21226.544076805367</v>
      </c>
      <c r="S425">
        <f t="shared" ca="1" si="159"/>
        <v>110443.37855156092</v>
      </c>
      <c r="T425">
        <f t="shared" ca="1" si="160"/>
        <v>610213.24167684175</v>
      </c>
      <c r="U425">
        <f t="shared" ca="1" si="161"/>
        <v>492829.03937629663</v>
      </c>
      <c r="V425">
        <f t="shared" ca="1" si="162"/>
        <v>117384.20230054512</v>
      </c>
      <c r="AF425" s="5">
        <f ca="1">IF(Table1[[#This Row],[Genders]]="men",1,0)</f>
        <v>1</v>
      </c>
      <c r="AG425">
        <f ca="1">IF(Table1[[#This Row],[Genders]]="women",1,0)</f>
        <v>0</v>
      </c>
      <c r="AJ425" s="6"/>
      <c r="AL425">
        <f ca="1">IF(Table1[[#This Row],[field of work]]="teaching",1,0)</f>
        <v>0</v>
      </c>
      <c r="AM425">
        <f ca="1">IF(Table1[[#This Row],[field of work]]="health",1,0)</f>
        <v>0</v>
      </c>
      <c r="AN425">
        <f ca="1">IF(Table1[[#This Row],[field of work]]="agriculture",1,0)</f>
        <v>0</v>
      </c>
      <c r="AO425">
        <f ca="1">IF(Table1[[#This Row],[field of work]]="IT",1,0)</f>
        <v>0</v>
      </c>
      <c r="AP425">
        <f ca="1">IF(Table1[[#This Row],[field of work]]="construction",1,0)</f>
        <v>0</v>
      </c>
      <c r="AQ425">
        <f ca="1">IF(Table1[[#This Row],[field of work]]="general work",1,0)</f>
        <v>1</v>
      </c>
      <c r="AY425" s="23">
        <f ca="1">IF(Table1[[#This Row],[area]]="ontario",1,0)</f>
        <v>0</v>
      </c>
      <c r="AZ425">
        <f ca="1">IF(Table1[[#This Row],[area]]="newfounland",1,0)</f>
        <v>0</v>
      </c>
      <c r="BA425">
        <f ca="1">IF(Table1[[#This Row],[area]]="alberta",1,0)</f>
        <v>0</v>
      </c>
      <c r="BB425">
        <f ca="1">IF(Table1[[#This Row],[area]]="BC",1,0)</f>
        <v>0</v>
      </c>
      <c r="BC425">
        <f ca="1">IF(Table1[[#This Row],[area]]="yukon",1,0)</f>
        <v>0</v>
      </c>
      <c r="BD425">
        <f ca="1">IF(Table1[[#This Row],[area]]="nunavet",1,0)</f>
        <v>1</v>
      </c>
      <c r="BE425">
        <f ca="1">IF(Table1[[#This Row],[area]]="sasketchwan",1,0)</f>
        <v>0</v>
      </c>
      <c r="BF425">
        <f ca="1">IF(Table1[[#This Row],[area]]="newbruncwick",1,0)</f>
        <v>0</v>
      </c>
      <c r="BG425">
        <f ca="1">IF(Table1[[#This Row],[area]]="manitoba",1,0)</f>
        <v>0</v>
      </c>
      <c r="BH425">
        <f ca="1">IF(Table1[[#This Row],[area]]="prince edward island",1,0)</f>
        <v>0</v>
      </c>
      <c r="BI425">
        <f ca="1">IF(Table1[[#This Row],[area]]="quebec",1,0)</f>
        <v>0</v>
      </c>
      <c r="BJ425">
        <f ca="1">IF(Table1[[#This Row],[area]]="northwest tersesa",1,0)</f>
        <v>0</v>
      </c>
      <c r="BZ425" s="41">
        <f ca="1">Table1[[#This Row],[Cars Value]]/Table1[[#This Row],[no of cars]]</f>
        <v>55364.863125280826</v>
      </c>
      <c r="CB425" s="5">
        <f ca="1">IF(Table1[[#This Row],[Value of debts]]&gt;$CC$6,1,0)</f>
        <v>1</v>
      </c>
      <c r="CF425" s="6"/>
      <c r="CG425" s="43">
        <f ca="1">Table1[[#This Row],[Mortage left]]/Table1[[#This Row],[value of house]]</f>
        <v>0.94635860374993819</v>
      </c>
      <c r="CH425">
        <f t="shared" ca="1" si="155"/>
        <v>0</v>
      </c>
      <c r="CO425" s="5">
        <f ca="1">IF(Table1[[#This Row],[area]]="yukon",Table1[[#This Row],[income]],0)</f>
        <v>0</v>
      </c>
      <c r="CP425">
        <f ca="1">IF(Table1[[#This Row],[area]]="ontario",Table1[[#This Row],[income]],0)</f>
        <v>0</v>
      </c>
      <c r="CQ425">
        <f ca="1">IF(Table1[[#This Row],[area]]="newfounland",Table1[[#This Row],[income]],0)</f>
        <v>0</v>
      </c>
      <c r="CR425">
        <f ca="1">IF(Table1[[#This Row],[area]]="alberta",Table1[[#This Row],[income]],0)</f>
        <v>0</v>
      </c>
      <c r="CS425">
        <f ca="1">IF(Table1[[#This Row],[area]]="nunavet",Table1[[#This Row],[income]],0)</f>
        <v>88881</v>
      </c>
      <c r="CT425">
        <f ca="1">IF(Table1[[#This Row],[area]]="prince edward island",Table1[[#This Row],[income]],0)</f>
        <v>0</v>
      </c>
      <c r="CU425">
        <f ca="1">IF(Table1[[#This Row],[area]]="northwest tersesa",Table1[[#This Row],[income]],0)</f>
        <v>0</v>
      </c>
      <c r="CV425">
        <f ca="1">IF(Table1[[#This Row],[area]]="quebec",Table1[[#This Row],[income]],0)</f>
        <v>0</v>
      </c>
      <c r="CW425">
        <f ca="1">IF(Table1[[#This Row],[area]]="manitoba",Table1[[#This Row],[income]],0)</f>
        <v>0</v>
      </c>
      <c r="CX425">
        <f ca="1">IF(Table1[[#This Row],[area]]="sasketchwan",Table1[[#This Row],[income]],0)</f>
        <v>0</v>
      </c>
      <c r="CY425">
        <f ca="1">IF(Table1[[#This Row],[area]]="BC",Table1[[#This Row],[income]],0)</f>
        <v>0</v>
      </c>
      <c r="CZ425" s="6">
        <f ca="1">IF(Table1[[#This Row],[area]]="newbruncwick",Table1[[#This Row],[income]],0)</f>
        <v>0</v>
      </c>
      <c r="DB425" s="5">
        <f ca="1">IF(Table1[[#This Row],[field of work]]="health",Table1[[#This Row],[income]],0)</f>
        <v>0</v>
      </c>
      <c r="DC425">
        <f ca="1">IF(Table1[[#This Row],[field of work]]="teaching",Table1[[#This Row],[income]],0)</f>
        <v>0</v>
      </c>
      <c r="DD425">
        <f ca="1">IF(Table1[[#This Row],[field of work]]="agriculture",Table1[[#This Row],[income]],0)</f>
        <v>0</v>
      </c>
      <c r="DE425">
        <f ca="1">IF(Table1[[#This Row],[field of work]]="IT",Table1[[#This Row],[income]],0)</f>
        <v>0</v>
      </c>
      <c r="DF425">
        <f ca="1">IF(Table1[[#This Row],[field of work]]="construction",Table1[[#This Row],[income]],0)</f>
        <v>0</v>
      </c>
      <c r="DG425" s="6">
        <f ca="1">IF(Table1[[#This Row],[field of work]]="general work",Table1[[#This Row],[income]],0)</f>
        <v>88881</v>
      </c>
      <c r="DJ425" s="5">
        <f ca="1">IF(Table1[[#This Row],[Value of debts]]&gt;Table1[[#This Row],[income]],1,0)</f>
        <v>1</v>
      </c>
      <c r="DK425" s="6"/>
      <c r="DL425">
        <f ca="1">IF(Table1[[#This Row],[net worth of person($)]]&gt;$DM$6,Table1[[#This Row],[age]],0)</f>
        <v>31</v>
      </c>
    </row>
    <row r="426" spans="2:116" x14ac:dyDescent="0.3">
      <c r="B426">
        <f t="shared" ca="1" si="142"/>
        <v>1</v>
      </c>
      <c r="C426" s="1" t="str">
        <f t="shared" ca="1" si="143"/>
        <v>men</v>
      </c>
      <c r="D426">
        <f t="shared" ca="1" si="144"/>
        <v>37</v>
      </c>
      <c r="E426">
        <f t="shared" ca="1" si="145"/>
        <v>3</v>
      </c>
      <c r="F426" t="str">
        <f t="shared" ca="1" si="146"/>
        <v>teaching</v>
      </c>
      <c r="G426">
        <f t="shared" ca="1" si="147"/>
        <v>1</v>
      </c>
      <c r="H426" t="str">
        <f t="shared" ca="1" si="148"/>
        <v>high school</v>
      </c>
      <c r="I426">
        <f t="shared" ca="1" si="149"/>
        <v>1</v>
      </c>
      <c r="J426">
        <f t="shared" ca="1" si="141"/>
        <v>1</v>
      </c>
      <c r="K426">
        <f t="shared" ca="1" si="150"/>
        <v>71636</v>
      </c>
      <c r="L426">
        <f t="shared" ca="1" si="151"/>
        <v>10</v>
      </c>
      <c r="M426" t="str">
        <f t="shared" ca="1" si="152"/>
        <v>newfounland</v>
      </c>
      <c r="N426">
        <f t="shared" ca="1" si="156"/>
        <v>214908</v>
      </c>
      <c r="O426">
        <f t="shared" ca="1" si="153"/>
        <v>120359.05871355721</v>
      </c>
      <c r="P426">
        <f t="shared" ca="1" si="157"/>
        <v>10210.091941097284</v>
      </c>
      <c r="Q426">
        <f t="shared" ca="1" si="154"/>
        <v>586</v>
      </c>
      <c r="R426">
        <f t="shared" ca="1" si="158"/>
        <v>4076.1552107652028</v>
      </c>
      <c r="S426">
        <f t="shared" ca="1" si="159"/>
        <v>103930.21385836997</v>
      </c>
      <c r="T426">
        <f t="shared" ca="1" si="160"/>
        <v>329048.30579946726</v>
      </c>
      <c r="U426">
        <f t="shared" ca="1" si="161"/>
        <v>125021.21392432242</v>
      </c>
      <c r="V426">
        <f t="shared" ca="1" si="162"/>
        <v>204027.09187514483</v>
      </c>
      <c r="AF426" s="5">
        <f ca="1">IF(Table1[[#This Row],[Genders]]="men",1,0)</f>
        <v>1</v>
      </c>
      <c r="AG426">
        <f ca="1">IF(Table1[[#This Row],[Genders]]="women",1,0)</f>
        <v>0</v>
      </c>
      <c r="AJ426" s="6"/>
      <c r="AL426">
        <f ca="1">IF(Table1[[#This Row],[field of work]]="teaching",1,0)</f>
        <v>1</v>
      </c>
      <c r="AM426">
        <f ca="1">IF(Table1[[#This Row],[field of work]]="health",1,0)</f>
        <v>0</v>
      </c>
      <c r="AN426">
        <f ca="1">IF(Table1[[#This Row],[field of work]]="agriculture",1,0)</f>
        <v>0</v>
      </c>
      <c r="AO426">
        <f ca="1">IF(Table1[[#This Row],[field of work]]="IT",1,0)</f>
        <v>0</v>
      </c>
      <c r="AP426">
        <f ca="1">IF(Table1[[#This Row],[field of work]]="construction",1,0)</f>
        <v>0</v>
      </c>
      <c r="AQ426">
        <f ca="1">IF(Table1[[#This Row],[field of work]]="general work",1,0)</f>
        <v>0</v>
      </c>
      <c r="AY426" s="23">
        <f ca="1">IF(Table1[[#This Row],[area]]="ontario",1,0)</f>
        <v>0</v>
      </c>
      <c r="AZ426">
        <f ca="1">IF(Table1[[#This Row],[area]]="newfounland",1,0)</f>
        <v>1</v>
      </c>
      <c r="BA426">
        <f ca="1">IF(Table1[[#This Row],[area]]="alberta",1,0)</f>
        <v>0</v>
      </c>
      <c r="BB426">
        <f ca="1">IF(Table1[[#This Row],[area]]="BC",1,0)</f>
        <v>0</v>
      </c>
      <c r="BC426">
        <f ca="1">IF(Table1[[#This Row],[area]]="yukon",1,0)</f>
        <v>0</v>
      </c>
      <c r="BD426">
        <f ca="1">IF(Table1[[#This Row],[area]]="nunavet",1,0)</f>
        <v>0</v>
      </c>
      <c r="BE426">
        <f ca="1">IF(Table1[[#This Row],[area]]="sasketchwan",1,0)</f>
        <v>0</v>
      </c>
      <c r="BF426">
        <f ca="1">IF(Table1[[#This Row],[area]]="newbruncwick",1,0)</f>
        <v>0</v>
      </c>
      <c r="BG426">
        <f ca="1">IF(Table1[[#This Row],[area]]="manitoba",1,0)</f>
        <v>0</v>
      </c>
      <c r="BH426">
        <f ca="1">IF(Table1[[#This Row],[area]]="prince edward island",1,0)</f>
        <v>0</v>
      </c>
      <c r="BI426">
        <f ca="1">IF(Table1[[#This Row],[area]]="quebec",1,0)</f>
        <v>0</v>
      </c>
      <c r="BJ426">
        <f ca="1">IF(Table1[[#This Row],[area]]="northwest tersesa",1,0)</f>
        <v>0</v>
      </c>
      <c r="BZ426" s="41">
        <f ca="1">Table1[[#This Row],[Cars Value]]/Table1[[#This Row],[no of cars]]</f>
        <v>10210.091941097284</v>
      </c>
      <c r="CB426" s="5">
        <f ca="1">IF(Table1[[#This Row],[Value of debts]]&gt;$CC$6,1,0)</f>
        <v>1</v>
      </c>
      <c r="CF426" s="6"/>
      <c r="CG426" s="43">
        <f ca="1">Table1[[#This Row],[Mortage left]]/Table1[[#This Row],[value of house]]</f>
        <v>0.5600492243823274</v>
      </c>
      <c r="CH426">
        <f t="shared" ca="1" si="155"/>
        <v>0</v>
      </c>
      <c r="CO426" s="5">
        <f ca="1">IF(Table1[[#This Row],[area]]="yukon",Table1[[#This Row],[income]],0)</f>
        <v>0</v>
      </c>
      <c r="CP426">
        <f ca="1">IF(Table1[[#This Row],[area]]="ontario",Table1[[#This Row],[income]],0)</f>
        <v>0</v>
      </c>
      <c r="CQ426">
        <f ca="1">IF(Table1[[#This Row],[area]]="newfounland",Table1[[#This Row],[income]],0)</f>
        <v>71636</v>
      </c>
      <c r="CR426">
        <f ca="1">IF(Table1[[#This Row],[area]]="alberta",Table1[[#This Row],[income]],0)</f>
        <v>0</v>
      </c>
      <c r="CS426">
        <f ca="1">IF(Table1[[#This Row],[area]]="nunavet",Table1[[#This Row],[income]],0)</f>
        <v>0</v>
      </c>
      <c r="CT426">
        <f ca="1">IF(Table1[[#This Row],[area]]="prince edward island",Table1[[#This Row],[income]],0)</f>
        <v>0</v>
      </c>
      <c r="CU426">
        <f ca="1">IF(Table1[[#This Row],[area]]="northwest tersesa",Table1[[#This Row],[income]],0)</f>
        <v>0</v>
      </c>
      <c r="CV426">
        <f ca="1">IF(Table1[[#This Row],[area]]="quebec",Table1[[#This Row],[income]],0)</f>
        <v>0</v>
      </c>
      <c r="CW426">
        <f ca="1">IF(Table1[[#This Row],[area]]="manitoba",Table1[[#This Row],[income]],0)</f>
        <v>0</v>
      </c>
      <c r="CX426">
        <f ca="1">IF(Table1[[#This Row],[area]]="sasketchwan",Table1[[#This Row],[income]],0)</f>
        <v>0</v>
      </c>
      <c r="CY426">
        <f ca="1">IF(Table1[[#This Row],[area]]="BC",Table1[[#This Row],[income]],0)</f>
        <v>0</v>
      </c>
      <c r="CZ426" s="6">
        <f ca="1">IF(Table1[[#This Row],[area]]="newbruncwick",Table1[[#This Row],[income]],0)</f>
        <v>0</v>
      </c>
      <c r="DB426" s="5">
        <f ca="1">IF(Table1[[#This Row],[field of work]]="health",Table1[[#This Row],[income]],0)</f>
        <v>0</v>
      </c>
      <c r="DC426">
        <f ca="1">IF(Table1[[#This Row],[field of work]]="teaching",Table1[[#This Row],[income]],0)</f>
        <v>71636</v>
      </c>
      <c r="DD426">
        <f ca="1">IF(Table1[[#This Row],[field of work]]="agriculture",Table1[[#This Row],[income]],0)</f>
        <v>0</v>
      </c>
      <c r="DE426">
        <f ca="1">IF(Table1[[#This Row],[field of work]]="IT",Table1[[#This Row],[income]],0)</f>
        <v>0</v>
      </c>
      <c r="DF426">
        <f ca="1">IF(Table1[[#This Row],[field of work]]="construction",Table1[[#This Row],[income]],0)</f>
        <v>0</v>
      </c>
      <c r="DG426" s="6">
        <f ca="1">IF(Table1[[#This Row],[field of work]]="general work",Table1[[#This Row],[income]],0)</f>
        <v>0</v>
      </c>
      <c r="DJ426" s="5">
        <f ca="1">IF(Table1[[#This Row],[Value of debts]]&gt;Table1[[#This Row],[income]],1,0)</f>
        <v>1</v>
      </c>
      <c r="DK426" s="6"/>
      <c r="DL426">
        <f ca="1">IF(Table1[[#This Row],[net worth of person($)]]&gt;$DM$6,Table1[[#This Row],[age]],0)</f>
        <v>37</v>
      </c>
    </row>
    <row r="427" spans="2:116" x14ac:dyDescent="0.3">
      <c r="B427">
        <f t="shared" ca="1" si="142"/>
        <v>2</v>
      </c>
      <c r="C427" s="1" t="str">
        <f t="shared" ca="1" si="143"/>
        <v>women</v>
      </c>
      <c r="D427">
        <f t="shared" ca="1" si="144"/>
        <v>41</v>
      </c>
      <c r="E427">
        <f t="shared" ca="1" si="145"/>
        <v>2</v>
      </c>
      <c r="F427" t="str">
        <f t="shared" ca="1" si="146"/>
        <v>construction</v>
      </c>
      <c r="G427">
        <f t="shared" ca="1" si="147"/>
        <v>3</v>
      </c>
      <c r="H427" t="str">
        <f t="shared" ca="1" si="148"/>
        <v>university</v>
      </c>
      <c r="I427">
        <f t="shared" ca="1" si="149"/>
        <v>0</v>
      </c>
      <c r="J427">
        <f t="shared" ca="1" si="141"/>
        <v>1</v>
      </c>
      <c r="K427">
        <f t="shared" ca="1" si="150"/>
        <v>81866</v>
      </c>
      <c r="L427">
        <f t="shared" ca="1" si="151"/>
        <v>3</v>
      </c>
      <c r="M427" t="str">
        <f t="shared" ca="1" si="152"/>
        <v>northwest tersesa</v>
      </c>
      <c r="N427">
        <f t="shared" ca="1" si="156"/>
        <v>327464</v>
      </c>
      <c r="O427">
        <f t="shared" ca="1" si="153"/>
        <v>181206.29413897204</v>
      </c>
      <c r="P427">
        <f t="shared" ca="1" si="157"/>
        <v>46945.786964428095</v>
      </c>
      <c r="Q427">
        <f t="shared" ca="1" si="154"/>
        <v>7890</v>
      </c>
      <c r="R427">
        <f t="shared" ca="1" si="158"/>
        <v>16756.825532037205</v>
      </c>
      <c r="S427">
        <f t="shared" ca="1" si="159"/>
        <v>83227.728589862178</v>
      </c>
      <c r="T427">
        <f t="shared" ca="1" si="160"/>
        <v>457637.51555429026</v>
      </c>
      <c r="U427">
        <f t="shared" ca="1" si="161"/>
        <v>205853.11967100925</v>
      </c>
      <c r="V427">
        <f t="shared" ca="1" si="162"/>
        <v>251784.39588328102</v>
      </c>
      <c r="AF427" s="5">
        <f ca="1">IF(Table1[[#This Row],[Genders]]="men",1,0)</f>
        <v>0</v>
      </c>
      <c r="AG427">
        <f ca="1">IF(Table1[[#This Row],[Genders]]="women",1,0)</f>
        <v>1</v>
      </c>
      <c r="AJ427" s="6"/>
      <c r="AL427">
        <f ca="1">IF(Table1[[#This Row],[field of work]]="teaching",1,0)</f>
        <v>0</v>
      </c>
      <c r="AM427">
        <f ca="1">IF(Table1[[#This Row],[field of work]]="health",1,0)</f>
        <v>0</v>
      </c>
      <c r="AN427">
        <f ca="1">IF(Table1[[#This Row],[field of work]]="agriculture",1,0)</f>
        <v>0</v>
      </c>
      <c r="AO427">
        <f ca="1">IF(Table1[[#This Row],[field of work]]="IT",1,0)</f>
        <v>0</v>
      </c>
      <c r="AP427">
        <f ca="1">IF(Table1[[#This Row],[field of work]]="construction",1,0)</f>
        <v>1</v>
      </c>
      <c r="AQ427">
        <f ca="1">IF(Table1[[#This Row],[field of work]]="general work",1,0)</f>
        <v>0</v>
      </c>
      <c r="AY427" s="23">
        <f ca="1">IF(Table1[[#This Row],[area]]="ontario",1,0)</f>
        <v>0</v>
      </c>
      <c r="AZ427">
        <f ca="1">IF(Table1[[#This Row],[area]]="newfounland",1,0)</f>
        <v>0</v>
      </c>
      <c r="BA427">
        <f ca="1">IF(Table1[[#This Row],[area]]="alberta",1,0)</f>
        <v>0</v>
      </c>
      <c r="BB427">
        <f ca="1">IF(Table1[[#This Row],[area]]="BC",1,0)</f>
        <v>0</v>
      </c>
      <c r="BC427">
        <f ca="1">IF(Table1[[#This Row],[area]]="yukon",1,0)</f>
        <v>0</v>
      </c>
      <c r="BD427">
        <f ca="1">IF(Table1[[#This Row],[area]]="nunavet",1,0)</f>
        <v>0</v>
      </c>
      <c r="BE427">
        <f ca="1">IF(Table1[[#This Row],[area]]="sasketchwan",1,0)</f>
        <v>0</v>
      </c>
      <c r="BF427">
        <f ca="1">IF(Table1[[#This Row],[area]]="newbruncwick",1,0)</f>
        <v>0</v>
      </c>
      <c r="BG427">
        <f ca="1">IF(Table1[[#This Row],[area]]="manitoba",1,0)</f>
        <v>0</v>
      </c>
      <c r="BH427">
        <f ca="1">IF(Table1[[#This Row],[area]]="prince edward island",1,0)</f>
        <v>0</v>
      </c>
      <c r="BI427">
        <f ca="1">IF(Table1[[#This Row],[area]]="quebec",1,0)</f>
        <v>0</v>
      </c>
      <c r="BJ427">
        <f ca="1">IF(Table1[[#This Row],[area]]="northwest tersesa",1,0)</f>
        <v>1</v>
      </c>
      <c r="BZ427" s="41">
        <f ca="1">Table1[[#This Row],[Cars Value]]/Table1[[#This Row],[no of cars]]</f>
        <v>46945.786964428095</v>
      </c>
      <c r="CB427" s="5">
        <f ca="1">IF(Table1[[#This Row],[Value of debts]]&gt;$CC$6,1,0)</f>
        <v>1</v>
      </c>
      <c r="CF427" s="6"/>
      <c r="CG427" s="43">
        <f ca="1">Table1[[#This Row],[Mortage left]]/Table1[[#This Row],[value of house]]</f>
        <v>0.55336248912543684</v>
      </c>
      <c r="CH427">
        <f t="shared" ca="1" si="155"/>
        <v>0</v>
      </c>
      <c r="CO427" s="5">
        <f ca="1">IF(Table1[[#This Row],[area]]="yukon",Table1[[#This Row],[income]],0)</f>
        <v>0</v>
      </c>
      <c r="CP427">
        <f ca="1">IF(Table1[[#This Row],[area]]="ontario",Table1[[#This Row],[income]],0)</f>
        <v>0</v>
      </c>
      <c r="CQ427">
        <f ca="1">IF(Table1[[#This Row],[area]]="newfounland",Table1[[#This Row],[income]],0)</f>
        <v>0</v>
      </c>
      <c r="CR427">
        <f ca="1">IF(Table1[[#This Row],[area]]="alberta",Table1[[#This Row],[income]],0)</f>
        <v>0</v>
      </c>
      <c r="CS427">
        <f ca="1">IF(Table1[[#This Row],[area]]="nunavet",Table1[[#This Row],[income]],0)</f>
        <v>0</v>
      </c>
      <c r="CT427">
        <f ca="1">IF(Table1[[#This Row],[area]]="prince edward island",Table1[[#This Row],[income]],0)</f>
        <v>0</v>
      </c>
      <c r="CU427">
        <f ca="1">IF(Table1[[#This Row],[area]]="northwest tersesa",Table1[[#This Row],[income]],0)</f>
        <v>81866</v>
      </c>
      <c r="CV427">
        <f ca="1">IF(Table1[[#This Row],[area]]="quebec",Table1[[#This Row],[income]],0)</f>
        <v>0</v>
      </c>
      <c r="CW427">
        <f ca="1">IF(Table1[[#This Row],[area]]="manitoba",Table1[[#This Row],[income]],0)</f>
        <v>0</v>
      </c>
      <c r="CX427">
        <f ca="1">IF(Table1[[#This Row],[area]]="sasketchwan",Table1[[#This Row],[income]],0)</f>
        <v>0</v>
      </c>
      <c r="CY427">
        <f ca="1">IF(Table1[[#This Row],[area]]="BC",Table1[[#This Row],[income]],0)</f>
        <v>0</v>
      </c>
      <c r="CZ427" s="6">
        <f ca="1">IF(Table1[[#This Row],[area]]="newbruncwick",Table1[[#This Row],[income]],0)</f>
        <v>0</v>
      </c>
      <c r="DB427" s="5">
        <f ca="1">IF(Table1[[#This Row],[field of work]]="health",Table1[[#This Row],[income]],0)</f>
        <v>0</v>
      </c>
      <c r="DC427">
        <f ca="1">IF(Table1[[#This Row],[field of work]]="teaching",Table1[[#This Row],[income]],0)</f>
        <v>0</v>
      </c>
      <c r="DD427">
        <f ca="1">IF(Table1[[#This Row],[field of work]]="agriculture",Table1[[#This Row],[income]],0)</f>
        <v>0</v>
      </c>
      <c r="DE427">
        <f ca="1">IF(Table1[[#This Row],[field of work]]="IT",Table1[[#This Row],[income]],0)</f>
        <v>0</v>
      </c>
      <c r="DF427">
        <f ca="1">IF(Table1[[#This Row],[field of work]]="construction",Table1[[#This Row],[income]],0)</f>
        <v>81866</v>
      </c>
      <c r="DG427" s="6">
        <f ca="1">IF(Table1[[#This Row],[field of work]]="general work",Table1[[#This Row],[income]],0)</f>
        <v>0</v>
      </c>
      <c r="DJ427" s="5">
        <f ca="1">IF(Table1[[#This Row],[Value of debts]]&gt;Table1[[#This Row],[income]],1,0)</f>
        <v>1</v>
      </c>
      <c r="DK427" s="6"/>
      <c r="DL427">
        <f ca="1">IF(Table1[[#This Row],[net worth of person($)]]&gt;$DM$6,Table1[[#This Row],[age]],0)</f>
        <v>41</v>
      </c>
    </row>
    <row r="428" spans="2:116" x14ac:dyDescent="0.3">
      <c r="B428">
        <f t="shared" ca="1" si="142"/>
        <v>1</v>
      </c>
      <c r="C428" s="1" t="str">
        <f t="shared" ca="1" si="143"/>
        <v>men</v>
      </c>
      <c r="D428">
        <f t="shared" ca="1" si="144"/>
        <v>43</v>
      </c>
      <c r="E428">
        <f t="shared" ca="1" si="145"/>
        <v>1</v>
      </c>
      <c r="F428" t="str">
        <f t="shared" ca="1" si="146"/>
        <v>health</v>
      </c>
      <c r="G428">
        <f t="shared" ca="1" si="147"/>
        <v>1</v>
      </c>
      <c r="H428" t="str">
        <f t="shared" ca="1" si="148"/>
        <v>high school</v>
      </c>
      <c r="I428">
        <f t="shared" ca="1" si="149"/>
        <v>0</v>
      </c>
      <c r="J428">
        <f t="shared" ca="1" si="141"/>
        <v>2</v>
      </c>
      <c r="K428">
        <f t="shared" ca="1" si="150"/>
        <v>34461</v>
      </c>
      <c r="L428">
        <f t="shared" ca="1" si="151"/>
        <v>7</v>
      </c>
      <c r="M428" t="str">
        <f t="shared" ca="1" si="152"/>
        <v>manitoba</v>
      </c>
      <c r="N428">
        <f t="shared" ca="1" si="156"/>
        <v>137844</v>
      </c>
      <c r="O428">
        <f t="shared" ca="1" si="153"/>
        <v>35182.225953464833</v>
      </c>
      <c r="P428">
        <f t="shared" ca="1" si="157"/>
        <v>19963.316664435639</v>
      </c>
      <c r="Q428">
        <f t="shared" ca="1" si="154"/>
        <v>5271</v>
      </c>
      <c r="R428">
        <f t="shared" ca="1" si="158"/>
        <v>24259.633045135055</v>
      </c>
      <c r="S428">
        <f t="shared" ca="1" si="159"/>
        <v>14734.214723126621</v>
      </c>
      <c r="T428">
        <f t="shared" ca="1" si="160"/>
        <v>172541.53138756225</v>
      </c>
      <c r="U428">
        <f t="shared" ca="1" si="161"/>
        <v>64712.858998599884</v>
      </c>
      <c r="V428">
        <f t="shared" ca="1" si="162"/>
        <v>107828.67238896237</v>
      </c>
      <c r="AF428" s="5">
        <f ca="1">IF(Table1[[#This Row],[Genders]]="men",1,0)</f>
        <v>1</v>
      </c>
      <c r="AG428">
        <f ca="1">IF(Table1[[#This Row],[Genders]]="women",1,0)</f>
        <v>0</v>
      </c>
      <c r="AJ428" s="6"/>
      <c r="AL428">
        <f ca="1">IF(Table1[[#This Row],[field of work]]="teaching",1,0)</f>
        <v>0</v>
      </c>
      <c r="AM428">
        <f ca="1">IF(Table1[[#This Row],[field of work]]="health",1,0)</f>
        <v>1</v>
      </c>
      <c r="AN428">
        <f ca="1">IF(Table1[[#This Row],[field of work]]="agriculture",1,0)</f>
        <v>0</v>
      </c>
      <c r="AO428">
        <f ca="1">IF(Table1[[#This Row],[field of work]]="IT",1,0)</f>
        <v>0</v>
      </c>
      <c r="AP428">
        <f ca="1">IF(Table1[[#This Row],[field of work]]="construction",1,0)</f>
        <v>0</v>
      </c>
      <c r="AQ428">
        <f ca="1">IF(Table1[[#This Row],[field of work]]="general work",1,0)</f>
        <v>0</v>
      </c>
      <c r="AY428" s="23">
        <f ca="1">IF(Table1[[#This Row],[area]]="ontario",1,0)</f>
        <v>0</v>
      </c>
      <c r="AZ428">
        <f ca="1">IF(Table1[[#This Row],[area]]="newfounland",1,0)</f>
        <v>0</v>
      </c>
      <c r="BA428">
        <f ca="1">IF(Table1[[#This Row],[area]]="alberta",1,0)</f>
        <v>0</v>
      </c>
      <c r="BB428">
        <f ca="1">IF(Table1[[#This Row],[area]]="BC",1,0)</f>
        <v>0</v>
      </c>
      <c r="BC428">
        <f ca="1">IF(Table1[[#This Row],[area]]="yukon",1,0)</f>
        <v>0</v>
      </c>
      <c r="BD428">
        <f ca="1">IF(Table1[[#This Row],[area]]="nunavet",1,0)</f>
        <v>0</v>
      </c>
      <c r="BE428">
        <f ca="1">IF(Table1[[#This Row],[area]]="sasketchwan",1,0)</f>
        <v>0</v>
      </c>
      <c r="BF428">
        <f ca="1">IF(Table1[[#This Row],[area]]="newbruncwick",1,0)</f>
        <v>0</v>
      </c>
      <c r="BG428">
        <f ca="1">IF(Table1[[#This Row],[area]]="manitoba",1,0)</f>
        <v>1</v>
      </c>
      <c r="BH428">
        <f ca="1">IF(Table1[[#This Row],[area]]="prince edward island",1,0)</f>
        <v>0</v>
      </c>
      <c r="BI428">
        <f ca="1">IF(Table1[[#This Row],[area]]="quebec",1,0)</f>
        <v>0</v>
      </c>
      <c r="BJ428">
        <f ca="1">IF(Table1[[#This Row],[area]]="northwest tersesa",1,0)</f>
        <v>0</v>
      </c>
      <c r="BZ428" s="41">
        <f ca="1">Table1[[#This Row],[Cars Value]]/Table1[[#This Row],[no of cars]]</f>
        <v>9981.6583322178194</v>
      </c>
      <c r="CB428" s="5">
        <f ca="1">IF(Table1[[#This Row],[Value of debts]]&gt;$CC$6,1,0)</f>
        <v>0</v>
      </c>
      <c r="CF428" s="6"/>
      <c r="CG428" s="43">
        <f ca="1">Table1[[#This Row],[Mortage left]]/Table1[[#This Row],[value of house]]</f>
        <v>0.2552321896743045</v>
      </c>
      <c r="CH428">
        <f t="shared" ca="1" si="155"/>
        <v>0</v>
      </c>
      <c r="CO428" s="5">
        <f ca="1">IF(Table1[[#This Row],[area]]="yukon",Table1[[#This Row],[income]],0)</f>
        <v>0</v>
      </c>
      <c r="CP428">
        <f ca="1">IF(Table1[[#This Row],[area]]="ontario",Table1[[#This Row],[income]],0)</f>
        <v>0</v>
      </c>
      <c r="CQ428">
        <f ca="1">IF(Table1[[#This Row],[area]]="newfounland",Table1[[#This Row],[income]],0)</f>
        <v>0</v>
      </c>
      <c r="CR428">
        <f ca="1">IF(Table1[[#This Row],[area]]="alberta",Table1[[#This Row],[income]],0)</f>
        <v>0</v>
      </c>
      <c r="CS428">
        <f ca="1">IF(Table1[[#This Row],[area]]="nunavet",Table1[[#This Row],[income]],0)</f>
        <v>0</v>
      </c>
      <c r="CT428">
        <f ca="1">IF(Table1[[#This Row],[area]]="prince edward island",Table1[[#This Row],[income]],0)</f>
        <v>0</v>
      </c>
      <c r="CU428">
        <f ca="1">IF(Table1[[#This Row],[area]]="northwest tersesa",Table1[[#This Row],[income]],0)</f>
        <v>0</v>
      </c>
      <c r="CV428">
        <f ca="1">IF(Table1[[#This Row],[area]]="quebec",Table1[[#This Row],[income]],0)</f>
        <v>0</v>
      </c>
      <c r="CW428">
        <f ca="1">IF(Table1[[#This Row],[area]]="manitoba",Table1[[#This Row],[income]],0)</f>
        <v>34461</v>
      </c>
      <c r="CX428">
        <f ca="1">IF(Table1[[#This Row],[area]]="sasketchwan",Table1[[#This Row],[income]],0)</f>
        <v>0</v>
      </c>
      <c r="CY428">
        <f ca="1">IF(Table1[[#This Row],[area]]="BC",Table1[[#This Row],[income]],0)</f>
        <v>0</v>
      </c>
      <c r="CZ428" s="6">
        <f ca="1">IF(Table1[[#This Row],[area]]="newbruncwick",Table1[[#This Row],[income]],0)</f>
        <v>0</v>
      </c>
      <c r="DB428" s="5">
        <f ca="1">IF(Table1[[#This Row],[field of work]]="health",Table1[[#This Row],[income]],0)</f>
        <v>34461</v>
      </c>
      <c r="DC428">
        <f ca="1">IF(Table1[[#This Row],[field of work]]="teaching",Table1[[#This Row],[income]],0)</f>
        <v>0</v>
      </c>
      <c r="DD428">
        <f ca="1">IF(Table1[[#This Row],[field of work]]="agriculture",Table1[[#This Row],[income]],0)</f>
        <v>0</v>
      </c>
      <c r="DE428">
        <f ca="1">IF(Table1[[#This Row],[field of work]]="IT",Table1[[#This Row],[income]],0)</f>
        <v>0</v>
      </c>
      <c r="DF428">
        <f ca="1">IF(Table1[[#This Row],[field of work]]="construction",Table1[[#This Row],[income]],0)</f>
        <v>0</v>
      </c>
      <c r="DG428" s="6">
        <f ca="1">IF(Table1[[#This Row],[field of work]]="general work",Table1[[#This Row],[income]],0)</f>
        <v>0</v>
      </c>
      <c r="DJ428" s="5">
        <f ca="1">IF(Table1[[#This Row],[Value of debts]]&gt;Table1[[#This Row],[income]],1,0)</f>
        <v>1</v>
      </c>
      <c r="DK428" s="6"/>
      <c r="DL428">
        <f ca="1">IF(Table1[[#This Row],[net worth of person($)]]&gt;$DM$6,Table1[[#This Row],[age]],0)</f>
        <v>43</v>
      </c>
    </row>
    <row r="429" spans="2:116" x14ac:dyDescent="0.3">
      <c r="B429">
        <f t="shared" ca="1" si="142"/>
        <v>2</v>
      </c>
      <c r="C429" s="1" t="str">
        <f t="shared" ca="1" si="143"/>
        <v>women</v>
      </c>
      <c r="D429">
        <f t="shared" ca="1" si="144"/>
        <v>41</v>
      </c>
      <c r="E429">
        <f t="shared" ca="1" si="145"/>
        <v>5</v>
      </c>
      <c r="F429" t="str">
        <f t="shared" ca="1" si="146"/>
        <v>general work</v>
      </c>
      <c r="G429">
        <f t="shared" ca="1" si="147"/>
        <v>1</v>
      </c>
      <c r="H429" t="str">
        <f t="shared" ca="1" si="148"/>
        <v>high school</v>
      </c>
      <c r="I429">
        <f t="shared" ca="1" si="149"/>
        <v>3</v>
      </c>
      <c r="J429">
        <f t="shared" ca="1" si="141"/>
        <v>1</v>
      </c>
      <c r="K429">
        <f t="shared" ca="1" si="150"/>
        <v>68966</v>
      </c>
      <c r="L429">
        <f t="shared" ca="1" si="151"/>
        <v>11</v>
      </c>
      <c r="M429" t="str">
        <f t="shared" ca="1" si="152"/>
        <v>newbruncwick</v>
      </c>
      <c r="N429">
        <f t="shared" ca="1" si="156"/>
        <v>413796</v>
      </c>
      <c r="O429">
        <f t="shared" ca="1" si="153"/>
        <v>326354.52466685168</v>
      </c>
      <c r="P429">
        <f t="shared" ca="1" si="157"/>
        <v>68250.433738681852</v>
      </c>
      <c r="Q429">
        <f t="shared" ca="1" si="154"/>
        <v>12522</v>
      </c>
      <c r="R429">
        <f t="shared" ca="1" si="158"/>
        <v>15247.853448709275</v>
      </c>
      <c r="S429">
        <f t="shared" ca="1" si="159"/>
        <v>68891.955976573969</v>
      </c>
      <c r="T429">
        <f t="shared" ca="1" si="160"/>
        <v>550938.38971525582</v>
      </c>
      <c r="U429">
        <f t="shared" ca="1" si="161"/>
        <v>354124.37811556098</v>
      </c>
      <c r="V429">
        <f t="shared" ca="1" si="162"/>
        <v>196814.01159969484</v>
      </c>
      <c r="AF429" s="5">
        <f ca="1">IF(Table1[[#This Row],[Genders]]="men",1,0)</f>
        <v>0</v>
      </c>
      <c r="AG429">
        <f ca="1">IF(Table1[[#This Row],[Genders]]="women",1,0)</f>
        <v>1</v>
      </c>
      <c r="AJ429" s="6"/>
      <c r="AL429">
        <f ca="1">IF(Table1[[#This Row],[field of work]]="teaching",1,0)</f>
        <v>0</v>
      </c>
      <c r="AM429">
        <f ca="1">IF(Table1[[#This Row],[field of work]]="health",1,0)</f>
        <v>0</v>
      </c>
      <c r="AN429">
        <f ca="1">IF(Table1[[#This Row],[field of work]]="agriculture",1,0)</f>
        <v>0</v>
      </c>
      <c r="AO429">
        <f ca="1">IF(Table1[[#This Row],[field of work]]="IT",1,0)</f>
        <v>0</v>
      </c>
      <c r="AP429">
        <f ca="1">IF(Table1[[#This Row],[field of work]]="construction",1,0)</f>
        <v>0</v>
      </c>
      <c r="AQ429">
        <f ca="1">IF(Table1[[#This Row],[field of work]]="general work",1,0)</f>
        <v>1</v>
      </c>
      <c r="AY429" s="23">
        <f ca="1">IF(Table1[[#This Row],[area]]="ontario",1,0)</f>
        <v>0</v>
      </c>
      <c r="AZ429">
        <f ca="1">IF(Table1[[#This Row],[area]]="newfounland",1,0)</f>
        <v>0</v>
      </c>
      <c r="BA429">
        <f ca="1">IF(Table1[[#This Row],[area]]="alberta",1,0)</f>
        <v>0</v>
      </c>
      <c r="BB429">
        <f ca="1">IF(Table1[[#This Row],[area]]="BC",1,0)</f>
        <v>0</v>
      </c>
      <c r="BC429">
        <f ca="1">IF(Table1[[#This Row],[area]]="yukon",1,0)</f>
        <v>0</v>
      </c>
      <c r="BD429">
        <f ca="1">IF(Table1[[#This Row],[area]]="nunavet",1,0)</f>
        <v>0</v>
      </c>
      <c r="BE429">
        <f ca="1">IF(Table1[[#This Row],[area]]="sasketchwan",1,0)</f>
        <v>0</v>
      </c>
      <c r="BF429">
        <f ca="1">IF(Table1[[#This Row],[area]]="newbruncwick",1,0)</f>
        <v>1</v>
      </c>
      <c r="BG429">
        <f ca="1">IF(Table1[[#This Row],[area]]="manitoba",1,0)</f>
        <v>0</v>
      </c>
      <c r="BH429">
        <f ca="1">IF(Table1[[#This Row],[area]]="prince edward island",1,0)</f>
        <v>0</v>
      </c>
      <c r="BI429">
        <f ca="1">IF(Table1[[#This Row],[area]]="quebec",1,0)</f>
        <v>0</v>
      </c>
      <c r="BJ429">
        <f ca="1">IF(Table1[[#This Row],[area]]="northwest tersesa",1,0)</f>
        <v>0</v>
      </c>
      <c r="BZ429" s="41">
        <f ca="1">Table1[[#This Row],[Cars Value]]/Table1[[#This Row],[no of cars]]</f>
        <v>68250.433738681852</v>
      </c>
      <c r="CB429" s="5">
        <f ca="1">IF(Table1[[#This Row],[Value of debts]]&gt;$CC$6,1,0)</f>
        <v>1</v>
      </c>
      <c r="CF429" s="6"/>
      <c r="CG429" s="43">
        <f ca="1">Table1[[#This Row],[Mortage left]]/Table1[[#This Row],[value of house]]</f>
        <v>0.78868458048616152</v>
      </c>
      <c r="CH429">
        <f t="shared" ca="1" si="155"/>
        <v>0</v>
      </c>
      <c r="CO429" s="5">
        <f ca="1">IF(Table1[[#This Row],[area]]="yukon",Table1[[#This Row],[income]],0)</f>
        <v>0</v>
      </c>
      <c r="CP429">
        <f ca="1">IF(Table1[[#This Row],[area]]="ontario",Table1[[#This Row],[income]],0)</f>
        <v>0</v>
      </c>
      <c r="CQ429">
        <f ca="1">IF(Table1[[#This Row],[area]]="newfounland",Table1[[#This Row],[income]],0)</f>
        <v>0</v>
      </c>
      <c r="CR429">
        <f ca="1">IF(Table1[[#This Row],[area]]="alberta",Table1[[#This Row],[income]],0)</f>
        <v>0</v>
      </c>
      <c r="CS429">
        <f ca="1">IF(Table1[[#This Row],[area]]="nunavet",Table1[[#This Row],[income]],0)</f>
        <v>0</v>
      </c>
      <c r="CT429">
        <f ca="1">IF(Table1[[#This Row],[area]]="prince edward island",Table1[[#This Row],[income]],0)</f>
        <v>0</v>
      </c>
      <c r="CU429">
        <f ca="1">IF(Table1[[#This Row],[area]]="northwest tersesa",Table1[[#This Row],[income]],0)</f>
        <v>0</v>
      </c>
      <c r="CV429">
        <f ca="1">IF(Table1[[#This Row],[area]]="quebec",Table1[[#This Row],[income]],0)</f>
        <v>0</v>
      </c>
      <c r="CW429">
        <f ca="1">IF(Table1[[#This Row],[area]]="manitoba",Table1[[#This Row],[income]],0)</f>
        <v>0</v>
      </c>
      <c r="CX429">
        <f ca="1">IF(Table1[[#This Row],[area]]="sasketchwan",Table1[[#This Row],[income]],0)</f>
        <v>0</v>
      </c>
      <c r="CY429">
        <f ca="1">IF(Table1[[#This Row],[area]]="BC",Table1[[#This Row],[income]],0)</f>
        <v>0</v>
      </c>
      <c r="CZ429" s="6">
        <f ca="1">IF(Table1[[#This Row],[area]]="newbruncwick",Table1[[#This Row],[income]],0)</f>
        <v>68966</v>
      </c>
      <c r="DB429" s="5">
        <f ca="1">IF(Table1[[#This Row],[field of work]]="health",Table1[[#This Row],[income]],0)</f>
        <v>0</v>
      </c>
      <c r="DC429">
        <f ca="1">IF(Table1[[#This Row],[field of work]]="teaching",Table1[[#This Row],[income]],0)</f>
        <v>0</v>
      </c>
      <c r="DD429">
        <f ca="1">IF(Table1[[#This Row],[field of work]]="agriculture",Table1[[#This Row],[income]],0)</f>
        <v>0</v>
      </c>
      <c r="DE429">
        <f ca="1">IF(Table1[[#This Row],[field of work]]="IT",Table1[[#This Row],[income]],0)</f>
        <v>0</v>
      </c>
      <c r="DF429">
        <f ca="1">IF(Table1[[#This Row],[field of work]]="construction",Table1[[#This Row],[income]],0)</f>
        <v>0</v>
      </c>
      <c r="DG429" s="6">
        <f ca="1">IF(Table1[[#This Row],[field of work]]="general work",Table1[[#This Row],[income]],0)</f>
        <v>68966</v>
      </c>
      <c r="DJ429" s="5">
        <f ca="1">IF(Table1[[#This Row],[Value of debts]]&gt;Table1[[#This Row],[income]],1,0)</f>
        <v>1</v>
      </c>
      <c r="DK429" s="6"/>
      <c r="DL429">
        <f ca="1">IF(Table1[[#This Row],[net worth of person($)]]&gt;$DM$6,Table1[[#This Row],[age]],0)</f>
        <v>41</v>
      </c>
    </row>
    <row r="430" spans="2:116" x14ac:dyDescent="0.3">
      <c r="B430">
        <f t="shared" ca="1" si="142"/>
        <v>2</v>
      </c>
      <c r="C430" s="1" t="str">
        <f t="shared" ca="1" si="143"/>
        <v>women</v>
      </c>
      <c r="D430">
        <f t="shared" ca="1" si="144"/>
        <v>37</v>
      </c>
      <c r="E430">
        <f t="shared" ca="1" si="145"/>
        <v>4</v>
      </c>
      <c r="F430" t="str">
        <f t="shared" ca="1" si="146"/>
        <v>IT</v>
      </c>
      <c r="G430">
        <f t="shared" ca="1" si="147"/>
        <v>4</v>
      </c>
      <c r="H430" t="str">
        <f t="shared" ca="1" si="148"/>
        <v>technical;</v>
      </c>
      <c r="I430">
        <f t="shared" ca="1" si="149"/>
        <v>0</v>
      </c>
      <c r="J430">
        <f t="shared" ca="1" si="141"/>
        <v>2</v>
      </c>
      <c r="K430">
        <f t="shared" ca="1" si="150"/>
        <v>72575</v>
      </c>
      <c r="L430">
        <f t="shared" ca="1" si="151"/>
        <v>7</v>
      </c>
      <c r="M430" t="str">
        <f t="shared" ca="1" si="152"/>
        <v>manitoba</v>
      </c>
      <c r="N430">
        <f t="shared" ca="1" si="156"/>
        <v>217725</v>
      </c>
      <c r="O430">
        <f t="shared" ca="1" si="153"/>
        <v>101183.8979535503</v>
      </c>
      <c r="P430">
        <f t="shared" ca="1" si="157"/>
        <v>10334.86833313665</v>
      </c>
      <c r="Q430">
        <f t="shared" ca="1" si="154"/>
        <v>1253</v>
      </c>
      <c r="R430">
        <f t="shared" ca="1" si="158"/>
        <v>62396.40330247613</v>
      </c>
      <c r="S430">
        <f t="shared" ca="1" si="159"/>
        <v>98989.319291357329</v>
      </c>
      <c r="T430">
        <f t="shared" ca="1" si="160"/>
        <v>327049.18762449396</v>
      </c>
      <c r="U430">
        <f t="shared" ca="1" si="161"/>
        <v>164833.30125602643</v>
      </c>
      <c r="V430">
        <f t="shared" ca="1" si="162"/>
        <v>162215.88636846753</v>
      </c>
      <c r="AF430" s="5">
        <f ca="1">IF(Table1[[#This Row],[Genders]]="men",1,0)</f>
        <v>0</v>
      </c>
      <c r="AG430">
        <f ca="1">IF(Table1[[#This Row],[Genders]]="women",1,0)</f>
        <v>1</v>
      </c>
      <c r="AJ430" s="6"/>
      <c r="AL430">
        <f ca="1">IF(Table1[[#This Row],[field of work]]="teaching",1,0)</f>
        <v>0</v>
      </c>
      <c r="AM430">
        <f ca="1">IF(Table1[[#This Row],[field of work]]="health",1,0)</f>
        <v>0</v>
      </c>
      <c r="AN430">
        <f ca="1">IF(Table1[[#This Row],[field of work]]="agriculture",1,0)</f>
        <v>0</v>
      </c>
      <c r="AO430">
        <f ca="1">IF(Table1[[#This Row],[field of work]]="IT",1,0)</f>
        <v>1</v>
      </c>
      <c r="AP430">
        <f ca="1">IF(Table1[[#This Row],[field of work]]="construction",1,0)</f>
        <v>0</v>
      </c>
      <c r="AQ430">
        <f ca="1">IF(Table1[[#This Row],[field of work]]="general work",1,0)</f>
        <v>0</v>
      </c>
      <c r="AY430" s="23">
        <f ca="1">IF(Table1[[#This Row],[area]]="ontario",1,0)</f>
        <v>0</v>
      </c>
      <c r="AZ430">
        <f ca="1">IF(Table1[[#This Row],[area]]="newfounland",1,0)</f>
        <v>0</v>
      </c>
      <c r="BA430">
        <f ca="1">IF(Table1[[#This Row],[area]]="alberta",1,0)</f>
        <v>0</v>
      </c>
      <c r="BB430">
        <f ca="1">IF(Table1[[#This Row],[area]]="BC",1,0)</f>
        <v>0</v>
      </c>
      <c r="BC430">
        <f ca="1">IF(Table1[[#This Row],[area]]="yukon",1,0)</f>
        <v>0</v>
      </c>
      <c r="BD430">
        <f ca="1">IF(Table1[[#This Row],[area]]="nunavet",1,0)</f>
        <v>0</v>
      </c>
      <c r="BE430">
        <f ca="1">IF(Table1[[#This Row],[area]]="sasketchwan",1,0)</f>
        <v>0</v>
      </c>
      <c r="BF430">
        <f ca="1">IF(Table1[[#This Row],[area]]="newbruncwick",1,0)</f>
        <v>0</v>
      </c>
      <c r="BG430">
        <f ca="1">IF(Table1[[#This Row],[area]]="manitoba",1,0)</f>
        <v>1</v>
      </c>
      <c r="BH430">
        <f ca="1">IF(Table1[[#This Row],[area]]="prince edward island",1,0)</f>
        <v>0</v>
      </c>
      <c r="BI430">
        <f ca="1">IF(Table1[[#This Row],[area]]="quebec",1,0)</f>
        <v>0</v>
      </c>
      <c r="BJ430">
        <f ca="1">IF(Table1[[#This Row],[area]]="northwest tersesa",1,0)</f>
        <v>0</v>
      </c>
      <c r="BZ430" s="41">
        <f ca="1">Table1[[#This Row],[Cars Value]]/Table1[[#This Row],[no of cars]]</f>
        <v>5167.4341665683251</v>
      </c>
      <c r="CB430" s="5">
        <f ca="1">IF(Table1[[#This Row],[Value of debts]]&gt;$CC$6,1,0)</f>
        <v>1</v>
      </c>
      <c r="CF430" s="6"/>
      <c r="CG430" s="43">
        <f ca="1">Table1[[#This Row],[Mortage left]]/Table1[[#This Row],[value of house]]</f>
        <v>0.4647325660973719</v>
      </c>
      <c r="CH430">
        <f t="shared" ca="1" si="155"/>
        <v>0</v>
      </c>
      <c r="CO430" s="5">
        <f ca="1">IF(Table1[[#This Row],[area]]="yukon",Table1[[#This Row],[income]],0)</f>
        <v>0</v>
      </c>
      <c r="CP430">
        <f ca="1">IF(Table1[[#This Row],[area]]="ontario",Table1[[#This Row],[income]],0)</f>
        <v>0</v>
      </c>
      <c r="CQ430">
        <f ca="1">IF(Table1[[#This Row],[area]]="newfounland",Table1[[#This Row],[income]],0)</f>
        <v>0</v>
      </c>
      <c r="CR430">
        <f ca="1">IF(Table1[[#This Row],[area]]="alberta",Table1[[#This Row],[income]],0)</f>
        <v>0</v>
      </c>
      <c r="CS430">
        <f ca="1">IF(Table1[[#This Row],[area]]="nunavet",Table1[[#This Row],[income]],0)</f>
        <v>0</v>
      </c>
      <c r="CT430">
        <f ca="1">IF(Table1[[#This Row],[area]]="prince edward island",Table1[[#This Row],[income]],0)</f>
        <v>0</v>
      </c>
      <c r="CU430">
        <f ca="1">IF(Table1[[#This Row],[area]]="northwest tersesa",Table1[[#This Row],[income]],0)</f>
        <v>0</v>
      </c>
      <c r="CV430">
        <f ca="1">IF(Table1[[#This Row],[area]]="quebec",Table1[[#This Row],[income]],0)</f>
        <v>0</v>
      </c>
      <c r="CW430">
        <f ca="1">IF(Table1[[#This Row],[area]]="manitoba",Table1[[#This Row],[income]],0)</f>
        <v>72575</v>
      </c>
      <c r="CX430">
        <f ca="1">IF(Table1[[#This Row],[area]]="sasketchwan",Table1[[#This Row],[income]],0)</f>
        <v>0</v>
      </c>
      <c r="CY430">
        <f ca="1">IF(Table1[[#This Row],[area]]="BC",Table1[[#This Row],[income]],0)</f>
        <v>0</v>
      </c>
      <c r="CZ430" s="6">
        <f ca="1">IF(Table1[[#This Row],[area]]="newbruncwick",Table1[[#This Row],[income]],0)</f>
        <v>0</v>
      </c>
      <c r="DB430" s="5">
        <f ca="1">IF(Table1[[#This Row],[field of work]]="health",Table1[[#This Row],[income]],0)</f>
        <v>0</v>
      </c>
      <c r="DC430">
        <f ca="1">IF(Table1[[#This Row],[field of work]]="teaching",Table1[[#This Row],[income]],0)</f>
        <v>0</v>
      </c>
      <c r="DD430">
        <f ca="1">IF(Table1[[#This Row],[field of work]]="agriculture",Table1[[#This Row],[income]],0)</f>
        <v>0</v>
      </c>
      <c r="DE430">
        <f ca="1">IF(Table1[[#This Row],[field of work]]="IT",Table1[[#This Row],[income]],0)</f>
        <v>72575</v>
      </c>
      <c r="DF430">
        <f ca="1">IF(Table1[[#This Row],[field of work]]="construction",Table1[[#This Row],[income]],0)</f>
        <v>0</v>
      </c>
      <c r="DG430" s="6">
        <f ca="1">IF(Table1[[#This Row],[field of work]]="general work",Table1[[#This Row],[income]],0)</f>
        <v>0</v>
      </c>
      <c r="DJ430" s="5">
        <f ca="1">IF(Table1[[#This Row],[Value of debts]]&gt;Table1[[#This Row],[income]],1,0)</f>
        <v>1</v>
      </c>
      <c r="DK430" s="6"/>
      <c r="DL430">
        <f ca="1">IF(Table1[[#This Row],[net worth of person($)]]&gt;$DM$6,Table1[[#This Row],[age]],0)</f>
        <v>37</v>
      </c>
    </row>
    <row r="431" spans="2:116" x14ac:dyDescent="0.3">
      <c r="B431">
        <f t="shared" ca="1" si="142"/>
        <v>2</v>
      </c>
      <c r="C431" s="1" t="str">
        <f t="shared" ca="1" si="143"/>
        <v>women</v>
      </c>
      <c r="D431">
        <f t="shared" ca="1" si="144"/>
        <v>43</v>
      </c>
      <c r="E431">
        <f t="shared" ca="1" si="145"/>
        <v>3</v>
      </c>
      <c r="F431" t="str">
        <f t="shared" ca="1" si="146"/>
        <v>teaching</v>
      </c>
      <c r="G431">
        <f t="shared" ca="1" si="147"/>
        <v>1</v>
      </c>
      <c r="H431" t="str">
        <f t="shared" ca="1" si="148"/>
        <v>high school</v>
      </c>
      <c r="I431">
        <f t="shared" ca="1" si="149"/>
        <v>1</v>
      </c>
      <c r="J431">
        <f t="shared" ca="1" si="141"/>
        <v>3</v>
      </c>
      <c r="K431">
        <f t="shared" ca="1" si="150"/>
        <v>62272</v>
      </c>
      <c r="L431">
        <f t="shared" ca="1" si="151"/>
        <v>3</v>
      </c>
      <c r="M431" t="str">
        <f t="shared" ca="1" si="152"/>
        <v>northwest tersesa</v>
      </c>
      <c r="N431">
        <f t="shared" ca="1" si="156"/>
        <v>311360</v>
      </c>
      <c r="O431">
        <f t="shared" ca="1" si="153"/>
        <v>17257.653511191693</v>
      </c>
      <c r="P431">
        <f t="shared" ca="1" si="157"/>
        <v>14764.03023938399</v>
      </c>
      <c r="Q431">
        <f t="shared" ca="1" si="154"/>
        <v>8345</v>
      </c>
      <c r="R431">
        <f t="shared" ca="1" si="158"/>
        <v>47081.754433778056</v>
      </c>
      <c r="S431">
        <f t="shared" ca="1" si="159"/>
        <v>9881.3052905869063</v>
      </c>
      <c r="T431">
        <f t="shared" ca="1" si="160"/>
        <v>336005.33552997088</v>
      </c>
      <c r="U431">
        <f t="shared" ca="1" si="161"/>
        <v>72684.407944969746</v>
      </c>
      <c r="V431">
        <f t="shared" ca="1" si="162"/>
        <v>263320.9275850011</v>
      </c>
      <c r="AF431" s="5">
        <f ca="1">IF(Table1[[#This Row],[Genders]]="men",1,0)</f>
        <v>0</v>
      </c>
      <c r="AG431">
        <f ca="1">IF(Table1[[#This Row],[Genders]]="women",1,0)</f>
        <v>1</v>
      </c>
      <c r="AJ431" s="6"/>
      <c r="AL431">
        <f ca="1">IF(Table1[[#This Row],[field of work]]="teaching",1,0)</f>
        <v>1</v>
      </c>
      <c r="AM431">
        <f ca="1">IF(Table1[[#This Row],[field of work]]="health",1,0)</f>
        <v>0</v>
      </c>
      <c r="AN431">
        <f ca="1">IF(Table1[[#This Row],[field of work]]="agriculture",1,0)</f>
        <v>0</v>
      </c>
      <c r="AO431">
        <f ca="1">IF(Table1[[#This Row],[field of work]]="IT",1,0)</f>
        <v>0</v>
      </c>
      <c r="AP431">
        <f ca="1">IF(Table1[[#This Row],[field of work]]="construction",1,0)</f>
        <v>0</v>
      </c>
      <c r="AQ431">
        <f ca="1">IF(Table1[[#This Row],[field of work]]="general work",1,0)</f>
        <v>0</v>
      </c>
      <c r="AY431" s="23">
        <f ca="1">IF(Table1[[#This Row],[area]]="ontario",1,0)</f>
        <v>0</v>
      </c>
      <c r="AZ431">
        <f ca="1">IF(Table1[[#This Row],[area]]="newfounland",1,0)</f>
        <v>0</v>
      </c>
      <c r="BA431">
        <f ca="1">IF(Table1[[#This Row],[area]]="alberta",1,0)</f>
        <v>0</v>
      </c>
      <c r="BB431">
        <f ca="1">IF(Table1[[#This Row],[area]]="BC",1,0)</f>
        <v>0</v>
      </c>
      <c r="BC431">
        <f ca="1">IF(Table1[[#This Row],[area]]="yukon",1,0)</f>
        <v>0</v>
      </c>
      <c r="BD431">
        <f ca="1">IF(Table1[[#This Row],[area]]="nunavet",1,0)</f>
        <v>0</v>
      </c>
      <c r="BE431">
        <f ca="1">IF(Table1[[#This Row],[area]]="sasketchwan",1,0)</f>
        <v>0</v>
      </c>
      <c r="BF431">
        <f ca="1">IF(Table1[[#This Row],[area]]="newbruncwick",1,0)</f>
        <v>0</v>
      </c>
      <c r="BG431">
        <f ca="1">IF(Table1[[#This Row],[area]]="manitoba",1,0)</f>
        <v>0</v>
      </c>
      <c r="BH431">
        <f ca="1">IF(Table1[[#This Row],[area]]="prince edward island",1,0)</f>
        <v>0</v>
      </c>
      <c r="BI431">
        <f ca="1">IF(Table1[[#This Row],[area]]="quebec",1,0)</f>
        <v>0</v>
      </c>
      <c r="BJ431">
        <f ca="1">IF(Table1[[#This Row],[area]]="northwest tersesa",1,0)</f>
        <v>1</v>
      </c>
      <c r="BZ431" s="41">
        <f ca="1">Table1[[#This Row],[Cars Value]]/Table1[[#This Row],[no of cars]]</f>
        <v>4921.3434131279964</v>
      </c>
      <c r="CB431" s="5">
        <f ca="1">IF(Table1[[#This Row],[Value of debts]]&gt;$CC$6,1,0)</f>
        <v>0</v>
      </c>
      <c r="CF431" s="6"/>
      <c r="CG431" s="43">
        <f ca="1">Table1[[#This Row],[Mortage left]]/Table1[[#This Row],[value of house]]</f>
        <v>5.5426687792881853E-2</v>
      </c>
      <c r="CH431">
        <f t="shared" ca="1" si="155"/>
        <v>1</v>
      </c>
      <c r="CO431" s="5">
        <f ca="1">IF(Table1[[#This Row],[area]]="yukon",Table1[[#This Row],[income]],0)</f>
        <v>0</v>
      </c>
      <c r="CP431">
        <f ca="1">IF(Table1[[#This Row],[area]]="ontario",Table1[[#This Row],[income]],0)</f>
        <v>0</v>
      </c>
      <c r="CQ431">
        <f ca="1">IF(Table1[[#This Row],[area]]="newfounland",Table1[[#This Row],[income]],0)</f>
        <v>0</v>
      </c>
      <c r="CR431">
        <f ca="1">IF(Table1[[#This Row],[area]]="alberta",Table1[[#This Row],[income]],0)</f>
        <v>0</v>
      </c>
      <c r="CS431">
        <f ca="1">IF(Table1[[#This Row],[area]]="nunavet",Table1[[#This Row],[income]],0)</f>
        <v>0</v>
      </c>
      <c r="CT431">
        <f ca="1">IF(Table1[[#This Row],[area]]="prince edward island",Table1[[#This Row],[income]],0)</f>
        <v>0</v>
      </c>
      <c r="CU431">
        <f ca="1">IF(Table1[[#This Row],[area]]="northwest tersesa",Table1[[#This Row],[income]],0)</f>
        <v>62272</v>
      </c>
      <c r="CV431">
        <f ca="1">IF(Table1[[#This Row],[area]]="quebec",Table1[[#This Row],[income]],0)</f>
        <v>0</v>
      </c>
      <c r="CW431">
        <f ca="1">IF(Table1[[#This Row],[area]]="manitoba",Table1[[#This Row],[income]],0)</f>
        <v>0</v>
      </c>
      <c r="CX431">
        <f ca="1">IF(Table1[[#This Row],[area]]="sasketchwan",Table1[[#This Row],[income]],0)</f>
        <v>0</v>
      </c>
      <c r="CY431">
        <f ca="1">IF(Table1[[#This Row],[area]]="BC",Table1[[#This Row],[income]],0)</f>
        <v>0</v>
      </c>
      <c r="CZ431" s="6">
        <f ca="1">IF(Table1[[#This Row],[area]]="newbruncwick",Table1[[#This Row],[income]],0)</f>
        <v>0</v>
      </c>
      <c r="DB431" s="5">
        <f ca="1">IF(Table1[[#This Row],[field of work]]="health",Table1[[#This Row],[income]],0)</f>
        <v>0</v>
      </c>
      <c r="DC431">
        <f ca="1">IF(Table1[[#This Row],[field of work]]="teaching",Table1[[#This Row],[income]],0)</f>
        <v>62272</v>
      </c>
      <c r="DD431">
        <f ca="1">IF(Table1[[#This Row],[field of work]]="agriculture",Table1[[#This Row],[income]],0)</f>
        <v>0</v>
      </c>
      <c r="DE431">
        <f ca="1">IF(Table1[[#This Row],[field of work]]="IT",Table1[[#This Row],[income]],0)</f>
        <v>0</v>
      </c>
      <c r="DF431">
        <f ca="1">IF(Table1[[#This Row],[field of work]]="construction",Table1[[#This Row],[income]],0)</f>
        <v>0</v>
      </c>
      <c r="DG431" s="6">
        <f ca="1">IF(Table1[[#This Row],[field of work]]="general work",Table1[[#This Row],[income]],0)</f>
        <v>0</v>
      </c>
      <c r="DJ431" s="5">
        <f ca="1">IF(Table1[[#This Row],[Value of debts]]&gt;Table1[[#This Row],[income]],1,0)</f>
        <v>1</v>
      </c>
      <c r="DK431" s="6"/>
      <c r="DL431">
        <f ca="1">IF(Table1[[#This Row],[net worth of person($)]]&gt;$DM$6,Table1[[#This Row],[age]],0)</f>
        <v>43</v>
      </c>
    </row>
    <row r="432" spans="2:116" x14ac:dyDescent="0.3">
      <c r="B432">
        <f t="shared" ca="1" si="142"/>
        <v>2</v>
      </c>
      <c r="C432" s="1" t="str">
        <f t="shared" ca="1" si="143"/>
        <v>women</v>
      </c>
      <c r="D432">
        <f t="shared" ca="1" si="144"/>
        <v>28</v>
      </c>
      <c r="E432">
        <f t="shared" ca="1" si="145"/>
        <v>3</v>
      </c>
      <c r="F432" t="str">
        <f t="shared" ca="1" si="146"/>
        <v>teaching</v>
      </c>
      <c r="G432">
        <f t="shared" ca="1" si="147"/>
        <v>2</v>
      </c>
      <c r="H432" t="str">
        <f t="shared" ca="1" si="148"/>
        <v>college</v>
      </c>
      <c r="I432">
        <f t="shared" ca="1" si="149"/>
        <v>3</v>
      </c>
      <c r="J432">
        <f t="shared" ca="1" si="141"/>
        <v>2</v>
      </c>
      <c r="K432">
        <f t="shared" ca="1" si="150"/>
        <v>73767</v>
      </c>
      <c r="L432">
        <f t="shared" ca="1" si="151"/>
        <v>5</v>
      </c>
      <c r="M432" t="str">
        <f t="shared" ca="1" si="152"/>
        <v>nunavet</v>
      </c>
      <c r="N432">
        <f t="shared" ca="1" si="156"/>
        <v>442602</v>
      </c>
      <c r="O432">
        <f t="shared" ca="1" si="153"/>
        <v>94713.838076633343</v>
      </c>
      <c r="P432">
        <f t="shared" ca="1" si="157"/>
        <v>20416.448121513549</v>
      </c>
      <c r="Q432">
        <f t="shared" ca="1" si="154"/>
        <v>4652</v>
      </c>
      <c r="R432">
        <f t="shared" ca="1" si="158"/>
        <v>7174.1420686334177</v>
      </c>
      <c r="S432">
        <f t="shared" ca="1" si="159"/>
        <v>46827.433298811615</v>
      </c>
      <c r="T432">
        <f t="shared" ca="1" si="160"/>
        <v>509845.88142032514</v>
      </c>
      <c r="U432">
        <f t="shared" ca="1" si="161"/>
        <v>106539.98014526676</v>
      </c>
      <c r="V432">
        <f t="shared" ca="1" si="162"/>
        <v>403305.90127505839</v>
      </c>
      <c r="AF432" s="5">
        <f ca="1">IF(Table1[[#This Row],[Genders]]="men",1,0)</f>
        <v>0</v>
      </c>
      <c r="AG432">
        <f ca="1">IF(Table1[[#This Row],[Genders]]="women",1,0)</f>
        <v>1</v>
      </c>
      <c r="AJ432" s="6"/>
      <c r="AL432">
        <f ca="1">IF(Table1[[#This Row],[field of work]]="teaching",1,0)</f>
        <v>1</v>
      </c>
      <c r="AM432">
        <f ca="1">IF(Table1[[#This Row],[field of work]]="health",1,0)</f>
        <v>0</v>
      </c>
      <c r="AN432">
        <f ca="1">IF(Table1[[#This Row],[field of work]]="agriculture",1,0)</f>
        <v>0</v>
      </c>
      <c r="AO432">
        <f ca="1">IF(Table1[[#This Row],[field of work]]="IT",1,0)</f>
        <v>0</v>
      </c>
      <c r="AP432">
        <f ca="1">IF(Table1[[#This Row],[field of work]]="construction",1,0)</f>
        <v>0</v>
      </c>
      <c r="AQ432">
        <f ca="1">IF(Table1[[#This Row],[field of work]]="general work",1,0)</f>
        <v>0</v>
      </c>
      <c r="AY432" s="23">
        <f ca="1">IF(Table1[[#This Row],[area]]="ontario",1,0)</f>
        <v>0</v>
      </c>
      <c r="AZ432">
        <f ca="1">IF(Table1[[#This Row],[area]]="newfounland",1,0)</f>
        <v>0</v>
      </c>
      <c r="BA432">
        <f ca="1">IF(Table1[[#This Row],[area]]="alberta",1,0)</f>
        <v>0</v>
      </c>
      <c r="BB432">
        <f ca="1">IF(Table1[[#This Row],[area]]="BC",1,0)</f>
        <v>0</v>
      </c>
      <c r="BC432">
        <f ca="1">IF(Table1[[#This Row],[area]]="yukon",1,0)</f>
        <v>0</v>
      </c>
      <c r="BD432">
        <f ca="1">IF(Table1[[#This Row],[area]]="nunavet",1,0)</f>
        <v>1</v>
      </c>
      <c r="BE432">
        <f ca="1">IF(Table1[[#This Row],[area]]="sasketchwan",1,0)</f>
        <v>0</v>
      </c>
      <c r="BF432">
        <f ca="1">IF(Table1[[#This Row],[area]]="newbruncwick",1,0)</f>
        <v>0</v>
      </c>
      <c r="BG432">
        <f ca="1">IF(Table1[[#This Row],[area]]="manitoba",1,0)</f>
        <v>0</v>
      </c>
      <c r="BH432">
        <f ca="1">IF(Table1[[#This Row],[area]]="prince edward island",1,0)</f>
        <v>0</v>
      </c>
      <c r="BI432">
        <f ca="1">IF(Table1[[#This Row],[area]]="quebec",1,0)</f>
        <v>0</v>
      </c>
      <c r="BJ432">
        <f ca="1">IF(Table1[[#This Row],[area]]="northwest tersesa",1,0)</f>
        <v>0</v>
      </c>
      <c r="BZ432" s="41">
        <f ca="1">Table1[[#This Row],[Cars Value]]/Table1[[#This Row],[no of cars]]</f>
        <v>10208.224060756775</v>
      </c>
      <c r="CB432" s="5">
        <f ca="1">IF(Table1[[#This Row],[Value of debts]]&gt;$CC$6,1,0)</f>
        <v>1</v>
      </c>
      <c r="CF432" s="6"/>
      <c r="CG432" s="43">
        <f ca="1">Table1[[#This Row],[Mortage left]]/Table1[[#This Row],[value of house]]</f>
        <v>0.21399324466819702</v>
      </c>
      <c r="CH432">
        <f t="shared" ca="1" si="155"/>
        <v>0</v>
      </c>
      <c r="CO432" s="5">
        <f ca="1">IF(Table1[[#This Row],[area]]="yukon",Table1[[#This Row],[income]],0)</f>
        <v>0</v>
      </c>
      <c r="CP432">
        <f ca="1">IF(Table1[[#This Row],[area]]="ontario",Table1[[#This Row],[income]],0)</f>
        <v>0</v>
      </c>
      <c r="CQ432">
        <f ca="1">IF(Table1[[#This Row],[area]]="newfounland",Table1[[#This Row],[income]],0)</f>
        <v>0</v>
      </c>
      <c r="CR432">
        <f ca="1">IF(Table1[[#This Row],[area]]="alberta",Table1[[#This Row],[income]],0)</f>
        <v>0</v>
      </c>
      <c r="CS432">
        <f ca="1">IF(Table1[[#This Row],[area]]="nunavet",Table1[[#This Row],[income]],0)</f>
        <v>73767</v>
      </c>
      <c r="CT432">
        <f ca="1">IF(Table1[[#This Row],[area]]="prince edward island",Table1[[#This Row],[income]],0)</f>
        <v>0</v>
      </c>
      <c r="CU432">
        <f ca="1">IF(Table1[[#This Row],[area]]="northwest tersesa",Table1[[#This Row],[income]],0)</f>
        <v>0</v>
      </c>
      <c r="CV432">
        <f ca="1">IF(Table1[[#This Row],[area]]="quebec",Table1[[#This Row],[income]],0)</f>
        <v>0</v>
      </c>
      <c r="CW432">
        <f ca="1">IF(Table1[[#This Row],[area]]="manitoba",Table1[[#This Row],[income]],0)</f>
        <v>0</v>
      </c>
      <c r="CX432">
        <f ca="1">IF(Table1[[#This Row],[area]]="sasketchwan",Table1[[#This Row],[income]],0)</f>
        <v>0</v>
      </c>
      <c r="CY432">
        <f ca="1">IF(Table1[[#This Row],[area]]="BC",Table1[[#This Row],[income]],0)</f>
        <v>0</v>
      </c>
      <c r="CZ432" s="6">
        <f ca="1">IF(Table1[[#This Row],[area]]="newbruncwick",Table1[[#This Row],[income]],0)</f>
        <v>0</v>
      </c>
      <c r="DB432" s="5">
        <f ca="1">IF(Table1[[#This Row],[field of work]]="health",Table1[[#This Row],[income]],0)</f>
        <v>0</v>
      </c>
      <c r="DC432">
        <f ca="1">IF(Table1[[#This Row],[field of work]]="teaching",Table1[[#This Row],[income]],0)</f>
        <v>73767</v>
      </c>
      <c r="DD432">
        <f ca="1">IF(Table1[[#This Row],[field of work]]="agriculture",Table1[[#This Row],[income]],0)</f>
        <v>0</v>
      </c>
      <c r="DE432">
        <f ca="1">IF(Table1[[#This Row],[field of work]]="IT",Table1[[#This Row],[income]],0)</f>
        <v>0</v>
      </c>
      <c r="DF432">
        <f ca="1">IF(Table1[[#This Row],[field of work]]="construction",Table1[[#This Row],[income]],0)</f>
        <v>0</v>
      </c>
      <c r="DG432" s="6">
        <f ca="1">IF(Table1[[#This Row],[field of work]]="general work",Table1[[#This Row],[income]],0)</f>
        <v>0</v>
      </c>
      <c r="DJ432" s="5">
        <f ca="1">IF(Table1[[#This Row],[Value of debts]]&gt;Table1[[#This Row],[income]],1,0)</f>
        <v>1</v>
      </c>
      <c r="DK432" s="6"/>
      <c r="DL432">
        <f ca="1">IF(Table1[[#This Row],[net worth of person($)]]&gt;$DM$6,Table1[[#This Row],[age]],0)</f>
        <v>28</v>
      </c>
    </row>
    <row r="433" spans="2:116" x14ac:dyDescent="0.3">
      <c r="B433">
        <f t="shared" ca="1" si="142"/>
        <v>2</v>
      </c>
      <c r="C433" s="1" t="str">
        <f t="shared" ca="1" si="143"/>
        <v>women</v>
      </c>
      <c r="D433">
        <f t="shared" ca="1" si="144"/>
        <v>45</v>
      </c>
      <c r="E433">
        <f t="shared" ca="1" si="145"/>
        <v>3</v>
      </c>
      <c r="F433" t="str">
        <f t="shared" ca="1" si="146"/>
        <v>teaching</v>
      </c>
      <c r="G433">
        <f t="shared" ca="1" si="147"/>
        <v>5</v>
      </c>
      <c r="H433" t="str">
        <f t="shared" ca="1" si="148"/>
        <v>other</v>
      </c>
      <c r="I433">
        <f t="shared" ca="1" si="149"/>
        <v>3</v>
      </c>
      <c r="J433">
        <f t="shared" ca="1" si="141"/>
        <v>1</v>
      </c>
      <c r="K433">
        <f t="shared" ca="1" si="150"/>
        <v>31748</v>
      </c>
      <c r="L433">
        <f t="shared" ca="1" si="151"/>
        <v>8</v>
      </c>
      <c r="M433" t="str">
        <f t="shared" ca="1" si="152"/>
        <v>ontario</v>
      </c>
      <c r="N433">
        <f t="shared" ca="1" si="156"/>
        <v>126992</v>
      </c>
      <c r="O433">
        <f t="shared" ca="1" si="153"/>
        <v>2575.8549571217354</v>
      </c>
      <c r="P433">
        <f t="shared" ca="1" si="157"/>
        <v>17581.994374615722</v>
      </c>
      <c r="Q433">
        <f t="shared" ca="1" si="154"/>
        <v>8387</v>
      </c>
      <c r="R433">
        <f t="shared" ca="1" si="158"/>
        <v>14469.205013802897</v>
      </c>
      <c r="S433">
        <f t="shared" ca="1" si="159"/>
        <v>6685.1003895896683</v>
      </c>
      <c r="T433">
        <f t="shared" ca="1" si="160"/>
        <v>151259.09476420539</v>
      </c>
      <c r="U433">
        <f t="shared" ca="1" si="161"/>
        <v>25432.059970924631</v>
      </c>
      <c r="V433">
        <f t="shared" ca="1" si="162"/>
        <v>125827.03479328076</v>
      </c>
      <c r="AF433" s="5">
        <f ca="1">IF(Table1[[#This Row],[Genders]]="men",1,0)</f>
        <v>0</v>
      </c>
      <c r="AG433">
        <f ca="1">IF(Table1[[#This Row],[Genders]]="women",1,0)</f>
        <v>1</v>
      </c>
      <c r="AJ433" s="6"/>
      <c r="AL433">
        <f ca="1">IF(Table1[[#This Row],[field of work]]="teaching",1,0)</f>
        <v>1</v>
      </c>
      <c r="AM433">
        <f ca="1">IF(Table1[[#This Row],[field of work]]="health",1,0)</f>
        <v>0</v>
      </c>
      <c r="AN433">
        <f ca="1">IF(Table1[[#This Row],[field of work]]="agriculture",1,0)</f>
        <v>0</v>
      </c>
      <c r="AO433">
        <f ca="1">IF(Table1[[#This Row],[field of work]]="IT",1,0)</f>
        <v>0</v>
      </c>
      <c r="AP433">
        <f ca="1">IF(Table1[[#This Row],[field of work]]="construction",1,0)</f>
        <v>0</v>
      </c>
      <c r="AQ433">
        <f ca="1">IF(Table1[[#This Row],[field of work]]="general work",1,0)</f>
        <v>0</v>
      </c>
      <c r="AY433" s="23">
        <f ca="1">IF(Table1[[#This Row],[area]]="ontario",1,0)</f>
        <v>1</v>
      </c>
      <c r="AZ433">
        <f ca="1">IF(Table1[[#This Row],[area]]="newfounland",1,0)</f>
        <v>0</v>
      </c>
      <c r="BA433">
        <f ca="1">IF(Table1[[#This Row],[area]]="alberta",1,0)</f>
        <v>0</v>
      </c>
      <c r="BB433">
        <f ca="1">IF(Table1[[#This Row],[area]]="BC",1,0)</f>
        <v>0</v>
      </c>
      <c r="BC433">
        <f ca="1">IF(Table1[[#This Row],[area]]="yukon",1,0)</f>
        <v>0</v>
      </c>
      <c r="BD433">
        <f ca="1">IF(Table1[[#This Row],[area]]="nunavet",1,0)</f>
        <v>0</v>
      </c>
      <c r="BE433">
        <f ca="1">IF(Table1[[#This Row],[area]]="sasketchwan",1,0)</f>
        <v>0</v>
      </c>
      <c r="BF433">
        <f ca="1">IF(Table1[[#This Row],[area]]="newbruncwick",1,0)</f>
        <v>0</v>
      </c>
      <c r="BG433">
        <f ca="1">IF(Table1[[#This Row],[area]]="manitoba",1,0)</f>
        <v>0</v>
      </c>
      <c r="BH433">
        <f ca="1">IF(Table1[[#This Row],[area]]="prince edward island",1,0)</f>
        <v>0</v>
      </c>
      <c r="BI433">
        <f ca="1">IF(Table1[[#This Row],[area]]="quebec",1,0)</f>
        <v>0</v>
      </c>
      <c r="BJ433">
        <f ca="1">IF(Table1[[#This Row],[area]]="northwest tersesa",1,0)</f>
        <v>0</v>
      </c>
      <c r="BZ433" s="41">
        <f ca="1">Table1[[#This Row],[Cars Value]]/Table1[[#This Row],[no of cars]]</f>
        <v>17581.994374615722</v>
      </c>
      <c r="CB433" s="5">
        <f ca="1">IF(Table1[[#This Row],[Value of debts]]&gt;$CC$6,1,0)</f>
        <v>0</v>
      </c>
      <c r="CF433" s="6"/>
      <c r="CG433" s="43">
        <f ca="1">Table1[[#This Row],[Mortage left]]/Table1[[#This Row],[value of house]]</f>
        <v>2.0283600204121011E-2</v>
      </c>
      <c r="CH433">
        <f t="shared" ca="1" si="155"/>
        <v>1</v>
      </c>
      <c r="CO433" s="5">
        <f ca="1">IF(Table1[[#This Row],[area]]="yukon",Table1[[#This Row],[income]],0)</f>
        <v>0</v>
      </c>
      <c r="CP433">
        <f ca="1">IF(Table1[[#This Row],[area]]="ontario",Table1[[#This Row],[income]],0)</f>
        <v>31748</v>
      </c>
      <c r="CQ433">
        <f ca="1">IF(Table1[[#This Row],[area]]="newfounland",Table1[[#This Row],[income]],0)</f>
        <v>0</v>
      </c>
      <c r="CR433">
        <f ca="1">IF(Table1[[#This Row],[area]]="alberta",Table1[[#This Row],[income]],0)</f>
        <v>0</v>
      </c>
      <c r="CS433">
        <f ca="1">IF(Table1[[#This Row],[area]]="nunavet",Table1[[#This Row],[income]],0)</f>
        <v>0</v>
      </c>
      <c r="CT433">
        <f ca="1">IF(Table1[[#This Row],[area]]="prince edward island",Table1[[#This Row],[income]],0)</f>
        <v>0</v>
      </c>
      <c r="CU433">
        <f ca="1">IF(Table1[[#This Row],[area]]="northwest tersesa",Table1[[#This Row],[income]],0)</f>
        <v>0</v>
      </c>
      <c r="CV433">
        <f ca="1">IF(Table1[[#This Row],[area]]="quebec",Table1[[#This Row],[income]],0)</f>
        <v>0</v>
      </c>
      <c r="CW433">
        <f ca="1">IF(Table1[[#This Row],[area]]="manitoba",Table1[[#This Row],[income]],0)</f>
        <v>0</v>
      </c>
      <c r="CX433">
        <f ca="1">IF(Table1[[#This Row],[area]]="sasketchwan",Table1[[#This Row],[income]],0)</f>
        <v>0</v>
      </c>
      <c r="CY433">
        <f ca="1">IF(Table1[[#This Row],[area]]="BC",Table1[[#This Row],[income]],0)</f>
        <v>0</v>
      </c>
      <c r="CZ433" s="6">
        <f ca="1">IF(Table1[[#This Row],[area]]="newbruncwick",Table1[[#This Row],[income]],0)</f>
        <v>0</v>
      </c>
      <c r="DB433" s="5">
        <f ca="1">IF(Table1[[#This Row],[field of work]]="health",Table1[[#This Row],[income]],0)</f>
        <v>0</v>
      </c>
      <c r="DC433">
        <f ca="1">IF(Table1[[#This Row],[field of work]]="teaching",Table1[[#This Row],[income]],0)</f>
        <v>31748</v>
      </c>
      <c r="DD433">
        <f ca="1">IF(Table1[[#This Row],[field of work]]="agriculture",Table1[[#This Row],[income]],0)</f>
        <v>0</v>
      </c>
      <c r="DE433">
        <f ca="1">IF(Table1[[#This Row],[field of work]]="IT",Table1[[#This Row],[income]],0)</f>
        <v>0</v>
      </c>
      <c r="DF433">
        <f ca="1">IF(Table1[[#This Row],[field of work]]="construction",Table1[[#This Row],[income]],0)</f>
        <v>0</v>
      </c>
      <c r="DG433" s="6">
        <f ca="1">IF(Table1[[#This Row],[field of work]]="general work",Table1[[#This Row],[income]],0)</f>
        <v>0</v>
      </c>
      <c r="DJ433" s="5">
        <f ca="1">IF(Table1[[#This Row],[Value of debts]]&gt;Table1[[#This Row],[income]],1,0)</f>
        <v>0</v>
      </c>
      <c r="DK433" s="6"/>
      <c r="DL433">
        <f ca="1">IF(Table1[[#This Row],[net worth of person($)]]&gt;$DM$6,Table1[[#This Row],[age]],0)</f>
        <v>45</v>
      </c>
    </row>
    <row r="434" spans="2:116" x14ac:dyDescent="0.3">
      <c r="B434">
        <f t="shared" ca="1" si="142"/>
        <v>1</v>
      </c>
      <c r="C434" s="1" t="str">
        <f t="shared" ca="1" si="143"/>
        <v>men</v>
      </c>
      <c r="D434">
        <f t="shared" ca="1" si="144"/>
        <v>43</v>
      </c>
      <c r="E434">
        <f t="shared" ca="1" si="145"/>
        <v>5</v>
      </c>
      <c r="F434" t="str">
        <f t="shared" ca="1" si="146"/>
        <v>general work</v>
      </c>
      <c r="G434">
        <f t="shared" ca="1" si="147"/>
        <v>1</v>
      </c>
      <c r="H434" t="str">
        <f t="shared" ca="1" si="148"/>
        <v>high school</v>
      </c>
      <c r="I434">
        <f t="shared" ca="1" si="149"/>
        <v>3</v>
      </c>
      <c r="J434">
        <f t="shared" ca="1" si="141"/>
        <v>1</v>
      </c>
      <c r="K434">
        <f t="shared" ca="1" si="150"/>
        <v>57612</v>
      </c>
      <c r="L434">
        <f t="shared" ca="1" si="151"/>
        <v>12</v>
      </c>
      <c r="M434" t="str">
        <f t="shared" ca="1" si="152"/>
        <v>prince edward island</v>
      </c>
      <c r="N434">
        <f t="shared" ca="1" si="156"/>
        <v>288060</v>
      </c>
      <c r="O434">
        <f t="shared" ca="1" si="153"/>
        <v>195890.28822241945</v>
      </c>
      <c r="P434">
        <f t="shared" ca="1" si="157"/>
        <v>7667.1814323853851</v>
      </c>
      <c r="Q434">
        <f t="shared" ca="1" si="154"/>
        <v>4004</v>
      </c>
      <c r="R434">
        <f t="shared" ca="1" si="158"/>
        <v>109494.04899959537</v>
      </c>
      <c r="S434">
        <f t="shared" ca="1" si="159"/>
        <v>10147.232346546287</v>
      </c>
      <c r="T434">
        <f t="shared" ca="1" si="160"/>
        <v>305874.41377893172</v>
      </c>
      <c r="U434">
        <f t="shared" ca="1" si="161"/>
        <v>309388.33722201479</v>
      </c>
      <c r="V434">
        <f t="shared" ca="1" si="162"/>
        <v>-3513.9234430830693</v>
      </c>
      <c r="AF434" s="5">
        <f ca="1">IF(Table1[[#This Row],[Genders]]="men",1,0)</f>
        <v>1</v>
      </c>
      <c r="AG434">
        <f ca="1">IF(Table1[[#This Row],[Genders]]="women",1,0)</f>
        <v>0</v>
      </c>
      <c r="AJ434" s="6"/>
      <c r="AL434">
        <f ca="1">IF(Table1[[#This Row],[field of work]]="teaching",1,0)</f>
        <v>0</v>
      </c>
      <c r="AM434">
        <f ca="1">IF(Table1[[#This Row],[field of work]]="health",1,0)</f>
        <v>0</v>
      </c>
      <c r="AN434">
        <f ca="1">IF(Table1[[#This Row],[field of work]]="agriculture",1,0)</f>
        <v>0</v>
      </c>
      <c r="AO434">
        <f ca="1">IF(Table1[[#This Row],[field of work]]="IT",1,0)</f>
        <v>0</v>
      </c>
      <c r="AP434">
        <f ca="1">IF(Table1[[#This Row],[field of work]]="construction",1,0)</f>
        <v>0</v>
      </c>
      <c r="AQ434">
        <f ca="1">IF(Table1[[#This Row],[field of work]]="general work",1,0)</f>
        <v>1</v>
      </c>
      <c r="AY434" s="23">
        <f ca="1">IF(Table1[[#This Row],[area]]="ontario",1,0)</f>
        <v>0</v>
      </c>
      <c r="AZ434">
        <f ca="1">IF(Table1[[#This Row],[area]]="newfounland",1,0)</f>
        <v>0</v>
      </c>
      <c r="BA434">
        <f ca="1">IF(Table1[[#This Row],[area]]="alberta",1,0)</f>
        <v>0</v>
      </c>
      <c r="BB434">
        <f ca="1">IF(Table1[[#This Row],[area]]="BC",1,0)</f>
        <v>0</v>
      </c>
      <c r="BC434">
        <f ca="1">IF(Table1[[#This Row],[area]]="yukon",1,0)</f>
        <v>0</v>
      </c>
      <c r="BD434">
        <f ca="1">IF(Table1[[#This Row],[area]]="nunavet",1,0)</f>
        <v>0</v>
      </c>
      <c r="BE434">
        <f ca="1">IF(Table1[[#This Row],[area]]="sasketchwan",1,0)</f>
        <v>0</v>
      </c>
      <c r="BF434">
        <f ca="1">IF(Table1[[#This Row],[area]]="newbruncwick",1,0)</f>
        <v>0</v>
      </c>
      <c r="BG434">
        <f ca="1">IF(Table1[[#This Row],[area]]="manitoba",1,0)</f>
        <v>0</v>
      </c>
      <c r="BH434">
        <f ca="1">IF(Table1[[#This Row],[area]]="prince edward island",1,0)</f>
        <v>1</v>
      </c>
      <c r="BI434">
        <f ca="1">IF(Table1[[#This Row],[area]]="quebec",1,0)</f>
        <v>0</v>
      </c>
      <c r="BJ434">
        <f ca="1">IF(Table1[[#This Row],[area]]="northwest tersesa",1,0)</f>
        <v>0</v>
      </c>
      <c r="BZ434" s="41">
        <f ca="1">Table1[[#This Row],[Cars Value]]/Table1[[#This Row],[no of cars]]</f>
        <v>7667.1814323853851</v>
      </c>
      <c r="CB434" s="5">
        <f ca="1">IF(Table1[[#This Row],[Value of debts]]&gt;$CC$6,1,0)</f>
        <v>1</v>
      </c>
      <c r="CF434" s="6"/>
      <c r="CG434" s="43">
        <f ca="1">Table1[[#This Row],[Mortage left]]/Table1[[#This Row],[value of house]]</f>
        <v>0.68003293835457701</v>
      </c>
      <c r="CH434">
        <f t="shared" ca="1" si="155"/>
        <v>0</v>
      </c>
      <c r="CO434" s="5">
        <f ca="1">IF(Table1[[#This Row],[area]]="yukon",Table1[[#This Row],[income]],0)</f>
        <v>0</v>
      </c>
      <c r="CP434">
        <f ca="1">IF(Table1[[#This Row],[area]]="ontario",Table1[[#This Row],[income]],0)</f>
        <v>0</v>
      </c>
      <c r="CQ434">
        <f ca="1">IF(Table1[[#This Row],[area]]="newfounland",Table1[[#This Row],[income]],0)</f>
        <v>0</v>
      </c>
      <c r="CR434">
        <f ca="1">IF(Table1[[#This Row],[area]]="alberta",Table1[[#This Row],[income]],0)</f>
        <v>0</v>
      </c>
      <c r="CS434">
        <f ca="1">IF(Table1[[#This Row],[area]]="nunavet",Table1[[#This Row],[income]],0)</f>
        <v>0</v>
      </c>
      <c r="CT434">
        <f ca="1">IF(Table1[[#This Row],[area]]="prince edward island",Table1[[#This Row],[income]],0)</f>
        <v>57612</v>
      </c>
      <c r="CU434">
        <f ca="1">IF(Table1[[#This Row],[area]]="northwest tersesa",Table1[[#This Row],[income]],0)</f>
        <v>0</v>
      </c>
      <c r="CV434">
        <f ca="1">IF(Table1[[#This Row],[area]]="quebec",Table1[[#This Row],[income]],0)</f>
        <v>0</v>
      </c>
      <c r="CW434">
        <f ca="1">IF(Table1[[#This Row],[area]]="manitoba",Table1[[#This Row],[income]],0)</f>
        <v>0</v>
      </c>
      <c r="CX434">
        <f ca="1">IF(Table1[[#This Row],[area]]="sasketchwan",Table1[[#This Row],[income]],0)</f>
        <v>0</v>
      </c>
      <c r="CY434">
        <f ca="1">IF(Table1[[#This Row],[area]]="BC",Table1[[#This Row],[income]],0)</f>
        <v>0</v>
      </c>
      <c r="CZ434" s="6">
        <f ca="1">IF(Table1[[#This Row],[area]]="newbruncwick",Table1[[#This Row],[income]],0)</f>
        <v>0</v>
      </c>
      <c r="DB434" s="5">
        <f ca="1">IF(Table1[[#This Row],[field of work]]="health",Table1[[#This Row],[income]],0)</f>
        <v>0</v>
      </c>
      <c r="DC434">
        <f ca="1">IF(Table1[[#This Row],[field of work]]="teaching",Table1[[#This Row],[income]],0)</f>
        <v>0</v>
      </c>
      <c r="DD434">
        <f ca="1">IF(Table1[[#This Row],[field of work]]="agriculture",Table1[[#This Row],[income]],0)</f>
        <v>0</v>
      </c>
      <c r="DE434">
        <f ca="1">IF(Table1[[#This Row],[field of work]]="IT",Table1[[#This Row],[income]],0)</f>
        <v>0</v>
      </c>
      <c r="DF434">
        <f ca="1">IF(Table1[[#This Row],[field of work]]="construction",Table1[[#This Row],[income]],0)</f>
        <v>0</v>
      </c>
      <c r="DG434" s="6">
        <f ca="1">IF(Table1[[#This Row],[field of work]]="general work",Table1[[#This Row],[income]],0)</f>
        <v>57612</v>
      </c>
      <c r="DJ434" s="5">
        <f ca="1">IF(Table1[[#This Row],[Value of debts]]&gt;Table1[[#This Row],[income]],1,0)</f>
        <v>1</v>
      </c>
      <c r="DK434" s="6"/>
      <c r="DL434">
        <f ca="1">IF(Table1[[#This Row],[net worth of person($)]]&gt;$DM$6,Table1[[#This Row],[age]],0)</f>
        <v>0</v>
      </c>
    </row>
    <row r="435" spans="2:116" x14ac:dyDescent="0.3">
      <c r="B435">
        <f t="shared" ca="1" si="142"/>
        <v>1</v>
      </c>
      <c r="C435" s="1" t="str">
        <f t="shared" ca="1" si="143"/>
        <v>men</v>
      </c>
      <c r="D435">
        <f t="shared" ca="1" si="144"/>
        <v>30</v>
      </c>
      <c r="E435">
        <f t="shared" ca="1" si="145"/>
        <v>6</v>
      </c>
      <c r="F435" t="str">
        <f t="shared" ca="1" si="146"/>
        <v>agriculture</v>
      </c>
      <c r="G435">
        <f t="shared" ca="1" si="147"/>
        <v>4</v>
      </c>
      <c r="H435" t="str">
        <f t="shared" ca="1" si="148"/>
        <v>technical;</v>
      </c>
      <c r="I435">
        <f t="shared" ca="1" si="149"/>
        <v>2</v>
      </c>
      <c r="J435">
        <f t="shared" ca="1" si="141"/>
        <v>2</v>
      </c>
      <c r="K435">
        <f t="shared" ca="1" si="150"/>
        <v>66539</v>
      </c>
      <c r="L435">
        <f t="shared" ca="1" si="151"/>
        <v>3</v>
      </c>
      <c r="M435" t="str">
        <f t="shared" ca="1" si="152"/>
        <v>northwest tersesa</v>
      </c>
      <c r="N435">
        <f t="shared" ca="1" si="156"/>
        <v>332695</v>
      </c>
      <c r="O435">
        <f t="shared" ca="1" si="153"/>
        <v>273154.14618693152</v>
      </c>
      <c r="P435">
        <f t="shared" ca="1" si="157"/>
        <v>42981.20175070472</v>
      </c>
      <c r="Q435">
        <f t="shared" ca="1" si="154"/>
        <v>5275</v>
      </c>
      <c r="R435">
        <f t="shared" ca="1" si="158"/>
        <v>2145.8100700341115</v>
      </c>
      <c r="S435">
        <f t="shared" ca="1" si="159"/>
        <v>66878.209709272851</v>
      </c>
      <c r="T435">
        <f t="shared" ca="1" si="160"/>
        <v>442554.41145997756</v>
      </c>
      <c r="U435">
        <f t="shared" ca="1" si="161"/>
        <v>280574.95625696564</v>
      </c>
      <c r="V435">
        <f t="shared" ca="1" si="162"/>
        <v>161979.45520301192</v>
      </c>
      <c r="AF435" s="5">
        <f ca="1">IF(Table1[[#This Row],[Genders]]="men",1,0)</f>
        <v>1</v>
      </c>
      <c r="AG435">
        <f ca="1">IF(Table1[[#This Row],[Genders]]="women",1,0)</f>
        <v>0</v>
      </c>
      <c r="AJ435" s="6"/>
      <c r="AL435">
        <f ca="1">IF(Table1[[#This Row],[field of work]]="teaching",1,0)</f>
        <v>0</v>
      </c>
      <c r="AM435">
        <f ca="1">IF(Table1[[#This Row],[field of work]]="health",1,0)</f>
        <v>0</v>
      </c>
      <c r="AN435">
        <f ca="1">IF(Table1[[#This Row],[field of work]]="agriculture",1,0)</f>
        <v>1</v>
      </c>
      <c r="AO435">
        <f ca="1">IF(Table1[[#This Row],[field of work]]="IT",1,0)</f>
        <v>0</v>
      </c>
      <c r="AP435">
        <f ca="1">IF(Table1[[#This Row],[field of work]]="construction",1,0)</f>
        <v>0</v>
      </c>
      <c r="AQ435">
        <f ca="1">IF(Table1[[#This Row],[field of work]]="general work",1,0)</f>
        <v>0</v>
      </c>
      <c r="AY435" s="23">
        <f ca="1">IF(Table1[[#This Row],[area]]="ontario",1,0)</f>
        <v>0</v>
      </c>
      <c r="AZ435">
        <f ca="1">IF(Table1[[#This Row],[area]]="newfounland",1,0)</f>
        <v>0</v>
      </c>
      <c r="BA435">
        <f ca="1">IF(Table1[[#This Row],[area]]="alberta",1,0)</f>
        <v>0</v>
      </c>
      <c r="BB435">
        <f ca="1">IF(Table1[[#This Row],[area]]="BC",1,0)</f>
        <v>0</v>
      </c>
      <c r="BC435">
        <f ca="1">IF(Table1[[#This Row],[area]]="yukon",1,0)</f>
        <v>0</v>
      </c>
      <c r="BD435">
        <f ca="1">IF(Table1[[#This Row],[area]]="nunavet",1,0)</f>
        <v>0</v>
      </c>
      <c r="BE435">
        <f ca="1">IF(Table1[[#This Row],[area]]="sasketchwan",1,0)</f>
        <v>0</v>
      </c>
      <c r="BF435">
        <f ca="1">IF(Table1[[#This Row],[area]]="newbruncwick",1,0)</f>
        <v>0</v>
      </c>
      <c r="BG435">
        <f ca="1">IF(Table1[[#This Row],[area]]="manitoba",1,0)</f>
        <v>0</v>
      </c>
      <c r="BH435">
        <f ca="1">IF(Table1[[#This Row],[area]]="prince edward island",1,0)</f>
        <v>0</v>
      </c>
      <c r="BI435">
        <f ca="1">IF(Table1[[#This Row],[area]]="quebec",1,0)</f>
        <v>0</v>
      </c>
      <c r="BJ435">
        <f ca="1">IF(Table1[[#This Row],[area]]="northwest tersesa",1,0)</f>
        <v>1</v>
      </c>
      <c r="BZ435" s="41">
        <f ca="1">Table1[[#This Row],[Cars Value]]/Table1[[#This Row],[no of cars]]</f>
        <v>21490.60087535236</v>
      </c>
      <c r="CB435" s="5">
        <f ca="1">IF(Table1[[#This Row],[Value of debts]]&gt;$CC$6,1,0)</f>
        <v>1</v>
      </c>
      <c r="CF435" s="6"/>
      <c r="CG435" s="43">
        <f ca="1">Table1[[#This Row],[Mortage left]]/Table1[[#This Row],[value of house]]</f>
        <v>0.82103472004968969</v>
      </c>
      <c r="CH435">
        <f t="shared" ca="1" si="155"/>
        <v>0</v>
      </c>
      <c r="CO435" s="5">
        <f ca="1">IF(Table1[[#This Row],[area]]="yukon",Table1[[#This Row],[income]],0)</f>
        <v>0</v>
      </c>
      <c r="CP435">
        <f ca="1">IF(Table1[[#This Row],[area]]="ontario",Table1[[#This Row],[income]],0)</f>
        <v>0</v>
      </c>
      <c r="CQ435">
        <f ca="1">IF(Table1[[#This Row],[area]]="newfounland",Table1[[#This Row],[income]],0)</f>
        <v>0</v>
      </c>
      <c r="CR435">
        <f ca="1">IF(Table1[[#This Row],[area]]="alberta",Table1[[#This Row],[income]],0)</f>
        <v>0</v>
      </c>
      <c r="CS435">
        <f ca="1">IF(Table1[[#This Row],[area]]="nunavet",Table1[[#This Row],[income]],0)</f>
        <v>0</v>
      </c>
      <c r="CT435">
        <f ca="1">IF(Table1[[#This Row],[area]]="prince edward island",Table1[[#This Row],[income]],0)</f>
        <v>0</v>
      </c>
      <c r="CU435">
        <f ca="1">IF(Table1[[#This Row],[area]]="northwest tersesa",Table1[[#This Row],[income]],0)</f>
        <v>66539</v>
      </c>
      <c r="CV435">
        <f ca="1">IF(Table1[[#This Row],[area]]="quebec",Table1[[#This Row],[income]],0)</f>
        <v>0</v>
      </c>
      <c r="CW435">
        <f ca="1">IF(Table1[[#This Row],[area]]="manitoba",Table1[[#This Row],[income]],0)</f>
        <v>0</v>
      </c>
      <c r="CX435">
        <f ca="1">IF(Table1[[#This Row],[area]]="sasketchwan",Table1[[#This Row],[income]],0)</f>
        <v>0</v>
      </c>
      <c r="CY435">
        <f ca="1">IF(Table1[[#This Row],[area]]="BC",Table1[[#This Row],[income]],0)</f>
        <v>0</v>
      </c>
      <c r="CZ435" s="6">
        <f ca="1">IF(Table1[[#This Row],[area]]="newbruncwick",Table1[[#This Row],[income]],0)</f>
        <v>0</v>
      </c>
      <c r="DB435" s="5">
        <f ca="1">IF(Table1[[#This Row],[field of work]]="health",Table1[[#This Row],[income]],0)</f>
        <v>0</v>
      </c>
      <c r="DC435">
        <f ca="1">IF(Table1[[#This Row],[field of work]]="teaching",Table1[[#This Row],[income]],0)</f>
        <v>0</v>
      </c>
      <c r="DD435">
        <f ca="1">IF(Table1[[#This Row],[field of work]]="agriculture",Table1[[#This Row],[income]],0)</f>
        <v>66539</v>
      </c>
      <c r="DE435">
        <f ca="1">IF(Table1[[#This Row],[field of work]]="IT",Table1[[#This Row],[income]],0)</f>
        <v>0</v>
      </c>
      <c r="DF435">
        <f ca="1">IF(Table1[[#This Row],[field of work]]="construction",Table1[[#This Row],[income]],0)</f>
        <v>0</v>
      </c>
      <c r="DG435" s="6">
        <f ca="1">IF(Table1[[#This Row],[field of work]]="general work",Table1[[#This Row],[income]],0)</f>
        <v>0</v>
      </c>
      <c r="DJ435" s="5">
        <f ca="1">IF(Table1[[#This Row],[Value of debts]]&gt;Table1[[#This Row],[income]],1,0)</f>
        <v>1</v>
      </c>
      <c r="DK435" s="6"/>
      <c r="DL435">
        <f ca="1">IF(Table1[[#This Row],[net worth of person($)]]&gt;$DM$6,Table1[[#This Row],[age]],0)</f>
        <v>30</v>
      </c>
    </row>
    <row r="436" spans="2:116" x14ac:dyDescent="0.3">
      <c r="B436">
        <f t="shared" ca="1" si="142"/>
        <v>2</v>
      </c>
      <c r="C436" s="1" t="str">
        <f t="shared" ca="1" si="143"/>
        <v>women</v>
      </c>
      <c r="D436">
        <f t="shared" ca="1" si="144"/>
        <v>26</v>
      </c>
      <c r="E436">
        <f t="shared" ca="1" si="145"/>
        <v>6</v>
      </c>
      <c r="F436" t="str">
        <f t="shared" ca="1" si="146"/>
        <v>agriculture</v>
      </c>
      <c r="G436">
        <f t="shared" ca="1" si="147"/>
        <v>1</v>
      </c>
      <c r="H436" t="str">
        <f t="shared" ca="1" si="148"/>
        <v>high school</v>
      </c>
      <c r="I436">
        <f t="shared" ca="1" si="149"/>
        <v>0</v>
      </c>
      <c r="J436">
        <f t="shared" ca="1" si="141"/>
        <v>1</v>
      </c>
      <c r="K436">
        <f t="shared" ca="1" si="150"/>
        <v>86459</v>
      </c>
      <c r="L436">
        <f t="shared" ca="1" si="151"/>
        <v>12</v>
      </c>
      <c r="M436" t="str">
        <f t="shared" ca="1" si="152"/>
        <v>prince edward island</v>
      </c>
      <c r="N436">
        <f t="shared" ca="1" si="156"/>
        <v>259377</v>
      </c>
      <c r="O436">
        <f t="shared" ca="1" si="153"/>
        <v>177652.03173282111</v>
      </c>
      <c r="P436">
        <f t="shared" ca="1" si="157"/>
        <v>38651.019551306861</v>
      </c>
      <c r="Q436">
        <f t="shared" ca="1" si="154"/>
        <v>22772</v>
      </c>
      <c r="R436">
        <f t="shared" ca="1" si="158"/>
        <v>168892.34203607563</v>
      </c>
      <c r="S436">
        <f t="shared" ca="1" si="159"/>
        <v>125763.79485631696</v>
      </c>
      <c r="T436">
        <f t="shared" ca="1" si="160"/>
        <v>423791.81440762384</v>
      </c>
      <c r="U436">
        <f t="shared" ca="1" si="161"/>
        <v>369316.37376889674</v>
      </c>
      <c r="V436">
        <f t="shared" ca="1" si="162"/>
        <v>54475.440638727101</v>
      </c>
      <c r="AF436" s="5">
        <f ca="1">IF(Table1[[#This Row],[Genders]]="men",1,0)</f>
        <v>0</v>
      </c>
      <c r="AG436">
        <f ca="1">IF(Table1[[#This Row],[Genders]]="women",1,0)</f>
        <v>1</v>
      </c>
      <c r="AJ436" s="6"/>
      <c r="AL436">
        <f ca="1">IF(Table1[[#This Row],[field of work]]="teaching",1,0)</f>
        <v>0</v>
      </c>
      <c r="AM436">
        <f ca="1">IF(Table1[[#This Row],[field of work]]="health",1,0)</f>
        <v>0</v>
      </c>
      <c r="AN436">
        <f ca="1">IF(Table1[[#This Row],[field of work]]="agriculture",1,0)</f>
        <v>1</v>
      </c>
      <c r="AO436">
        <f ca="1">IF(Table1[[#This Row],[field of work]]="IT",1,0)</f>
        <v>0</v>
      </c>
      <c r="AP436">
        <f ca="1">IF(Table1[[#This Row],[field of work]]="construction",1,0)</f>
        <v>0</v>
      </c>
      <c r="AQ436">
        <f ca="1">IF(Table1[[#This Row],[field of work]]="general work",1,0)</f>
        <v>0</v>
      </c>
      <c r="AY436" s="23">
        <f ca="1">IF(Table1[[#This Row],[area]]="ontario",1,0)</f>
        <v>0</v>
      </c>
      <c r="AZ436">
        <f ca="1">IF(Table1[[#This Row],[area]]="newfounland",1,0)</f>
        <v>0</v>
      </c>
      <c r="BA436">
        <f ca="1">IF(Table1[[#This Row],[area]]="alberta",1,0)</f>
        <v>0</v>
      </c>
      <c r="BB436">
        <f ca="1">IF(Table1[[#This Row],[area]]="BC",1,0)</f>
        <v>0</v>
      </c>
      <c r="BC436">
        <f ca="1">IF(Table1[[#This Row],[area]]="yukon",1,0)</f>
        <v>0</v>
      </c>
      <c r="BD436">
        <f ca="1">IF(Table1[[#This Row],[area]]="nunavet",1,0)</f>
        <v>0</v>
      </c>
      <c r="BE436">
        <f ca="1">IF(Table1[[#This Row],[area]]="sasketchwan",1,0)</f>
        <v>0</v>
      </c>
      <c r="BF436">
        <f ca="1">IF(Table1[[#This Row],[area]]="newbruncwick",1,0)</f>
        <v>0</v>
      </c>
      <c r="BG436">
        <f ca="1">IF(Table1[[#This Row],[area]]="manitoba",1,0)</f>
        <v>0</v>
      </c>
      <c r="BH436">
        <f ca="1">IF(Table1[[#This Row],[area]]="prince edward island",1,0)</f>
        <v>1</v>
      </c>
      <c r="BI436">
        <f ca="1">IF(Table1[[#This Row],[area]]="quebec",1,0)</f>
        <v>0</v>
      </c>
      <c r="BJ436">
        <f ca="1">IF(Table1[[#This Row],[area]]="northwest tersesa",1,0)</f>
        <v>0</v>
      </c>
      <c r="BZ436" s="41">
        <f ca="1">Table1[[#This Row],[Cars Value]]/Table1[[#This Row],[no of cars]]</f>
        <v>38651.019551306861</v>
      </c>
      <c r="CB436" s="5">
        <f ca="1">IF(Table1[[#This Row],[Value of debts]]&gt;$CC$6,1,0)</f>
        <v>1</v>
      </c>
      <c r="CF436" s="6"/>
      <c r="CG436" s="43">
        <f ca="1">Table1[[#This Row],[Mortage left]]/Table1[[#This Row],[value of house]]</f>
        <v>0.68491821454030666</v>
      </c>
      <c r="CH436">
        <f t="shared" ca="1" si="155"/>
        <v>0</v>
      </c>
      <c r="CO436" s="5">
        <f ca="1">IF(Table1[[#This Row],[area]]="yukon",Table1[[#This Row],[income]],0)</f>
        <v>0</v>
      </c>
      <c r="CP436">
        <f ca="1">IF(Table1[[#This Row],[area]]="ontario",Table1[[#This Row],[income]],0)</f>
        <v>0</v>
      </c>
      <c r="CQ436">
        <f ca="1">IF(Table1[[#This Row],[area]]="newfounland",Table1[[#This Row],[income]],0)</f>
        <v>0</v>
      </c>
      <c r="CR436">
        <f ca="1">IF(Table1[[#This Row],[area]]="alberta",Table1[[#This Row],[income]],0)</f>
        <v>0</v>
      </c>
      <c r="CS436">
        <f ca="1">IF(Table1[[#This Row],[area]]="nunavet",Table1[[#This Row],[income]],0)</f>
        <v>0</v>
      </c>
      <c r="CT436">
        <f ca="1">IF(Table1[[#This Row],[area]]="prince edward island",Table1[[#This Row],[income]],0)</f>
        <v>86459</v>
      </c>
      <c r="CU436">
        <f ca="1">IF(Table1[[#This Row],[area]]="northwest tersesa",Table1[[#This Row],[income]],0)</f>
        <v>0</v>
      </c>
      <c r="CV436">
        <f ca="1">IF(Table1[[#This Row],[area]]="quebec",Table1[[#This Row],[income]],0)</f>
        <v>0</v>
      </c>
      <c r="CW436">
        <f ca="1">IF(Table1[[#This Row],[area]]="manitoba",Table1[[#This Row],[income]],0)</f>
        <v>0</v>
      </c>
      <c r="CX436">
        <f ca="1">IF(Table1[[#This Row],[area]]="sasketchwan",Table1[[#This Row],[income]],0)</f>
        <v>0</v>
      </c>
      <c r="CY436">
        <f ca="1">IF(Table1[[#This Row],[area]]="BC",Table1[[#This Row],[income]],0)</f>
        <v>0</v>
      </c>
      <c r="CZ436" s="6">
        <f ca="1">IF(Table1[[#This Row],[area]]="newbruncwick",Table1[[#This Row],[income]],0)</f>
        <v>0</v>
      </c>
      <c r="DB436" s="5">
        <f ca="1">IF(Table1[[#This Row],[field of work]]="health",Table1[[#This Row],[income]],0)</f>
        <v>0</v>
      </c>
      <c r="DC436">
        <f ca="1">IF(Table1[[#This Row],[field of work]]="teaching",Table1[[#This Row],[income]],0)</f>
        <v>0</v>
      </c>
      <c r="DD436">
        <f ca="1">IF(Table1[[#This Row],[field of work]]="agriculture",Table1[[#This Row],[income]],0)</f>
        <v>86459</v>
      </c>
      <c r="DE436">
        <f ca="1">IF(Table1[[#This Row],[field of work]]="IT",Table1[[#This Row],[income]],0)</f>
        <v>0</v>
      </c>
      <c r="DF436">
        <f ca="1">IF(Table1[[#This Row],[field of work]]="construction",Table1[[#This Row],[income]],0)</f>
        <v>0</v>
      </c>
      <c r="DG436" s="6">
        <f ca="1">IF(Table1[[#This Row],[field of work]]="general work",Table1[[#This Row],[income]],0)</f>
        <v>0</v>
      </c>
      <c r="DJ436" s="5">
        <f ca="1">IF(Table1[[#This Row],[Value of debts]]&gt;Table1[[#This Row],[income]],1,0)</f>
        <v>1</v>
      </c>
      <c r="DK436" s="6"/>
      <c r="DL436">
        <f ca="1">IF(Table1[[#This Row],[net worth of person($)]]&gt;$DM$6,Table1[[#This Row],[age]],0)</f>
        <v>26</v>
      </c>
    </row>
    <row r="437" spans="2:116" x14ac:dyDescent="0.3">
      <c r="B437">
        <f t="shared" ca="1" si="142"/>
        <v>2</v>
      </c>
      <c r="C437" s="1" t="str">
        <f t="shared" ca="1" si="143"/>
        <v>women</v>
      </c>
      <c r="D437">
        <f t="shared" ca="1" si="144"/>
        <v>40</v>
      </c>
      <c r="E437">
        <f t="shared" ca="1" si="145"/>
        <v>6</v>
      </c>
      <c r="F437" t="str">
        <f t="shared" ca="1" si="146"/>
        <v>agriculture</v>
      </c>
      <c r="G437">
        <f t="shared" ca="1" si="147"/>
        <v>2</v>
      </c>
      <c r="H437" t="str">
        <f t="shared" ca="1" si="148"/>
        <v>college</v>
      </c>
      <c r="I437">
        <f t="shared" ca="1" si="149"/>
        <v>1</v>
      </c>
      <c r="J437">
        <f t="shared" ca="1" si="141"/>
        <v>2</v>
      </c>
      <c r="K437">
        <f t="shared" ca="1" si="150"/>
        <v>43151</v>
      </c>
      <c r="L437">
        <f t="shared" ca="1" si="151"/>
        <v>7</v>
      </c>
      <c r="M437" t="str">
        <f t="shared" ca="1" si="152"/>
        <v>manitoba</v>
      </c>
      <c r="N437">
        <f t="shared" ca="1" si="156"/>
        <v>215755</v>
      </c>
      <c r="O437">
        <f t="shared" ca="1" si="153"/>
        <v>166361.3811529862</v>
      </c>
      <c r="P437">
        <f t="shared" ca="1" si="157"/>
        <v>80279.71313622444</v>
      </c>
      <c r="Q437">
        <f t="shared" ca="1" si="154"/>
        <v>36075</v>
      </c>
      <c r="R437">
        <f t="shared" ca="1" si="158"/>
        <v>18896.994794642433</v>
      </c>
      <c r="S437">
        <f t="shared" ca="1" si="159"/>
        <v>62704.882162270886</v>
      </c>
      <c r="T437">
        <f t="shared" ca="1" si="160"/>
        <v>358739.59529849532</v>
      </c>
      <c r="U437">
        <f t="shared" ca="1" si="161"/>
        <v>221333.37594762864</v>
      </c>
      <c r="V437">
        <f t="shared" ca="1" si="162"/>
        <v>137406.21935086668</v>
      </c>
      <c r="AF437" s="5">
        <f ca="1">IF(Table1[[#This Row],[Genders]]="men",1,0)</f>
        <v>0</v>
      </c>
      <c r="AG437">
        <f ca="1">IF(Table1[[#This Row],[Genders]]="women",1,0)</f>
        <v>1</v>
      </c>
      <c r="AJ437" s="6"/>
      <c r="AL437">
        <f ca="1">IF(Table1[[#This Row],[field of work]]="teaching",1,0)</f>
        <v>0</v>
      </c>
      <c r="AM437">
        <f ca="1">IF(Table1[[#This Row],[field of work]]="health",1,0)</f>
        <v>0</v>
      </c>
      <c r="AN437">
        <f ca="1">IF(Table1[[#This Row],[field of work]]="agriculture",1,0)</f>
        <v>1</v>
      </c>
      <c r="AO437">
        <f ca="1">IF(Table1[[#This Row],[field of work]]="IT",1,0)</f>
        <v>0</v>
      </c>
      <c r="AP437">
        <f ca="1">IF(Table1[[#This Row],[field of work]]="construction",1,0)</f>
        <v>0</v>
      </c>
      <c r="AQ437">
        <f ca="1">IF(Table1[[#This Row],[field of work]]="general work",1,0)</f>
        <v>0</v>
      </c>
      <c r="AY437" s="23">
        <f ca="1">IF(Table1[[#This Row],[area]]="ontario",1,0)</f>
        <v>0</v>
      </c>
      <c r="AZ437">
        <f ca="1">IF(Table1[[#This Row],[area]]="newfounland",1,0)</f>
        <v>0</v>
      </c>
      <c r="BA437">
        <f ca="1">IF(Table1[[#This Row],[area]]="alberta",1,0)</f>
        <v>0</v>
      </c>
      <c r="BB437">
        <f ca="1">IF(Table1[[#This Row],[area]]="BC",1,0)</f>
        <v>0</v>
      </c>
      <c r="BC437">
        <f ca="1">IF(Table1[[#This Row],[area]]="yukon",1,0)</f>
        <v>0</v>
      </c>
      <c r="BD437">
        <f ca="1">IF(Table1[[#This Row],[area]]="nunavet",1,0)</f>
        <v>0</v>
      </c>
      <c r="BE437">
        <f ca="1">IF(Table1[[#This Row],[area]]="sasketchwan",1,0)</f>
        <v>0</v>
      </c>
      <c r="BF437">
        <f ca="1">IF(Table1[[#This Row],[area]]="newbruncwick",1,0)</f>
        <v>0</v>
      </c>
      <c r="BG437">
        <f ca="1">IF(Table1[[#This Row],[area]]="manitoba",1,0)</f>
        <v>1</v>
      </c>
      <c r="BH437">
        <f ca="1">IF(Table1[[#This Row],[area]]="prince edward island",1,0)</f>
        <v>0</v>
      </c>
      <c r="BI437">
        <f ca="1">IF(Table1[[#This Row],[area]]="quebec",1,0)</f>
        <v>0</v>
      </c>
      <c r="BJ437">
        <f ca="1">IF(Table1[[#This Row],[area]]="northwest tersesa",1,0)</f>
        <v>0</v>
      </c>
      <c r="BZ437" s="41">
        <f ca="1">Table1[[#This Row],[Cars Value]]/Table1[[#This Row],[no of cars]]</f>
        <v>40139.85656811222</v>
      </c>
      <c r="CB437" s="5">
        <f ca="1">IF(Table1[[#This Row],[Value of debts]]&gt;$CC$6,1,0)</f>
        <v>1</v>
      </c>
      <c r="CF437" s="6"/>
      <c r="CG437" s="43">
        <f ca="1">Table1[[#This Row],[Mortage left]]/Table1[[#This Row],[value of house]]</f>
        <v>0.77106616835292896</v>
      </c>
      <c r="CH437">
        <f t="shared" ca="1" si="155"/>
        <v>0</v>
      </c>
      <c r="CO437" s="5">
        <f ca="1">IF(Table1[[#This Row],[area]]="yukon",Table1[[#This Row],[income]],0)</f>
        <v>0</v>
      </c>
      <c r="CP437">
        <f ca="1">IF(Table1[[#This Row],[area]]="ontario",Table1[[#This Row],[income]],0)</f>
        <v>0</v>
      </c>
      <c r="CQ437">
        <f ca="1">IF(Table1[[#This Row],[area]]="newfounland",Table1[[#This Row],[income]],0)</f>
        <v>0</v>
      </c>
      <c r="CR437">
        <f ca="1">IF(Table1[[#This Row],[area]]="alberta",Table1[[#This Row],[income]],0)</f>
        <v>0</v>
      </c>
      <c r="CS437">
        <f ca="1">IF(Table1[[#This Row],[area]]="nunavet",Table1[[#This Row],[income]],0)</f>
        <v>0</v>
      </c>
      <c r="CT437">
        <f ca="1">IF(Table1[[#This Row],[area]]="prince edward island",Table1[[#This Row],[income]],0)</f>
        <v>0</v>
      </c>
      <c r="CU437">
        <f ca="1">IF(Table1[[#This Row],[area]]="northwest tersesa",Table1[[#This Row],[income]],0)</f>
        <v>0</v>
      </c>
      <c r="CV437">
        <f ca="1">IF(Table1[[#This Row],[area]]="quebec",Table1[[#This Row],[income]],0)</f>
        <v>0</v>
      </c>
      <c r="CW437">
        <f ca="1">IF(Table1[[#This Row],[area]]="manitoba",Table1[[#This Row],[income]],0)</f>
        <v>43151</v>
      </c>
      <c r="CX437">
        <f ca="1">IF(Table1[[#This Row],[area]]="sasketchwan",Table1[[#This Row],[income]],0)</f>
        <v>0</v>
      </c>
      <c r="CY437">
        <f ca="1">IF(Table1[[#This Row],[area]]="BC",Table1[[#This Row],[income]],0)</f>
        <v>0</v>
      </c>
      <c r="CZ437" s="6">
        <f ca="1">IF(Table1[[#This Row],[area]]="newbruncwick",Table1[[#This Row],[income]],0)</f>
        <v>0</v>
      </c>
      <c r="DB437" s="5">
        <f ca="1">IF(Table1[[#This Row],[field of work]]="health",Table1[[#This Row],[income]],0)</f>
        <v>0</v>
      </c>
      <c r="DC437">
        <f ca="1">IF(Table1[[#This Row],[field of work]]="teaching",Table1[[#This Row],[income]],0)</f>
        <v>0</v>
      </c>
      <c r="DD437">
        <f ca="1">IF(Table1[[#This Row],[field of work]]="agriculture",Table1[[#This Row],[income]],0)</f>
        <v>43151</v>
      </c>
      <c r="DE437">
        <f ca="1">IF(Table1[[#This Row],[field of work]]="IT",Table1[[#This Row],[income]],0)</f>
        <v>0</v>
      </c>
      <c r="DF437">
        <f ca="1">IF(Table1[[#This Row],[field of work]]="construction",Table1[[#This Row],[income]],0)</f>
        <v>0</v>
      </c>
      <c r="DG437" s="6">
        <f ca="1">IF(Table1[[#This Row],[field of work]]="general work",Table1[[#This Row],[income]],0)</f>
        <v>0</v>
      </c>
      <c r="DJ437" s="5">
        <f ca="1">IF(Table1[[#This Row],[Value of debts]]&gt;Table1[[#This Row],[income]],1,0)</f>
        <v>1</v>
      </c>
      <c r="DK437" s="6"/>
      <c r="DL437">
        <f ca="1">IF(Table1[[#This Row],[net worth of person($)]]&gt;$DM$6,Table1[[#This Row],[age]],0)</f>
        <v>40</v>
      </c>
    </row>
    <row r="438" spans="2:116" x14ac:dyDescent="0.3">
      <c r="B438">
        <f t="shared" ca="1" si="142"/>
        <v>2</v>
      </c>
      <c r="C438" s="1" t="str">
        <f t="shared" ca="1" si="143"/>
        <v>women</v>
      </c>
      <c r="D438">
        <f t="shared" ca="1" si="144"/>
        <v>39</v>
      </c>
      <c r="E438">
        <f t="shared" ca="1" si="145"/>
        <v>5</v>
      </c>
      <c r="F438" t="str">
        <f t="shared" ca="1" si="146"/>
        <v>general work</v>
      </c>
      <c r="G438">
        <f t="shared" ca="1" si="147"/>
        <v>5</v>
      </c>
      <c r="H438" t="str">
        <f t="shared" ca="1" si="148"/>
        <v>other</v>
      </c>
      <c r="I438">
        <f t="shared" ca="1" si="149"/>
        <v>2</v>
      </c>
      <c r="J438">
        <f t="shared" ca="1" si="141"/>
        <v>1</v>
      </c>
      <c r="K438">
        <f t="shared" ca="1" si="150"/>
        <v>52919</v>
      </c>
      <c r="L438">
        <f t="shared" ca="1" si="151"/>
        <v>8</v>
      </c>
      <c r="M438" t="str">
        <f t="shared" ca="1" si="152"/>
        <v>ontario</v>
      </c>
      <c r="N438">
        <f t="shared" ca="1" si="156"/>
        <v>158757</v>
      </c>
      <c r="O438">
        <f t="shared" ca="1" si="153"/>
        <v>153250.81387725862</v>
      </c>
      <c r="P438">
        <f t="shared" ca="1" si="157"/>
        <v>41531.798106648181</v>
      </c>
      <c r="Q438">
        <f t="shared" ca="1" si="154"/>
        <v>7436</v>
      </c>
      <c r="R438">
        <f t="shared" ca="1" si="158"/>
        <v>66053.658317126741</v>
      </c>
      <c r="S438">
        <f t="shared" ca="1" si="159"/>
        <v>57631.889713051612</v>
      </c>
      <c r="T438">
        <f t="shared" ca="1" si="160"/>
        <v>257920.68781969979</v>
      </c>
      <c r="U438">
        <f t="shared" ca="1" si="161"/>
        <v>226740.47219438537</v>
      </c>
      <c r="V438">
        <f t="shared" ca="1" si="162"/>
        <v>31180.21562531442</v>
      </c>
      <c r="AF438" s="5">
        <f ca="1">IF(Table1[[#This Row],[Genders]]="men",1,0)</f>
        <v>0</v>
      </c>
      <c r="AG438">
        <f ca="1">IF(Table1[[#This Row],[Genders]]="women",1,0)</f>
        <v>1</v>
      </c>
      <c r="AJ438" s="6"/>
      <c r="AL438">
        <f ca="1">IF(Table1[[#This Row],[field of work]]="teaching",1,0)</f>
        <v>0</v>
      </c>
      <c r="AM438">
        <f ca="1">IF(Table1[[#This Row],[field of work]]="health",1,0)</f>
        <v>0</v>
      </c>
      <c r="AN438">
        <f ca="1">IF(Table1[[#This Row],[field of work]]="agriculture",1,0)</f>
        <v>0</v>
      </c>
      <c r="AO438">
        <f ca="1">IF(Table1[[#This Row],[field of work]]="IT",1,0)</f>
        <v>0</v>
      </c>
      <c r="AP438">
        <f ca="1">IF(Table1[[#This Row],[field of work]]="construction",1,0)</f>
        <v>0</v>
      </c>
      <c r="AQ438">
        <f ca="1">IF(Table1[[#This Row],[field of work]]="general work",1,0)</f>
        <v>1</v>
      </c>
      <c r="AY438" s="23">
        <f ca="1">IF(Table1[[#This Row],[area]]="ontario",1,0)</f>
        <v>1</v>
      </c>
      <c r="AZ438">
        <f ca="1">IF(Table1[[#This Row],[area]]="newfounland",1,0)</f>
        <v>0</v>
      </c>
      <c r="BA438">
        <f ca="1">IF(Table1[[#This Row],[area]]="alberta",1,0)</f>
        <v>0</v>
      </c>
      <c r="BB438">
        <f ca="1">IF(Table1[[#This Row],[area]]="BC",1,0)</f>
        <v>0</v>
      </c>
      <c r="BC438">
        <f ca="1">IF(Table1[[#This Row],[area]]="yukon",1,0)</f>
        <v>0</v>
      </c>
      <c r="BD438">
        <f ca="1">IF(Table1[[#This Row],[area]]="nunavet",1,0)</f>
        <v>0</v>
      </c>
      <c r="BE438">
        <f ca="1">IF(Table1[[#This Row],[area]]="sasketchwan",1,0)</f>
        <v>0</v>
      </c>
      <c r="BF438">
        <f ca="1">IF(Table1[[#This Row],[area]]="newbruncwick",1,0)</f>
        <v>0</v>
      </c>
      <c r="BG438">
        <f ca="1">IF(Table1[[#This Row],[area]]="manitoba",1,0)</f>
        <v>0</v>
      </c>
      <c r="BH438">
        <f ca="1">IF(Table1[[#This Row],[area]]="prince edward island",1,0)</f>
        <v>0</v>
      </c>
      <c r="BI438">
        <f ca="1">IF(Table1[[#This Row],[area]]="quebec",1,0)</f>
        <v>0</v>
      </c>
      <c r="BJ438">
        <f ca="1">IF(Table1[[#This Row],[area]]="northwest tersesa",1,0)</f>
        <v>0</v>
      </c>
      <c r="BZ438" s="41">
        <f ca="1">Table1[[#This Row],[Cars Value]]/Table1[[#This Row],[no of cars]]</f>
        <v>41531.798106648181</v>
      </c>
      <c r="CB438" s="5">
        <f ca="1">IF(Table1[[#This Row],[Value of debts]]&gt;$CC$6,1,0)</f>
        <v>1</v>
      </c>
      <c r="CF438" s="6"/>
      <c r="CG438" s="43">
        <f ca="1">Table1[[#This Row],[Mortage left]]/Table1[[#This Row],[value of house]]</f>
        <v>0.96531689234023454</v>
      </c>
      <c r="CH438">
        <f t="shared" ca="1" si="155"/>
        <v>0</v>
      </c>
      <c r="CO438" s="5">
        <f ca="1">IF(Table1[[#This Row],[area]]="yukon",Table1[[#This Row],[income]],0)</f>
        <v>0</v>
      </c>
      <c r="CP438">
        <f ca="1">IF(Table1[[#This Row],[area]]="ontario",Table1[[#This Row],[income]],0)</f>
        <v>52919</v>
      </c>
      <c r="CQ438">
        <f ca="1">IF(Table1[[#This Row],[area]]="newfounland",Table1[[#This Row],[income]],0)</f>
        <v>0</v>
      </c>
      <c r="CR438">
        <f ca="1">IF(Table1[[#This Row],[area]]="alberta",Table1[[#This Row],[income]],0)</f>
        <v>0</v>
      </c>
      <c r="CS438">
        <f ca="1">IF(Table1[[#This Row],[area]]="nunavet",Table1[[#This Row],[income]],0)</f>
        <v>0</v>
      </c>
      <c r="CT438">
        <f ca="1">IF(Table1[[#This Row],[area]]="prince edward island",Table1[[#This Row],[income]],0)</f>
        <v>0</v>
      </c>
      <c r="CU438">
        <f ca="1">IF(Table1[[#This Row],[area]]="northwest tersesa",Table1[[#This Row],[income]],0)</f>
        <v>0</v>
      </c>
      <c r="CV438">
        <f ca="1">IF(Table1[[#This Row],[area]]="quebec",Table1[[#This Row],[income]],0)</f>
        <v>0</v>
      </c>
      <c r="CW438">
        <f ca="1">IF(Table1[[#This Row],[area]]="manitoba",Table1[[#This Row],[income]],0)</f>
        <v>0</v>
      </c>
      <c r="CX438">
        <f ca="1">IF(Table1[[#This Row],[area]]="sasketchwan",Table1[[#This Row],[income]],0)</f>
        <v>0</v>
      </c>
      <c r="CY438">
        <f ca="1">IF(Table1[[#This Row],[area]]="BC",Table1[[#This Row],[income]],0)</f>
        <v>0</v>
      </c>
      <c r="CZ438" s="6">
        <f ca="1">IF(Table1[[#This Row],[area]]="newbruncwick",Table1[[#This Row],[income]],0)</f>
        <v>0</v>
      </c>
      <c r="DB438" s="5">
        <f ca="1">IF(Table1[[#This Row],[field of work]]="health",Table1[[#This Row],[income]],0)</f>
        <v>0</v>
      </c>
      <c r="DC438">
        <f ca="1">IF(Table1[[#This Row],[field of work]]="teaching",Table1[[#This Row],[income]],0)</f>
        <v>0</v>
      </c>
      <c r="DD438">
        <f ca="1">IF(Table1[[#This Row],[field of work]]="agriculture",Table1[[#This Row],[income]],0)</f>
        <v>0</v>
      </c>
      <c r="DE438">
        <f ca="1">IF(Table1[[#This Row],[field of work]]="IT",Table1[[#This Row],[income]],0)</f>
        <v>0</v>
      </c>
      <c r="DF438">
        <f ca="1">IF(Table1[[#This Row],[field of work]]="construction",Table1[[#This Row],[income]],0)</f>
        <v>0</v>
      </c>
      <c r="DG438" s="6">
        <f ca="1">IF(Table1[[#This Row],[field of work]]="general work",Table1[[#This Row],[income]],0)</f>
        <v>52919</v>
      </c>
      <c r="DJ438" s="5">
        <f ca="1">IF(Table1[[#This Row],[Value of debts]]&gt;Table1[[#This Row],[income]],1,0)</f>
        <v>1</v>
      </c>
      <c r="DK438" s="6"/>
      <c r="DL438">
        <f ca="1">IF(Table1[[#This Row],[net worth of person($)]]&gt;$DM$6,Table1[[#This Row],[age]],0)</f>
        <v>0</v>
      </c>
    </row>
    <row r="439" spans="2:116" x14ac:dyDescent="0.3">
      <c r="B439">
        <f t="shared" ca="1" si="142"/>
        <v>1</v>
      </c>
      <c r="C439" s="1" t="str">
        <f t="shared" ca="1" si="143"/>
        <v>men</v>
      </c>
      <c r="D439">
        <f t="shared" ca="1" si="144"/>
        <v>41</v>
      </c>
      <c r="E439">
        <f t="shared" ca="1" si="145"/>
        <v>1</v>
      </c>
      <c r="F439" t="str">
        <f t="shared" ca="1" si="146"/>
        <v>health</v>
      </c>
      <c r="G439">
        <f t="shared" ca="1" si="147"/>
        <v>1</v>
      </c>
      <c r="H439" t="str">
        <f t="shared" ca="1" si="148"/>
        <v>high school</v>
      </c>
      <c r="I439">
        <f t="shared" ca="1" si="149"/>
        <v>1</v>
      </c>
      <c r="J439">
        <f t="shared" ca="1" si="141"/>
        <v>1</v>
      </c>
      <c r="K439">
        <f t="shared" ca="1" si="150"/>
        <v>81903</v>
      </c>
      <c r="L439">
        <f t="shared" ca="1" si="151"/>
        <v>11</v>
      </c>
      <c r="M439" t="str">
        <f t="shared" ca="1" si="152"/>
        <v>newbruncwick</v>
      </c>
      <c r="N439">
        <f t="shared" ca="1" si="156"/>
        <v>327612</v>
      </c>
      <c r="O439">
        <f t="shared" ca="1" si="153"/>
        <v>74588.269918013801</v>
      </c>
      <c r="P439">
        <f t="shared" ca="1" si="157"/>
        <v>55101.52788226449</v>
      </c>
      <c r="Q439">
        <f t="shared" ca="1" si="154"/>
        <v>173</v>
      </c>
      <c r="R439">
        <f t="shared" ca="1" si="158"/>
        <v>132433.2789739818</v>
      </c>
      <c r="S439">
        <f t="shared" ca="1" si="159"/>
        <v>106137.02945972903</v>
      </c>
      <c r="T439">
        <f t="shared" ca="1" si="160"/>
        <v>488850.5573419935</v>
      </c>
      <c r="U439">
        <f t="shared" ca="1" si="161"/>
        <v>207194.5488919956</v>
      </c>
      <c r="V439">
        <f t="shared" ca="1" si="162"/>
        <v>281656.00844999787</v>
      </c>
      <c r="AF439" s="5">
        <f ca="1">IF(Table1[[#This Row],[Genders]]="men",1,0)</f>
        <v>1</v>
      </c>
      <c r="AG439">
        <f ca="1">IF(Table1[[#This Row],[Genders]]="women",1,0)</f>
        <v>0</v>
      </c>
      <c r="AJ439" s="6"/>
      <c r="AL439">
        <f ca="1">IF(Table1[[#This Row],[field of work]]="teaching",1,0)</f>
        <v>0</v>
      </c>
      <c r="AM439">
        <f ca="1">IF(Table1[[#This Row],[field of work]]="health",1,0)</f>
        <v>1</v>
      </c>
      <c r="AN439">
        <f ca="1">IF(Table1[[#This Row],[field of work]]="agriculture",1,0)</f>
        <v>0</v>
      </c>
      <c r="AO439">
        <f ca="1">IF(Table1[[#This Row],[field of work]]="IT",1,0)</f>
        <v>0</v>
      </c>
      <c r="AP439">
        <f ca="1">IF(Table1[[#This Row],[field of work]]="construction",1,0)</f>
        <v>0</v>
      </c>
      <c r="AQ439">
        <f ca="1">IF(Table1[[#This Row],[field of work]]="general work",1,0)</f>
        <v>0</v>
      </c>
      <c r="AY439" s="23">
        <f ca="1">IF(Table1[[#This Row],[area]]="ontario",1,0)</f>
        <v>0</v>
      </c>
      <c r="AZ439">
        <f ca="1">IF(Table1[[#This Row],[area]]="newfounland",1,0)</f>
        <v>0</v>
      </c>
      <c r="BA439">
        <f ca="1">IF(Table1[[#This Row],[area]]="alberta",1,0)</f>
        <v>0</v>
      </c>
      <c r="BB439">
        <f ca="1">IF(Table1[[#This Row],[area]]="BC",1,0)</f>
        <v>0</v>
      </c>
      <c r="BC439">
        <f ca="1">IF(Table1[[#This Row],[area]]="yukon",1,0)</f>
        <v>0</v>
      </c>
      <c r="BD439">
        <f ca="1">IF(Table1[[#This Row],[area]]="nunavet",1,0)</f>
        <v>0</v>
      </c>
      <c r="BE439">
        <f ca="1">IF(Table1[[#This Row],[area]]="sasketchwan",1,0)</f>
        <v>0</v>
      </c>
      <c r="BF439">
        <f ca="1">IF(Table1[[#This Row],[area]]="newbruncwick",1,0)</f>
        <v>1</v>
      </c>
      <c r="BG439">
        <f ca="1">IF(Table1[[#This Row],[area]]="manitoba",1,0)</f>
        <v>0</v>
      </c>
      <c r="BH439">
        <f ca="1">IF(Table1[[#This Row],[area]]="prince edward island",1,0)</f>
        <v>0</v>
      </c>
      <c r="BI439">
        <f ca="1">IF(Table1[[#This Row],[area]]="quebec",1,0)</f>
        <v>0</v>
      </c>
      <c r="BJ439">
        <f ca="1">IF(Table1[[#This Row],[area]]="northwest tersesa",1,0)</f>
        <v>0</v>
      </c>
      <c r="BZ439" s="41">
        <f ca="1">Table1[[#This Row],[Cars Value]]/Table1[[#This Row],[no of cars]]</f>
        <v>55101.52788226449</v>
      </c>
      <c r="CB439" s="5">
        <f ca="1">IF(Table1[[#This Row],[Value of debts]]&gt;$CC$6,1,0)</f>
        <v>1</v>
      </c>
      <c r="CF439" s="6"/>
      <c r="CG439" s="43">
        <f ca="1">Table1[[#This Row],[Mortage left]]/Table1[[#This Row],[value of house]]</f>
        <v>0.22767258195064222</v>
      </c>
      <c r="CH439">
        <f t="shared" ca="1" si="155"/>
        <v>0</v>
      </c>
      <c r="CO439" s="5">
        <f ca="1">IF(Table1[[#This Row],[area]]="yukon",Table1[[#This Row],[income]],0)</f>
        <v>0</v>
      </c>
      <c r="CP439">
        <f ca="1">IF(Table1[[#This Row],[area]]="ontario",Table1[[#This Row],[income]],0)</f>
        <v>0</v>
      </c>
      <c r="CQ439">
        <f ca="1">IF(Table1[[#This Row],[area]]="newfounland",Table1[[#This Row],[income]],0)</f>
        <v>0</v>
      </c>
      <c r="CR439">
        <f ca="1">IF(Table1[[#This Row],[area]]="alberta",Table1[[#This Row],[income]],0)</f>
        <v>0</v>
      </c>
      <c r="CS439">
        <f ca="1">IF(Table1[[#This Row],[area]]="nunavet",Table1[[#This Row],[income]],0)</f>
        <v>0</v>
      </c>
      <c r="CT439">
        <f ca="1">IF(Table1[[#This Row],[area]]="prince edward island",Table1[[#This Row],[income]],0)</f>
        <v>0</v>
      </c>
      <c r="CU439">
        <f ca="1">IF(Table1[[#This Row],[area]]="northwest tersesa",Table1[[#This Row],[income]],0)</f>
        <v>0</v>
      </c>
      <c r="CV439">
        <f ca="1">IF(Table1[[#This Row],[area]]="quebec",Table1[[#This Row],[income]],0)</f>
        <v>0</v>
      </c>
      <c r="CW439">
        <f ca="1">IF(Table1[[#This Row],[area]]="manitoba",Table1[[#This Row],[income]],0)</f>
        <v>0</v>
      </c>
      <c r="CX439">
        <f ca="1">IF(Table1[[#This Row],[area]]="sasketchwan",Table1[[#This Row],[income]],0)</f>
        <v>0</v>
      </c>
      <c r="CY439">
        <f ca="1">IF(Table1[[#This Row],[area]]="BC",Table1[[#This Row],[income]],0)</f>
        <v>0</v>
      </c>
      <c r="CZ439" s="6">
        <f ca="1">IF(Table1[[#This Row],[area]]="newbruncwick",Table1[[#This Row],[income]],0)</f>
        <v>81903</v>
      </c>
      <c r="DB439" s="5">
        <f ca="1">IF(Table1[[#This Row],[field of work]]="health",Table1[[#This Row],[income]],0)</f>
        <v>81903</v>
      </c>
      <c r="DC439">
        <f ca="1">IF(Table1[[#This Row],[field of work]]="teaching",Table1[[#This Row],[income]],0)</f>
        <v>0</v>
      </c>
      <c r="DD439">
        <f ca="1">IF(Table1[[#This Row],[field of work]]="agriculture",Table1[[#This Row],[income]],0)</f>
        <v>0</v>
      </c>
      <c r="DE439">
        <f ca="1">IF(Table1[[#This Row],[field of work]]="IT",Table1[[#This Row],[income]],0)</f>
        <v>0</v>
      </c>
      <c r="DF439">
        <f ca="1">IF(Table1[[#This Row],[field of work]]="construction",Table1[[#This Row],[income]],0)</f>
        <v>0</v>
      </c>
      <c r="DG439" s="6">
        <f ca="1">IF(Table1[[#This Row],[field of work]]="general work",Table1[[#This Row],[income]],0)</f>
        <v>0</v>
      </c>
      <c r="DJ439" s="5">
        <f ca="1">IF(Table1[[#This Row],[Value of debts]]&gt;Table1[[#This Row],[income]],1,0)</f>
        <v>1</v>
      </c>
      <c r="DK439" s="6"/>
      <c r="DL439">
        <f ca="1">IF(Table1[[#This Row],[net worth of person($)]]&gt;$DM$6,Table1[[#This Row],[age]],0)</f>
        <v>41</v>
      </c>
    </row>
    <row r="440" spans="2:116" x14ac:dyDescent="0.3">
      <c r="B440">
        <f t="shared" ca="1" si="142"/>
        <v>1</v>
      </c>
      <c r="C440" s="1" t="str">
        <f t="shared" ca="1" si="143"/>
        <v>men</v>
      </c>
      <c r="D440">
        <f t="shared" ca="1" si="144"/>
        <v>33</v>
      </c>
      <c r="E440">
        <f t="shared" ca="1" si="145"/>
        <v>1</v>
      </c>
      <c r="F440" t="str">
        <f t="shared" ca="1" si="146"/>
        <v>health</v>
      </c>
      <c r="G440">
        <f t="shared" ca="1" si="147"/>
        <v>3</v>
      </c>
      <c r="H440" t="str">
        <f t="shared" ca="1" si="148"/>
        <v>university</v>
      </c>
      <c r="I440">
        <f t="shared" ca="1" si="149"/>
        <v>4</v>
      </c>
      <c r="J440">
        <f t="shared" ca="1" si="141"/>
        <v>3</v>
      </c>
      <c r="K440">
        <f t="shared" ca="1" si="150"/>
        <v>85530</v>
      </c>
      <c r="L440">
        <f t="shared" ca="1" si="151"/>
        <v>1</v>
      </c>
      <c r="M440" t="str">
        <f t="shared" ca="1" si="152"/>
        <v>yukon</v>
      </c>
      <c r="N440">
        <f t="shared" ca="1" si="156"/>
        <v>513180</v>
      </c>
      <c r="O440">
        <f t="shared" ca="1" si="153"/>
        <v>463742.10203146783</v>
      </c>
      <c r="P440">
        <f t="shared" ca="1" si="157"/>
        <v>16066.028048224367</v>
      </c>
      <c r="Q440">
        <f t="shared" ca="1" si="154"/>
        <v>14078</v>
      </c>
      <c r="R440">
        <f t="shared" ca="1" si="158"/>
        <v>964.49002413514586</v>
      </c>
      <c r="S440">
        <f t="shared" ca="1" si="159"/>
        <v>75239.803276554536</v>
      </c>
      <c r="T440">
        <f t="shared" ca="1" si="160"/>
        <v>604485.83132477896</v>
      </c>
      <c r="U440">
        <f t="shared" ca="1" si="161"/>
        <v>478784.59205560299</v>
      </c>
      <c r="V440">
        <f t="shared" ca="1" si="162"/>
        <v>125701.23926917597</v>
      </c>
      <c r="AF440" s="5">
        <f ca="1">IF(Table1[[#This Row],[Genders]]="men",1,0)</f>
        <v>1</v>
      </c>
      <c r="AG440">
        <f ca="1">IF(Table1[[#This Row],[Genders]]="women",1,0)</f>
        <v>0</v>
      </c>
      <c r="AJ440" s="6"/>
      <c r="AL440">
        <f ca="1">IF(Table1[[#This Row],[field of work]]="teaching",1,0)</f>
        <v>0</v>
      </c>
      <c r="AM440">
        <f ca="1">IF(Table1[[#This Row],[field of work]]="health",1,0)</f>
        <v>1</v>
      </c>
      <c r="AN440">
        <f ca="1">IF(Table1[[#This Row],[field of work]]="agriculture",1,0)</f>
        <v>0</v>
      </c>
      <c r="AO440">
        <f ca="1">IF(Table1[[#This Row],[field of work]]="IT",1,0)</f>
        <v>0</v>
      </c>
      <c r="AP440">
        <f ca="1">IF(Table1[[#This Row],[field of work]]="construction",1,0)</f>
        <v>0</v>
      </c>
      <c r="AQ440">
        <f ca="1">IF(Table1[[#This Row],[field of work]]="general work",1,0)</f>
        <v>0</v>
      </c>
      <c r="AY440" s="23">
        <f ca="1">IF(Table1[[#This Row],[area]]="ontario",1,0)</f>
        <v>0</v>
      </c>
      <c r="AZ440">
        <f ca="1">IF(Table1[[#This Row],[area]]="newfounland",1,0)</f>
        <v>0</v>
      </c>
      <c r="BA440">
        <f ca="1">IF(Table1[[#This Row],[area]]="alberta",1,0)</f>
        <v>0</v>
      </c>
      <c r="BB440">
        <f ca="1">IF(Table1[[#This Row],[area]]="BC",1,0)</f>
        <v>0</v>
      </c>
      <c r="BC440">
        <f ca="1">IF(Table1[[#This Row],[area]]="yukon",1,0)</f>
        <v>1</v>
      </c>
      <c r="BD440">
        <f ca="1">IF(Table1[[#This Row],[area]]="nunavet",1,0)</f>
        <v>0</v>
      </c>
      <c r="BE440">
        <f ca="1">IF(Table1[[#This Row],[area]]="sasketchwan",1,0)</f>
        <v>0</v>
      </c>
      <c r="BF440">
        <f ca="1">IF(Table1[[#This Row],[area]]="newbruncwick",1,0)</f>
        <v>0</v>
      </c>
      <c r="BG440">
        <f ca="1">IF(Table1[[#This Row],[area]]="manitoba",1,0)</f>
        <v>0</v>
      </c>
      <c r="BH440">
        <f ca="1">IF(Table1[[#This Row],[area]]="prince edward island",1,0)</f>
        <v>0</v>
      </c>
      <c r="BI440">
        <f ca="1">IF(Table1[[#This Row],[area]]="quebec",1,0)</f>
        <v>0</v>
      </c>
      <c r="BJ440">
        <f ca="1">IF(Table1[[#This Row],[area]]="northwest tersesa",1,0)</f>
        <v>0</v>
      </c>
      <c r="BZ440" s="41">
        <f ca="1">Table1[[#This Row],[Cars Value]]/Table1[[#This Row],[no of cars]]</f>
        <v>5355.342682741456</v>
      </c>
      <c r="CB440" s="5">
        <f ca="1">IF(Table1[[#This Row],[Value of debts]]&gt;$CC$6,1,0)</f>
        <v>1</v>
      </c>
      <c r="CF440" s="6"/>
      <c r="CG440" s="43">
        <f ca="1">Table1[[#This Row],[Mortage left]]/Table1[[#This Row],[value of house]]</f>
        <v>0.90366363075620215</v>
      </c>
      <c r="CH440">
        <f t="shared" ca="1" si="155"/>
        <v>0</v>
      </c>
      <c r="CO440" s="5">
        <f ca="1">IF(Table1[[#This Row],[area]]="yukon",Table1[[#This Row],[income]],0)</f>
        <v>85530</v>
      </c>
      <c r="CP440">
        <f ca="1">IF(Table1[[#This Row],[area]]="ontario",Table1[[#This Row],[income]],0)</f>
        <v>0</v>
      </c>
      <c r="CQ440">
        <f ca="1">IF(Table1[[#This Row],[area]]="newfounland",Table1[[#This Row],[income]],0)</f>
        <v>0</v>
      </c>
      <c r="CR440">
        <f ca="1">IF(Table1[[#This Row],[area]]="alberta",Table1[[#This Row],[income]],0)</f>
        <v>0</v>
      </c>
      <c r="CS440">
        <f ca="1">IF(Table1[[#This Row],[area]]="nunavet",Table1[[#This Row],[income]],0)</f>
        <v>0</v>
      </c>
      <c r="CT440">
        <f ca="1">IF(Table1[[#This Row],[area]]="prince edward island",Table1[[#This Row],[income]],0)</f>
        <v>0</v>
      </c>
      <c r="CU440">
        <f ca="1">IF(Table1[[#This Row],[area]]="northwest tersesa",Table1[[#This Row],[income]],0)</f>
        <v>0</v>
      </c>
      <c r="CV440">
        <f ca="1">IF(Table1[[#This Row],[area]]="quebec",Table1[[#This Row],[income]],0)</f>
        <v>0</v>
      </c>
      <c r="CW440">
        <f ca="1">IF(Table1[[#This Row],[area]]="manitoba",Table1[[#This Row],[income]],0)</f>
        <v>0</v>
      </c>
      <c r="CX440">
        <f ca="1">IF(Table1[[#This Row],[area]]="sasketchwan",Table1[[#This Row],[income]],0)</f>
        <v>0</v>
      </c>
      <c r="CY440">
        <f ca="1">IF(Table1[[#This Row],[area]]="BC",Table1[[#This Row],[income]],0)</f>
        <v>0</v>
      </c>
      <c r="CZ440" s="6">
        <f ca="1">IF(Table1[[#This Row],[area]]="newbruncwick",Table1[[#This Row],[income]],0)</f>
        <v>0</v>
      </c>
      <c r="DB440" s="5">
        <f ca="1">IF(Table1[[#This Row],[field of work]]="health",Table1[[#This Row],[income]],0)</f>
        <v>85530</v>
      </c>
      <c r="DC440">
        <f ca="1">IF(Table1[[#This Row],[field of work]]="teaching",Table1[[#This Row],[income]],0)</f>
        <v>0</v>
      </c>
      <c r="DD440">
        <f ca="1">IF(Table1[[#This Row],[field of work]]="agriculture",Table1[[#This Row],[income]],0)</f>
        <v>0</v>
      </c>
      <c r="DE440">
        <f ca="1">IF(Table1[[#This Row],[field of work]]="IT",Table1[[#This Row],[income]],0)</f>
        <v>0</v>
      </c>
      <c r="DF440">
        <f ca="1">IF(Table1[[#This Row],[field of work]]="construction",Table1[[#This Row],[income]],0)</f>
        <v>0</v>
      </c>
      <c r="DG440" s="6">
        <f ca="1">IF(Table1[[#This Row],[field of work]]="general work",Table1[[#This Row],[income]],0)</f>
        <v>0</v>
      </c>
      <c r="DJ440" s="5">
        <f ca="1">IF(Table1[[#This Row],[Value of debts]]&gt;Table1[[#This Row],[income]],1,0)</f>
        <v>1</v>
      </c>
      <c r="DK440" s="6"/>
      <c r="DL440">
        <f ca="1">IF(Table1[[#This Row],[net worth of person($)]]&gt;$DM$6,Table1[[#This Row],[age]],0)</f>
        <v>33</v>
      </c>
    </row>
    <row r="441" spans="2:116" x14ac:dyDescent="0.3">
      <c r="B441">
        <f t="shared" ca="1" si="142"/>
        <v>2</v>
      </c>
      <c r="C441" s="1" t="str">
        <f t="shared" ca="1" si="143"/>
        <v>women</v>
      </c>
      <c r="D441">
        <f t="shared" ca="1" si="144"/>
        <v>30</v>
      </c>
      <c r="E441">
        <f t="shared" ca="1" si="145"/>
        <v>2</v>
      </c>
      <c r="F441" t="str">
        <f t="shared" ca="1" si="146"/>
        <v>construction</v>
      </c>
      <c r="G441">
        <f t="shared" ca="1" si="147"/>
        <v>3</v>
      </c>
      <c r="H441" t="str">
        <f t="shared" ca="1" si="148"/>
        <v>university</v>
      </c>
      <c r="I441">
        <f t="shared" ca="1" si="149"/>
        <v>0</v>
      </c>
      <c r="J441">
        <f t="shared" ca="1" si="141"/>
        <v>3</v>
      </c>
      <c r="K441">
        <f t="shared" ca="1" si="150"/>
        <v>89590</v>
      </c>
      <c r="L441">
        <f t="shared" ca="1" si="151"/>
        <v>10</v>
      </c>
      <c r="M441" t="str">
        <f t="shared" ca="1" si="152"/>
        <v>newfounland</v>
      </c>
      <c r="N441">
        <f t="shared" ca="1" si="156"/>
        <v>537540</v>
      </c>
      <c r="O441">
        <f t="shared" ca="1" si="153"/>
        <v>318315.66100635513</v>
      </c>
      <c r="P441">
        <f t="shared" ca="1" si="157"/>
        <v>803.46365143502612</v>
      </c>
      <c r="Q441">
        <f t="shared" ca="1" si="154"/>
        <v>519</v>
      </c>
      <c r="R441">
        <f t="shared" ca="1" si="158"/>
        <v>170793.95111151002</v>
      </c>
      <c r="S441">
        <f t="shared" ca="1" si="159"/>
        <v>59111.029249526109</v>
      </c>
      <c r="T441">
        <f t="shared" ca="1" si="160"/>
        <v>597454.49290096108</v>
      </c>
      <c r="U441">
        <f t="shared" ca="1" si="161"/>
        <v>489628.61211786512</v>
      </c>
      <c r="V441">
        <f t="shared" ca="1" si="162"/>
        <v>107825.88078309596</v>
      </c>
      <c r="AF441" s="5">
        <f ca="1">IF(Table1[[#This Row],[Genders]]="men",1,0)</f>
        <v>0</v>
      </c>
      <c r="AG441">
        <f ca="1">IF(Table1[[#This Row],[Genders]]="women",1,0)</f>
        <v>1</v>
      </c>
      <c r="AJ441" s="6"/>
      <c r="AL441">
        <f ca="1">IF(Table1[[#This Row],[field of work]]="teaching",1,0)</f>
        <v>0</v>
      </c>
      <c r="AM441">
        <f ca="1">IF(Table1[[#This Row],[field of work]]="health",1,0)</f>
        <v>0</v>
      </c>
      <c r="AN441">
        <f ca="1">IF(Table1[[#This Row],[field of work]]="agriculture",1,0)</f>
        <v>0</v>
      </c>
      <c r="AO441">
        <f ca="1">IF(Table1[[#This Row],[field of work]]="IT",1,0)</f>
        <v>0</v>
      </c>
      <c r="AP441">
        <f ca="1">IF(Table1[[#This Row],[field of work]]="construction",1,0)</f>
        <v>1</v>
      </c>
      <c r="AQ441">
        <f ca="1">IF(Table1[[#This Row],[field of work]]="general work",1,0)</f>
        <v>0</v>
      </c>
      <c r="AY441" s="23">
        <f ca="1">IF(Table1[[#This Row],[area]]="ontario",1,0)</f>
        <v>0</v>
      </c>
      <c r="AZ441">
        <f ca="1">IF(Table1[[#This Row],[area]]="newfounland",1,0)</f>
        <v>1</v>
      </c>
      <c r="BA441">
        <f ca="1">IF(Table1[[#This Row],[area]]="alberta",1,0)</f>
        <v>0</v>
      </c>
      <c r="BB441">
        <f ca="1">IF(Table1[[#This Row],[area]]="BC",1,0)</f>
        <v>0</v>
      </c>
      <c r="BC441">
        <f ca="1">IF(Table1[[#This Row],[area]]="yukon",1,0)</f>
        <v>0</v>
      </c>
      <c r="BD441">
        <f ca="1">IF(Table1[[#This Row],[area]]="nunavet",1,0)</f>
        <v>0</v>
      </c>
      <c r="BE441">
        <f ca="1">IF(Table1[[#This Row],[area]]="sasketchwan",1,0)</f>
        <v>0</v>
      </c>
      <c r="BF441">
        <f ca="1">IF(Table1[[#This Row],[area]]="newbruncwick",1,0)</f>
        <v>0</v>
      </c>
      <c r="BG441">
        <f ca="1">IF(Table1[[#This Row],[area]]="manitoba",1,0)</f>
        <v>0</v>
      </c>
      <c r="BH441">
        <f ca="1">IF(Table1[[#This Row],[area]]="prince edward island",1,0)</f>
        <v>0</v>
      </c>
      <c r="BI441">
        <f ca="1">IF(Table1[[#This Row],[area]]="quebec",1,0)</f>
        <v>0</v>
      </c>
      <c r="BJ441">
        <f ca="1">IF(Table1[[#This Row],[area]]="northwest tersesa",1,0)</f>
        <v>0</v>
      </c>
      <c r="BZ441" s="41">
        <f ca="1">Table1[[#This Row],[Cars Value]]/Table1[[#This Row],[no of cars]]</f>
        <v>267.82121714500869</v>
      </c>
      <c r="CB441" s="5">
        <f ca="1">IF(Table1[[#This Row],[Value of debts]]&gt;$CC$6,1,0)</f>
        <v>1</v>
      </c>
      <c r="CF441" s="6"/>
      <c r="CG441" s="43">
        <f ca="1">Table1[[#This Row],[Mortage left]]/Table1[[#This Row],[value of house]]</f>
        <v>0.59217111471956529</v>
      </c>
      <c r="CH441">
        <f t="shared" ca="1" si="155"/>
        <v>0</v>
      </c>
      <c r="CO441" s="5">
        <f ca="1">IF(Table1[[#This Row],[area]]="yukon",Table1[[#This Row],[income]],0)</f>
        <v>0</v>
      </c>
      <c r="CP441">
        <f ca="1">IF(Table1[[#This Row],[area]]="ontario",Table1[[#This Row],[income]],0)</f>
        <v>0</v>
      </c>
      <c r="CQ441">
        <f ca="1">IF(Table1[[#This Row],[area]]="newfounland",Table1[[#This Row],[income]],0)</f>
        <v>89590</v>
      </c>
      <c r="CR441">
        <f ca="1">IF(Table1[[#This Row],[area]]="alberta",Table1[[#This Row],[income]],0)</f>
        <v>0</v>
      </c>
      <c r="CS441">
        <f ca="1">IF(Table1[[#This Row],[area]]="nunavet",Table1[[#This Row],[income]],0)</f>
        <v>0</v>
      </c>
      <c r="CT441">
        <f ca="1">IF(Table1[[#This Row],[area]]="prince edward island",Table1[[#This Row],[income]],0)</f>
        <v>0</v>
      </c>
      <c r="CU441">
        <f ca="1">IF(Table1[[#This Row],[area]]="northwest tersesa",Table1[[#This Row],[income]],0)</f>
        <v>0</v>
      </c>
      <c r="CV441">
        <f ca="1">IF(Table1[[#This Row],[area]]="quebec",Table1[[#This Row],[income]],0)</f>
        <v>0</v>
      </c>
      <c r="CW441">
        <f ca="1">IF(Table1[[#This Row],[area]]="manitoba",Table1[[#This Row],[income]],0)</f>
        <v>0</v>
      </c>
      <c r="CX441">
        <f ca="1">IF(Table1[[#This Row],[area]]="sasketchwan",Table1[[#This Row],[income]],0)</f>
        <v>0</v>
      </c>
      <c r="CY441">
        <f ca="1">IF(Table1[[#This Row],[area]]="BC",Table1[[#This Row],[income]],0)</f>
        <v>0</v>
      </c>
      <c r="CZ441" s="6">
        <f ca="1">IF(Table1[[#This Row],[area]]="newbruncwick",Table1[[#This Row],[income]],0)</f>
        <v>0</v>
      </c>
      <c r="DB441" s="5">
        <f ca="1">IF(Table1[[#This Row],[field of work]]="health",Table1[[#This Row],[income]],0)</f>
        <v>0</v>
      </c>
      <c r="DC441">
        <f ca="1">IF(Table1[[#This Row],[field of work]]="teaching",Table1[[#This Row],[income]],0)</f>
        <v>0</v>
      </c>
      <c r="DD441">
        <f ca="1">IF(Table1[[#This Row],[field of work]]="agriculture",Table1[[#This Row],[income]],0)</f>
        <v>0</v>
      </c>
      <c r="DE441">
        <f ca="1">IF(Table1[[#This Row],[field of work]]="IT",Table1[[#This Row],[income]],0)</f>
        <v>0</v>
      </c>
      <c r="DF441">
        <f ca="1">IF(Table1[[#This Row],[field of work]]="construction",Table1[[#This Row],[income]],0)</f>
        <v>89590</v>
      </c>
      <c r="DG441" s="6">
        <f ca="1">IF(Table1[[#This Row],[field of work]]="general work",Table1[[#This Row],[income]],0)</f>
        <v>0</v>
      </c>
      <c r="DJ441" s="5">
        <f ca="1">IF(Table1[[#This Row],[Value of debts]]&gt;Table1[[#This Row],[income]],1,0)</f>
        <v>1</v>
      </c>
      <c r="DK441" s="6"/>
      <c r="DL441">
        <f ca="1">IF(Table1[[#This Row],[net worth of person($)]]&gt;$DM$6,Table1[[#This Row],[age]],0)</f>
        <v>30</v>
      </c>
    </row>
    <row r="442" spans="2:116" x14ac:dyDescent="0.3">
      <c r="B442">
        <f t="shared" ca="1" si="142"/>
        <v>2</v>
      </c>
      <c r="C442" s="1" t="str">
        <f t="shared" ca="1" si="143"/>
        <v>women</v>
      </c>
      <c r="D442">
        <f t="shared" ca="1" si="144"/>
        <v>28</v>
      </c>
      <c r="E442">
        <f t="shared" ca="1" si="145"/>
        <v>6</v>
      </c>
      <c r="F442" t="str">
        <f t="shared" ca="1" si="146"/>
        <v>agriculture</v>
      </c>
      <c r="G442">
        <f t="shared" ca="1" si="147"/>
        <v>4</v>
      </c>
      <c r="H442" t="str">
        <f t="shared" ca="1" si="148"/>
        <v>technical;</v>
      </c>
      <c r="I442">
        <f t="shared" ca="1" si="149"/>
        <v>1</v>
      </c>
      <c r="J442">
        <f t="shared" ca="1" si="141"/>
        <v>2</v>
      </c>
      <c r="K442">
        <f t="shared" ca="1" si="150"/>
        <v>87325</v>
      </c>
      <c r="L442">
        <f t="shared" ca="1" si="151"/>
        <v>1</v>
      </c>
      <c r="M442" t="str">
        <f t="shared" ca="1" si="152"/>
        <v>yukon</v>
      </c>
      <c r="N442">
        <f t="shared" ca="1" si="156"/>
        <v>436625</v>
      </c>
      <c r="O442">
        <f t="shared" ca="1" si="153"/>
        <v>308472.34863949381</v>
      </c>
      <c r="P442">
        <f t="shared" ca="1" si="157"/>
        <v>123271.20944278961</v>
      </c>
      <c r="Q442">
        <f t="shared" ca="1" si="154"/>
        <v>38943</v>
      </c>
      <c r="R442">
        <f t="shared" ca="1" si="158"/>
        <v>102627.59184522027</v>
      </c>
      <c r="S442">
        <f t="shared" ca="1" si="159"/>
        <v>33761.060883648272</v>
      </c>
      <c r="T442">
        <f t="shared" ca="1" si="160"/>
        <v>593657.27032643789</v>
      </c>
      <c r="U442">
        <f t="shared" ca="1" si="161"/>
        <v>450042.94048471411</v>
      </c>
      <c r="V442">
        <f t="shared" ca="1" si="162"/>
        <v>143614.32984172378</v>
      </c>
      <c r="AF442" s="5">
        <f ca="1">IF(Table1[[#This Row],[Genders]]="men",1,0)</f>
        <v>0</v>
      </c>
      <c r="AG442">
        <f ca="1">IF(Table1[[#This Row],[Genders]]="women",1,0)</f>
        <v>1</v>
      </c>
      <c r="AJ442" s="6"/>
      <c r="AL442">
        <f ca="1">IF(Table1[[#This Row],[field of work]]="teaching",1,0)</f>
        <v>0</v>
      </c>
      <c r="AM442">
        <f ca="1">IF(Table1[[#This Row],[field of work]]="health",1,0)</f>
        <v>0</v>
      </c>
      <c r="AN442">
        <f ca="1">IF(Table1[[#This Row],[field of work]]="agriculture",1,0)</f>
        <v>1</v>
      </c>
      <c r="AO442">
        <f ca="1">IF(Table1[[#This Row],[field of work]]="IT",1,0)</f>
        <v>0</v>
      </c>
      <c r="AP442">
        <f ca="1">IF(Table1[[#This Row],[field of work]]="construction",1,0)</f>
        <v>0</v>
      </c>
      <c r="AQ442">
        <f ca="1">IF(Table1[[#This Row],[field of work]]="general work",1,0)</f>
        <v>0</v>
      </c>
      <c r="AY442" s="23">
        <f ca="1">IF(Table1[[#This Row],[area]]="ontario",1,0)</f>
        <v>0</v>
      </c>
      <c r="AZ442">
        <f ca="1">IF(Table1[[#This Row],[area]]="newfounland",1,0)</f>
        <v>0</v>
      </c>
      <c r="BA442">
        <f ca="1">IF(Table1[[#This Row],[area]]="alberta",1,0)</f>
        <v>0</v>
      </c>
      <c r="BB442">
        <f ca="1">IF(Table1[[#This Row],[area]]="BC",1,0)</f>
        <v>0</v>
      </c>
      <c r="BC442">
        <f ca="1">IF(Table1[[#This Row],[area]]="yukon",1,0)</f>
        <v>1</v>
      </c>
      <c r="BD442">
        <f ca="1">IF(Table1[[#This Row],[area]]="nunavet",1,0)</f>
        <v>0</v>
      </c>
      <c r="BE442">
        <f ca="1">IF(Table1[[#This Row],[area]]="sasketchwan",1,0)</f>
        <v>0</v>
      </c>
      <c r="BF442">
        <f ca="1">IF(Table1[[#This Row],[area]]="newbruncwick",1,0)</f>
        <v>0</v>
      </c>
      <c r="BG442">
        <f ca="1">IF(Table1[[#This Row],[area]]="manitoba",1,0)</f>
        <v>0</v>
      </c>
      <c r="BH442">
        <f ca="1">IF(Table1[[#This Row],[area]]="prince edward island",1,0)</f>
        <v>0</v>
      </c>
      <c r="BI442">
        <f ca="1">IF(Table1[[#This Row],[area]]="quebec",1,0)</f>
        <v>0</v>
      </c>
      <c r="BJ442">
        <f ca="1">IF(Table1[[#This Row],[area]]="northwest tersesa",1,0)</f>
        <v>0</v>
      </c>
      <c r="BZ442" s="41">
        <f ca="1">Table1[[#This Row],[Cars Value]]/Table1[[#This Row],[no of cars]]</f>
        <v>61635.604721394804</v>
      </c>
      <c r="CB442" s="5">
        <f ca="1">IF(Table1[[#This Row],[Value of debts]]&gt;$CC$6,1,0)</f>
        <v>1</v>
      </c>
      <c r="CF442" s="6"/>
      <c r="CG442" s="43">
        <f ca="1">Table1[[#This Row],[Mortage left]]/Table1[[#This Row],[value of house]]</f>
        <v>0.70649263931175221</v>
      </c>
      <c r="CH442">
        <f t="shared" ca="1" si="155"/>
        <v>0</v>
      </c>
      <c r="CO442" s="5">
        <f ca="1">IF(Table1[[#This Row],[area]]="yukon",Table1[[#This Row],[income]],0)</f>
        <v>87325</v>
      </c>
      <c r="CP442">
        <f ca="1">IF(Table1[[#This Row],[area]]="ontario",Table1[[#This Row],[income]],0)</f>
        <v>0</v>
      </c>
      <c r="CQ442">
        <f ca="1">IF(Table1[[#This Row],[area]]="newfounland",Table1[[#This Row],[income]],0)</f>
        <v>0</v>
      </c>
      <c r="CR442">
        <f ca="1">IF(Table1[[#This Row],[area]]="alberta",Table1[[#This Row],[income]],0)</f>
        <v>0</v>
      </c>
      <c r="CS442">
        <f ca="1">IF(Table1[[#This Row],[area]]="nunavet",Table1[[#This Row],[income]],0)</f>
        <v>0</v>
      </c>
      <c r="CT442">
        <f ca="1">IF(Table1[[#This Row],[area]]="prince edward island",Table1[[#This Row],[income]],0)</f>
        <v>0</v>
      </c>
      <c r="CU442">
        <f ca="1">IF(Table1[[#This Row],[area]]="northwest tersesa",Table1[[#This Row],[income]],0)</f>
        <v>0</v>
      </c>
      <c r="CV442">
        <f ca="1">IF(Table1[[#This Row],[area]]="quebec",Table1[[#This Row],[income]],0)</f>
        <v>0</v>
      </c>
      <c r="CW442">
        <f ca="1">IF(Table1[[#This Row],[area]]="manitoba",Table1[[#This Row],[income]],0)</f>
        <v>0</v>
      </c>
      <c r="CX442">
        <f ca="1">IF(Table1[[#This Row],[area]]="sasketchwan",Table1[[#This Row],[income]],0)</f>
        <v>0</v>
      </c>
      <c r="CY442">
        <f ca="1">IF(Table1[[#This Row],[area]]="BC",Table1[[#This Row],[income]],0)</f>
        <v>0</v>
      </c>
      <c r="CZ442" s="6">
        <f ca="1">IF(Table1[[#This Row],[area]]="newbruncwick",Table1[[#This Row],[income]],0)</f>
        <v>0</v>
      </c>
      <c r="DB442" s="5">
        <f ca="1">IF(Table1[[#This Row],[field of work]]="health",Table1[[#This Row],[income]],0)</f>
        <v>0</v>
      </c>
      <c r="DC442">
        <f ca="1">IF(Table1[[#This Row],[field of work]]="teaching",Table1[[#This Row],[income]],0)</f>
        <v>0</v>
      </c>
      <c r="DD442">
        <f ca="1">IF(Table1[[#This Row],[field of work]]="agriculture",Table1[[#This Row],[income]],0)</f>
        <v>87325</v>
      </c>
      <c r="DE442">
        <f ca="1">IF(Table1[[#This Row],[field of work]]="IT",Table1[[#This Row],[income]],0)</f>
        <v>0</v>
      </c>
      <c r="DF442">
        <f ca="1">IF(Table1[[#This Row],[field of work]]="construction",Table1[[#This Row],[income]],0)</f>
        <v>0</v>
      </c>
      <c r="DG442" s="6">
        <f ca="1">IF(Table1[[#This Row],[field of work]]="general work",Table1[[#This Row],[income]],0)</f>
        <v>0</v>
      </c>
      <c r="DJ442" s="5">
        <f ca="1">IF(Table1[[#This Row],[Value of debts]]&gt;Table1[[#This Row],[income]],1,0)</f>
        <v>1</v>
      </c>
      <c r="DK442" s="6"/>
      <c r="DL442">
        <f ca="1">IF(Table1[[#This Row],[net worth of person($)]]&gt;$DM$6,Table1[[#This Row],[age]],0)</f>
        <v>28</v>
      </c>
    </row>
    <row r="443" spans="2:116" x14ac:dyDescent="0.3">
      <c r="B443">
        <f t="shared" ca="1" si="142"/>
        <v>2</v>
      </c>
      <c r="C443" s="1" t="str">
        <f t="shared" ca="1" si="143"/>
        <v>women</v>
      </c>
      <c r="D443">
        <f t="shared" ca="1" si="144"/>
        <v>38</v>
      </c>
      <c r="E443">
        <f t="shared" ca="1" si="145"/>
        <v>4</v>
      </c>
      <c r="F443" t="str">
        <f t="shared" ca="1" si="146"/>
        <v>IT</v>
      </c>
      <c r="G443">
        <f t="shared" ca="1" si="147"/>
        <v>4</v>
      </c>
      <c r="H443" t="str">
        <f t="shared" ca="1" si="148"/>
        <v>technical;</v>
      </c>
      <c r="I443">
        <f t="shared" ca="1" si="149"/>
        <v>0</v>
      </c>
      <c r="J443">
        <f t="shared" ca="1" si="141"/>
        <v>3</v>
      </c>
      <c r="K443">
        <f t="shared" ca="1" si="150"/>
        <v>74860</v>
      </c>
      <c r="L443">
        <f t="shared" ca="1" si="151"/>
        <v>11</v>
      </c>
      <c r="M443" t="str">
        <f t="shared" ca="1" si="152"/>
        <v>newbruncwick</v>
      </c>
      <c r="N443">
        <f t="shared" ca="1" si="156"/>
        <v>374300</v>
      </c>
      <c r="O443">
        <f t="shared" ca="1" si="153"/>
        <v>145571.30098366379</v>
      </c>
      <c r="P443">
        <f t="shared" ca="1" si="157"/>
        <v>188216.46151866909</v>
      </c>
      <c r="Q443">
        <f t="shared" ca="1" si="154"/>
        <v>41289</v>
      </c>
      <c r="R443">
        <f t="shared" ca="1" si="158"/>
        <v>115859.0837408853</v>
      </c>
      <c r="S443">
        <f t="shared" ca="1" si="159"/>
        <v>85154.496712106018</v>
      </c>
      <c r="T443">
        <f t="shared" ca="1" si="160"/>
        <v>647670.95823077508</v>
      </c>
      <c r="U443">
        <f t="shared" ca="1" si="161"/>
        <v>302719.38472454908</v>
      </c>
      <c r="V443">
        <f t="shared" ca="1" si="162"/>
        <v>344951.57350622601</v>
      </c>
      <c r="AF443" s="5">
        <f ca="1">IF(Table1[[#This Row],[Genders]]="men",1,0)</f>
        <v>0</v>
      </c>
      <c r="AG443">
        <f ca="1">IF(Table1[[#This Row],[Genders]]="women",1,0)</f>
        <v>1</v>
      </c>
      <c r="AJ443" s="6"/>
      <c r="AL443">
        <f ca="1">IF(Table1[[#This Row],[field of work]]="teaching",1,0)</f>
        <v>0</v>
      </c>
      <c r="AM443">
        <f ca="1">IF(Table1[[#This Row],[field of work]]="health",1,0)</f>
        <v>0</v>
      </c>
      <c r="AN443">
        <f ca="1">IF(Table1[[#This Row],[field of work]]="agriculture",1,0)</f>
        <v>0</v>
      </c>
      <c r="AO443">
        <f ca="1">IF(Table1[[#This Row],[field of work]]="IT",1,0)</f>
        <v>1</v>
      </c>
      <c r="AP443">
        <f ca="1">IF(Table1[[#This Row],[field of work]]="construction",1,0)</f>
        <v>0</v>
      </c>
      <c r="AQ443">
        <f ca="1">IF(Table1[[#This Row],[field of work]]="general work",1,0)</f>
        <v>0</v>
      </c>
      <c r="AY443" s="23">
        <f ca="1">IF(Table1[[#This Row],[area]]="ontario",1,0)</f>
        <v>0</v>
      </c>
      <c r="AZ443">
        <f ca="1">IF(Table1[[#This Row],[area]]="newfounland",1,0)</f>
        <v>0</v>
      </c>
      <c r="BA443">
        <f ca="1">IF(Table1[[#This Row],[area]]="alberta",1,0)</f>
        <v>0</v>
      </c>
      <c r="BB443">
        <f ca="1">IF(Table1[[#This Row],[area]]="BC",1,0)</f>
        <v>0</v>
      </c>
      <c r="BC443">
        <f ca="1">IF(Table1[[#This Row],[area]]="yukon",1,0)</f>
        <v>0</v>
      </c>
      <c r="BD443">
        <f ca="1">IF(Table1[[#This Row],[area]]="nunavet",1,0)</f>
        <v>0</v>
      </c>
      <c r="BE443">
        <f ca="1">IF(Table1[[#This Row],[area]]="sasketchwan",1,0)</f>
        <v>0</v>
      </c>
      <c r="BF443">
        <f ca="1">IF(Table1[[#This Row],[area]]="newbruncwick",1,0)</f>
        <v>1</v>
      </c>
      <c r="BG443">
        <f ca="1">IF(Table1[[#This Row],[area]]="manitoba",1,0)</f>
        <v>0</v>
      </c>
      <c r="BH443">
        <f ca="1">IF(Table1[[#This Row],[area]]="prince edward island",1,0)</f>
        <v>0</v>
      </c>
      <c r="BI443">
        <f ca="1">IF(Table1[[#This Row],[area]]="quebec",1,0)</f>
        <v>0</v>
      </c>
      <c r="BJ443">
        <f ca="1">IF(Table1[[#This Row],[area]]="northwest tersesa",1,0)</f>
        <v>0</v>
      </c>
      <c r="BZ443" s="41">
        <f ca="1">Table1[[#This Row],[Cars Value]]/Table1[[#This Row],[no of cars]]</f>
        <v>62738.820506223034</v>
      </c>
      <c r="CB443" s="5">
        <f ca="1">IF(Table1[[#This Row],[Value of debts]]&gt;$CC$6,1,0)</f>
        <v>1</v>
      </c>
      <c r="CF443" s="6"/>
      <c r="CG443" s="43">
        <f ca="1">Table1[[#This Row],[Mortage left]]/Table1[[#This Row],[value of house]]</f>
        <v>0.3889161127001437</v>
      </c>
      <c r="CH443">
        <f t="shared" ca="1" si="155"/>
        <v>0</v>
      </c>
      <c r="CO443" s="5">
        <f ca="1">IF(Table1[[#This Row],[area]]="yukon",Table1[[#This Row],[income]],0)</f>
        <v>0</v>
      </c>
      <c r="CP443">
        <f ca="1">IF(Table1[[#This Row],[area]]="ontario",Table1[[#This Row],[income]],0)</f>
        <v>0</v>
      </c>
      <c r="CQ443">
        <f ca="1">IF(Table1[[#This Row],[area]]="newfounland",Table1[[#This Row],[income]],0)</f>
        <v>0</v>
      </c>
      <c r="CR443">
        <f ca="1">IF(Table1[[#This Row],[area]]="alberta",Table1[[#This Row],[income]],0)</f>
        <v>0</v>
      </c>
      <c r="CS443">
        <f ca="1">IF(Table1[[#This Row],[area]]="nunavet",Table1[[#This Row],[income]],0)</f>
        <v>0</v>
      </c>
      <c r="CT443">
        <f ca="1">IF(Table1[[#This Row],[area]]="prince edward island",Table1[[#This Row],[income]],0)</f>
        <v>0</v>
      </c>
      <c r="CU443">
        <f ca="1">IF(Table1[[#This Row],[area]]="northwest tersesa",Table1[[#This Row],[income]],0)</f>
        <v>0</v>
      </c>
      <c r="CV443">
        <f ca="1">IF(Table1[[#This Row],[area]]="quebec",Table1[[#This Row],[income]],0)</f>
        <v>0</v>
      </c>
      <c r="CW443">
        <f ca="1">IF(Table1[[#This Row],[area]]="manitoba",Table1[[#This Row],[income]],0)</f>
        <v>0</v>
      </c>
      <c r="CX443">
        <f ca="1">IF(Table1[[#This Row],[area]]="sasketchwan",Table1[[#This Row],[income]],0)</f>
        <v>0</v>
      </c>
      <c r="CY443">
        <f ca="1">IF(Table1[[#This Row],[area]]="BC",Table1[[#This Row],[income]],0)</f>
        <v>0</v>
      </c>
      <c r="CZ443" s="6">
        <f ca="1">IF(Table1[[#This Row],[area]]="newbruncwick",Table1[[#This Row],[income]],0)</f>
        <v>74860</v>
      </c>
      <c r="DB443" s="5">
        <f ca="1">IF(Table1[[#This Row],[field of work]]="health",Table1[[#This Row],[income]],0)</f>
        <v>0</v>
      </c>
      <c r="DC443">
        <f ca="1">IF(Table1[[#This Row],[field of work]]="teaching",Table1[[#This Row],[income]],0)</f>
        <v>0</v>
      </c>
      <c r="DD443">
        <f ca="1">IF(Table1[[#This Row],[field of work]]="agriculture",Table1[[#This Row],[income]],0)</f>
        <v>0</v>
      </c>
      <c r="DE443">
        <f ca="1">IF(Table1[[#This Row],[field of work]]="IT",Table1[[#This Row],[income]],0)</f>
        <v>74860</v>
      </c>
      <c r="DF443">
        <f ca="1">IF(Table1[[#This Row],[field of work]]="construction",Table1[[#This Row],[income]],0)</f>
        <v>0</v>
      </c>
      <c r="DG443" s="6">
        <f ca="1">IF(Table1[[#This Row],[field of work]]="general work",Table1[[#This Row],[income]],0)</f>
        <v>0</v>
      </c>
      <c r="DJ443" s="5">
        <f ca="1">IF(Table1[[#This Row],[Value of debts]]&gt;Table1[[#This Row],[income]],1,0)</f>
        <v>1</v>
      </c>
      <c r="DK443" s="6"/>
      <c r="DL443">
        <f ca="1">IF(Table1[[#This Row],[net worth of person($)]]&gt;$DM$6,Table1[[#This Row],[age]],0)</f>
        <v>38</v>
      </c>
    </row>
    <row r="444" spans="2:116" x14ac:dyDescent="0.3">
      <c r="B444">
        <f t="shared" ca="1" si="142"/>
        <v>1</v>
      </c>
      <c r="C444" s="1" t="str">
        <f t="shared" ca="1" si="143"/>
        <v>men</v>
      </c>
      <c r="D444">
        <f t="shared" ca="1" si="144"/>
        <v>41</v>
      </c>
      <c r="E444">
        <f t="shared" ca="1" si="145"/>
        <v>3</v>
      </c>
      <c r="F444" t="str">
        <f t="shared" ca="1" si="146"/>
        <v>teaching</v>
      </c>
      <c r="G444">
        <f t="shared" ca="1" si="147"/>
        <v>2</v>
      </c>
      <c r="H444" t="str">
        <f t="shared" ca="1" si="148"/>
        <v>college</v>
      </c>
      <c r="I444">
        <f t="shared" ca="1" si="149"/>
        <v>2</v>
      </c>
      <c r="J444">
        <f t="shared" ca="1" si="141"/>
        <v>1</v>
      </c>
      <c r="K444">
        <f t="shared" ca="1" si="150"/>
        <v>89252</v>
      </c>
      <c r="L444">
        <f t="shared" ca="1" si="151"/>
        <v>7</v>
      </c>
      <c r="M444" t="str">
        <f t="shared" ca="1" si="152"/>
        <v>manitoba</v>
      </c>
      <c r="N444">
        <f t="shared" ca="1" si="156"/>
        <v>535512</v>
      </c>
      <c r="O444">
        <f t="shared" ca="1" si="153"/>
        <v>390605.70205427584</v>
      </c>
      <c r="P444">
        <f t="shared" ca="1" si="157"/>
        <v>1795.0567292496346</v>
      </c>
      <c r="Q444">
        <f t="shared" ca="1" si="154"/>
        <v>1770</v>
      </c>
      <c r="R444">
        <f t="shared" ca="1" si="158"/>
        <v>151562.30285599508</v>
      </c>
      <c r="S444">
        <f t="shared" ca="1" si="159"/>
        <v>10866.070458205728</v>
      </c>
      <c r="T444">
        <f t="shared" ca="1" si="160"/>
        <v>548173.12718745542</v>
      </c>
      <c r="U444">
        <f t="shared" ca="1" si="161"/>
        <v>543938.00491027092</v>
      </c>
      <c r="V444">
        <f t="shared" ca="1" si="162"/>
        <v>4235.1222771845059</v>
      </c>
      <c r="AF444" s="5">
        <f ca="1">IF(Table1[[#This Row],[Genders]]="men",1,0)</f>
        <v>1</v>
      </c>
      <c r="AG444">
        <f ca="1">IF(Table1[[#This Row],[Genders]]="women",1,0)</f>
        <v>0</v>
      </c>
      <c r="AJ444" s="6"/>
      <c r="AL444">
        <f ca="1">IF(Table1[[#This Row],[field of work]]="teaching",1,0)</f>
        <v>1</v>
      </c>
      <c r="AM444">
        <f ca="1">IF(Table1[[#This Row],[field of work]]="health",1,0)</f>
        <v>0</v>
      </c>
      <c r="AN444">
        <f ca="1">IF(Table1[[#This Row],[field of work]]="agriculture",1,0)</f>
        <v>0</v>
      </c>
      <c r="AO444">
        <f ca="1">IF(Table1[[#This Row],[field of work]]="IT",1,0)</f>
        <v>0</v>
      </c>
      <c r="AP444">
        <f ca="1">IF(Table1[[#This Row],[field of work]]="construction",1,0)</f>
        <v>0</v>
      </c>
      <c r="AQ444">
        <f ca="1">IF(Table1[[#This Row],[field of work]]="general work",1,0)</f>
        <v>0</v>
      </c>
      <c r="AY444" s="23">
        <f ca="1">IF(Table1[[#This Row],[area]]="ontario",1,0)</f>
        <v>0</v>
      </c>
      <c r="AZ444">
        <f ca="1">IF(Table1[[#This Row],[area]]="newfounland",1,0)</f>
        <v>0</v>
      </c>
      <c r="BA444">
        <f ca="1">IF(Table1[[#This Row],[area]]="alberta",1,0)</f>
        <v>0</v>
      </c>
      <c r="BB444">
        <f ca="1">IF(Table1[[#This Row],[area]]="BC",1,0)</f>
        <v>0</v>
      </c>
      <c r="BC444">
        <f ca="1">IF(Table1[[#This Row],[area]]="yukon",1,0)</f>
        <v>0</v>
      </c>
      <c r="BD444">
        <f ca="1">IF(Table1[[#This Row],[area]]="nunavet",1,0)</f>
        <v>0</v>
      </c>
      <c r="BE444">
        <f ca="1">IF(Table1[[#This Row],[area]]="sasketchwan",1,0)</f>
        <v>0</v>
      </c>
      <c r="BF444">
        <f ca="1">IF(Table1[[#This Row],[area]]="newbruncwick",1,0)</f>
        <v>0</v>
      </c>
      <c r="BG444">
        <f ca="1">IF(Table1[[#This Row],[area]]="manitoba",1,0)</f>
        <v>1</v>
      </c>
      <c r="BH444">
        <f ca="1">IF(Table1[[#This Row],[area]]="prince edward island",1,0)</f>
        <v>0</v>
      </c>
      <c r="BI444">
        <f ca="1">IF(Table1[[#This Row],[area]]="quebec",1,0)</f>
        <v>0</v>
      </c>
      <c r="BJ444">
        <f ca="1">IF(Table1[[#This Row],[area]]="northwest tersesa",1,0)</f>
        <v>0</v>
      </c>
      <c r="BZ444" s="41">
        <f ca="1">Table1[[#This Row],[Cars Value]]/Table1[[#This Row],[no of cars]]</f>
        <v>1795.0567292496346</v>
      </c>
      <c r="CB444" s="5">
        <f ca="1">IF(Table1[[#This Row],[Value of debts]]&gt;$CC$6,1,0)</f>
        <v>1</v>
      </c>
      <c r="CF444" s="6"/>
      <c r="CG444" s="43">
        <f ca="1">Table1[[#This Row],[Mortage left]]/Table1[[#This Row],[value of house]]</f>
        <v>0.7294060675657611</v>
      </c>
      <c r="CH444">
        <f t="shared" ca="1" si="155"/>
        <v>0</v>
      </c>
      <c r="CO444" s="5">
        <f ca="1">IF(Table1[[#This Row],[area]]="yukon",Table1[[#This Row],[income]],0)</f>
        <v>0</v>
      </c>
      <c r="CP444">
        <f ca="1">IF(Table1[[#This Row],[area]]="ontario",Table1[[#This Row],[income]],0)</f>
        <v>0</v>
      </c>
      <c r="CQ444">
        <f ca="1">IF(Table1[[#This Row],[area]]="newfounland",Table1[[#This Row],[income]],0)</f>
        <v>0</v>
      </c>
      <c r="CR444">
        <f ca="1">IF(Table1[[#This Row],[area]]="alberta",Table1[[#This Row],[income]],0)</f>
        <v>0</v>
      </c>
      <c r="CS444">
        <f ca="1">IF(Table1[[#This Row],[area]]="nunavet",Table1[[#This Row],[income]],0)</f>
        <v>0</v>
      </c>
      <c r="CT444">
        <f ca="1">IF(Table1[[#This Row],[area]]="prince edward island",Table1[[#This Row],[income]],0)</f>
        <v>0</v>
      </c>
      <c r="CU444">
        <f ca="1">IF(Table1[[#This Row],[area]]="northwest tersesa",Table1[[#This Row],[income]],0)</f>
        <v>0</v>
      </c>
      <c r="CV444">
        <f ca="1">IF(Table1[[#This Row],[area]]="quebec",Table1[[#This Row],[income]],0)</f>
        <v>0</v>
      </c>
      <c r="CW444">
        <f ca="1">IF(Table1[[#This Row],[area]]="manitoba",Table1[[#This Row],[income]],0)</f>
        <v>89252</v>
      </c>
      <c r="CX444">
        <f ca="1">IF(Table1[[#This Row],[area]]="sasketchwan",Table1[[#This Row],[income]],0)</f>
        <v>0</v>
      </c>
      <c r="CY444">
        <f ca="1">IF(Table1[[#This Row],[area]]="BC",Table1[[#This Row],[income]],0)</f>
        <v>0</v>
      </c>
      <c r="CZ444" s="6">
        <f ca="1">IF(Table1[[#This Row],[area]]="newbruncwick",Table1[[#This Row],[income]],0)</f>
        <v>0</v>
      </c>
      <c r="DB444" s="5">
        <f ca="1">IF(Table1[[#This Row],[field of work]]="health",Table1[[#This Row],[income]],0)</f>
        <v>0</v>
      </c>
      <c r="DC444">
        <f ca="1">IF(Table1[[#This Row],[field of work]]="teaching",Table1[[#This Row],[income]],0)</f>
        <v>89252</v>
      </c>
      <c r="DD444">
        <f ca="1">IF(Table1[[#This Row],[field of work]]="agriculture",Table1[[#This Row],[income]],0)</f>
        <v>0</v>
      </c>
      <c r="DE444">
        <f ca="1">IF(Table1[[#This Row],[field of work]]="IT",Table1[[#This Row],[income]],0)</f>
        <v>0</v>
      </c>
      <c r="DF444">
        <f ca="1">IF(Table1[[#This Row],[field of work]]="construction",Table1[[#This Row],[income]],0)</f>
        <v>0</v>
      </c>
      <c r="DG444" s="6">
        <f ca="1">IF(Table1[[#This Row],[field of work]]="general work",Table1[[#This Row],[income]],0)</f>
        <v>0</v>
      </c>
      <c r="DJ444" s="5">
        <f ca="1">IF(Table1[[#This Row],[Value of debts]]&gt;Table1[[#This Row],[income]],1,0)</f>
        <v>1</v>
      </c>
      <c r="DK444" s="6"/>
      <c r="DL444">
        <f ca="1">IF(Table1[[#This Row],[net worth of person($)]]&gt;$DM$6,Table1[[#This Row],[age]],0)</f>
        <v>0</v>
      </c>
    </row>
    <row r="445" spans="2:116" x14ac:dyDescent="0.3">
      <c r="B445">
        <f t="shared" ca="1" si="142"/>
        <v>2</v>
      </c>
      <c r="C445" s="1" t="str">
        <f t="shared" ca="1" si="143"/>
        <v>women</v>
      </c>
      <c r="D445">
        <f t="shared" ca="1" si="144"/>
        <v>36</v>
      </c>
      <c r="E445">
        <f t="shared" ca="1" si="145"/>
        <v>5</v>
      </c>
      <c r="F445" t="str">
        <f t="shared" ca="1" si="146"/>
        <v>general work</v>
      </c>
      <c r="G445">
        <f t="shared" ca="1" si="147"/>
        <v>5</v>
      </c>
      <c r="H445" t="str">
        <f t="shared" ca="1" si="148"/>
        <v>other</v>
      </c>
      <c r="I445">
        <f t="shared" ca="1" si="149"/>
        <v>2</v>
      </c>
      <c r="J445">
        <f t="shared" ca="1" si="141"/>
        <v>2</v>
      </c>
      <c r="K445">
        <f t="shared" ca="1" si="150"/>
        <v>51600</v>
      </c>
      <c r="L445">
        <f t="shared" ca="1" si="151"/>
        <v>11</v>
      </c>
      <c r="M445" t="str">
        <f t="shared" ca="1" si="152"/>
        <v>newbruncwick</v>
      </c>
      <c r="N445">
        <f t="shared" ca="1" si="156"/>
        <v>258000</v>
      </c>
      <c r="O445">
        <f t="shared" ca="1" si="153"/>
        <v>178796.27437763393</v>
      </c>
      <c r="P445">
        <f t="shared" ca="1" si="157"/>
        <v>7065.176251965835</v>
      </c>
      <c r="Q445">
        <f t="shared" ca="1" si="154"/>
        <v>415</v>
      </c>
      <c r="R445">
        <f t="shared" ca="1" si="158"/>
        <v>23374.875180333082</v>
      </c>
      <c r="S445">
        <f t="shared" ca="1" si="159"/>
        <v>66618.901575309079</v>
      </c>
      <c r="T445">
        <f t="shared" ca="1" si="160"/>
        <v>331684.07782727492</v>
      </c>
      <c r="U445">
        <f t="shared" ca="1" si="161"/>
        <v>202586.14955796703</v>
      </c>
      <c r="V445">
        <f t="shared" ca="1" si="162"/>
        <v>129097.92826930789</v>
      </c>
      <c r="AF445" s="5">
        <f ca="1">IF(Table1[[#This Row],[Genders]]="men",1,0)</f>
        <v>0</v>
      </c>
      <c r="AG445">
        <f ca="1">IF(Table1[[#This Row],[Genders]]="women",1,0)</f>
        <v>1</v>
      </c>
      <c r="AJ445" s="6"/>
      <c r="AL445">
        <f ca="1">IF(Table1[[#This Row],[field of work]]="teaching",1,0)</f>
        <v>0</v>
      </c>
      <c r="AM445">
        <f ca="1">IF(Table1[[#This Row],[field of work]]="health",1,0)</f>
        <v>0</v>
      </c>
      <c r="AN445">
        <f ca="1">IF(Table1[[#This Row],[field of work]]="agriculture",1,0)</f>
        <v>0</v>
      </c>
      <c r="AO445">
        <f ca="1">IF(Table1[[#This Row],[field of work]]="IT",1,0)</f>
        <v>0</v>
      </c>
      <c r="AP445">
        <f ca="1">IF(Table1[[#This Row],[field of work]]="construction",1,0)</f>
        <v>0</v>
      </c>
      <c r="AQ445">
        <f ca="1">IF(Table1[[#This Row],[field of work]]="general work",1,0)</f>
        <v>1</v>
      </c>
      <c r="AY445" s="23">
        <f ca="1">IF(Table1[[#This Row],[area]]="ontario",1,0)</f>
        <v>0</v>
      </c>
      <c r="AZ445">
        <f ca="1">IF(Table1[[#This Row],[area]]="newfounland",1,0)</f>
        <v>0</v>
      </c>
      <c r="BA445">
        <f ca="1">IF(Table1[[#This Row],[area]]="alberta",1,0)</f>
        <v>0</v>
      </c>
      <c r="BB445">
        <f ca="1">IF(Table1[[#This Row],[area]]="BC",1,0)</f>
        <v>0</v>
      </c>
      <c r="BC445">
        <f ca="1">IF(Table1[[#This Row],[area]]="yukon",1,0)</f>
        <v>0</v>
      </c>
      <c r="BD445">
        <f ca="1">IF(Table1[[#This Row],[area]]="nunavet",1,0)</f>
        <v>0</v>
      </c>
      <c r="BE445">
        <f ca="1">IF(Table1[[#This Row],[area]]="sasketchwan",1,0)</f>
        <v>0</v>
      </c>
      <c r="BF445">
        <f ca="1">IF(Table1[[#This Row],[area]]="newbruncwick",1,0)</f>
        <v>1</v>
      </c>
      <c r="BG445">
        <f ca="1">IF(Table1[[#This Row],[area]]="manitoba",1,0)</f>
        <v>0</v>
      </c>
      <c r="BH445">
        <f ca="1">IF(Table1[[#This Row],[area]]="prince edward island",1,0)</f>
        <v>0</v>
      </c>
      <c r="BI445">
        <f ca="1">IF(Table1[[#This Row],[area]]="quebec",1,0)</f>
        <v>0</v>
      </c>
      <c r="BJ445">
        <f ca="1">IF(Table1[[#This Row],[area]]="northwest tersesa",1,0)</f>
        <v>0</v>
      </c>
      <c r="BZ445" s="41">
        <f ca="1">Table1[[#This Row],[Cars Value]]/Table1[[#This Row],[no of cars]]</f>
        <v>3532.5881259829175</v>
      </c>
      <c r="CB445" s="5">
        <f ca="1">IF(Table1[[#This Row],[Value of debts]]&gt;$CC$6,1,0)</f>
        <v>1</v>
      </c>
      <c r="CF445" s="6"/>
      <c r="CG445" s="43">
        <f ca="1">Table1[[#This Row],[Mortage left]]/Table1[[#This Row],[value of house]]</f>
        <v>0.69300881541718584</v>
      </c>
      <c r="CH445">
        <f t="shared" ca="1" si="155"/>
        <v>0</v>
      </c>
      <c r="CO445" s="5">
        <f ca="1">IF(Table1[[#This Row],[area]]="yukon",Table1[[#This Row],[income]],0)</f>
        <v>0</v>
      </c>
      <c r="CP445">
        <f ca="1">IF(Table1[[#This Row],[area]]="ontario",Table1[[#This Row],[income]],0)</f>
        <v>0</v>
      </c>
      <c r="CQ445">
        <f ca="1">IF(Table1[[#This Row],[area]]="newfounland",Table1[[#This Row],[income]],0)</f>
        <v>0</v>
      </c>
      <c r="CR445">
        <f ca="1">IF(Table1[[#This Row],[area]]="alberta",Table1[[#This Row],[income]],0)</f>
        <v>0</v>
      </c>
      <c r="CS445">
        <f ca="1">IF(Table1[[#This Row],[area]]="nunavet",Table1[[#This Row],[income]],0)</f>
        <v>0</v>
      </c>
      <c r="CT445">
        <f ca="1">IF(Table1[[#This Row],[area]]="prince edward island",Table1[[#This Row],[income]],0)</f>
        <v>0</v>
      </c>
      <c r="CU445">
        <f ca="1">IF(Table1[[#This Row],[area]]="northwest tersesa",Table1[[#This Row],[income]],0)</f>
        <v>0</v>
      </c>
      <c r="CV445">
        <f ca="1">IF(Table1[[#This Row],[area]]="quebec",Table1[[#This Row],[income]],0)</f>
        <v>0</v>
      </c>
      <c r="CW445">
        <f ca="1">IF(Table1[[#This Row],[area]]="manitoba",Table1[[#This Row],[income]],0)</f>
        <v>0</v>
      </c>
      <c r="CX445">
        <f ca="1">IF(Table1[[#This Row],[area]]="sasketchwan",Table1[[#This Row],[income]],0)</f>
        <v>0</v>
      </c>
      <c r="CY445">
        <f ca="1">IF(Table1[[#This Row],[area]]="BC",Table1[[#This Row],[income]],0)</f>
        <v>0</v>
      </c>
      <c r="CZ445" s="6">
        <f ca="1">IF(Table1[[#This Row],[area]]="newbruncwick",Table1[[#This Row],[income]],0)</f>
        <v>51600</v>
      </c>
      <c r="DB445" s="5">
        <f ca="1">IF(Table1[[#This Row],[field of work]]="health",Table1[[#This Row],[income]],0)</f>
        <v>0</v>
      </c>
      <c r="DC445">
        <f ca="1">IF(Table1[[#This Row],[field of work]]="teaching",Table1[[#This Row],[income]],0)</f>
        <v>0</v>
      </c>
      <c r="DD445">
        <f ca="1">IF(Table1[[#This Row],[field of work]]="agriculture",Table1[[#This Row],[income]],0)</f>
        <v>0</v>
      </c>
      <c r="DE445">
        <f ca="1">IF(Table1[[#This Row],[field of work]]="IT",Table1[[#This Row],[income]],0)</f>
        <v>0</v>
      </c>
      <c r="DF445">
        <f ca="1">IF(Table1[[#This Row],[field of work]]="construction",Table1[[#This Row],[income]],0)</f>
        <v>0</v>
      </c>
      <c r="DG445" s="6">
        <f ca="1">IF(Table1[[#This Row],[field of work]]="general work",Table1[[#This Row],[income]],0)</f>
        <v>51600</v>
      </c>
      <c r="DJ445" s="5">
        <f ca="1">IF(Table1[[#This Row],[Value of debts]]&gt;Table1[[#This Row],[income]],1,0)</f>
        <v>1</v>
      </c>
      <c r="DK445" s="6"/>
      <c r="DL445">
        <f ca="1">IF(Table1[[#This Row],[net worth of person($)]]&gt;$DM$6,Table1[[#This Row],[age]],0)</f>
        <v>36</v>
      </c>
    </row>
    <row r="446" spans="2:116" x14ac:dyDescent="0.3">
      <c r="B446">
        <f t="shared" ca="1" si="142"/>
        <v>2</v>
      </c>
      <c r="C446" s="1" t="str">
        <f t="shared" ca="1" si="143"/>
        <v>women</v>
      </c>
      <c r="D446">
        <f t="shared" ca="1" si="144"/>
        <v>25</v>
      </c>
      <c r="E446">
        <f t="shared" ca="1" si="145"/>
        <v>3</v>
      </c>
      <c r="F446" t="str">
        <f t="shared" ca="1" si="146"/>
        <v>teaching</v>
      </c>
      <c r="G446">
        <f t="shared" ca="1" si="147"/>
        <v>1</v>
      </c>
      <c r="H446" t="str">
        <f t="shared" ca="1" si="148"/>
        <v>high school</v>
      </c>
      <c r="I446">
        <f t="shared" ca="1" si="149"/>
        <v>2</v>
      </c>
      <c r="J446">
        <f t="shared" ca="1" si="141"/>
        <v>1</v>
      </c>
      <c r="K446">
        <f t="shared" ca="1" si="150"/>
        <v>33477</v>
      </c>
      <c r="L446">
        <f t="shared" ca="1" si="151"/>
        <v>9</v>
      </c>
      <c r="M446" t="str">
        <f t="shared" ca="1" si="152"/>
        <v>quebec</v>
      </c>
      <c r="N446">
        <f t="shared" ca="1" si="156"/>
        <v>133908</v>
      </c>
      <c r="O446">
        <f t="shared" ca="1" si="153"/>
        <v>75693.126180536812</v>
      </c>
      <c r="P446">
        <f t="shared" ca="1" si="157"/>
        <v>26828.428272268226</v>
      </c>
      <c r="Q446">
        <f t="shared" ca="1" si="154"/>
        <v>20183</v>
      </c>
      <c r="R446">
        <f t="shared" ca="1" si="158"/>
        <v>26861.557523054991</v>
      </c>
      <c r="S446">
        <f t="shared" ca="1" si="159"/>
        <v>41334.83988971325</v>
      </c>
      <c r="T446">
        <f t="shared" ca="1" si="160"/>
        <v>202071.26816198145</v>
      </c>
      <c r="U446">
        <f t="shared" ca="1" si="161"/>
        <v>122737.6837035918</v>
      </c>
      <c r="V446">
        <f t="shared" ca="1" si="162"/>
        <v>79333.584458389654</v>
      </c>
      <c r="AF446" s="5">
        <f ca="1">IF(Table1[[#This Row],[Genders]]="men",1,0)</f>
        <v>0</v>
      </c>
      <c r="AG446">
        <f ca="1">IF(Table1[[#This Row],[Genders]]="women",1,0)</f>
        <v>1</v>
      </c>
      <c r="AJ446" s="6"/>
      <c r="AL446">
        <f ca="1">IF(Table1[[#This Row],[field of work]]="teaching",1,0)</f>
        <v>1</v>
      </c>
      <c r="AM446">
        <f ca="1">IF(Table1[[#This Row],[field of work]]="health",1,0)</f>
        <v>0</v>
      </c>
      <c r="AN446">
        <f ca="1">IF(Table1[[#This Row],[field of work]]="agriculture",1,0)</f>
        <v>0</v>
      </c>
      <c r="AO446">
        <f ca="1">IF(Table1[[#This Row],[field of work]]="IT",1,0)</f>
        <v>0</v>
      </c>
      <c r="AP446">
        <f ca="1">IF(Table1[[#This Row],[field of work]]="construction",1,0)</f>
        <v>0</v>
      </c>
      <c r="AQ446">
        <f ca="1">IF(Table1[[#This Row],[field of work]]="general work",1,0)</f>
        <v>0</v>
      </c>
      <c r="AY446" s="23">
        <f ca="1">IF(Table1[[#This Row],[area]]="ontario",1,0)</f>
        <v>0</v>
      </c>
      <c r="AZ446">
        <f ca="1">IF(Table1[[#This Row],[area]]="newfounland",1,0)</f>
        <v>0</v>
      </c>
      <c r="BA446">
        <f ca="1">IF(Table1[[#This Row],[area]]="alberta",1,0)</f>
        <v>0</v>
      </c>
      <c r="BB446">
        <f ca="1">IF(Table1[[#This Row],[area]]="BC",1,0)</f>
        <v>0</v>
      </c>
      <c r="BC446">
        <f ca="1">IF(Table1[[#This Row],[area]]="yukon",1,0)</f>
        <v>0</v>
      </c>
      <c r="BD446">
        <f ca="1">IF(Table1[[#This Row],[area]]="nunavet",1,0)</f>
        <v>0</v>
      </c>
      <c r="BE446">
        <f ca="1">IF(Table1[[#This Row],[area]]="sasketchwan",1,0)</f>
        <v>0</v>
      </c>
      <c r="BF446">
        <f ca="1">IF(Table1[[#This Row],[area]]="newbruncwick",1,0)</f>
        <v>0</v>
      </c>
      <c r="BG446">
        <f ca="1">IF(Table1[[#This Row],[area]]="manitoba",1,0)</f>
        <v>0</v>
      </c>
      <c r="BH446">
        <f ca="1">IF(Table1[[#This Row],[area]]="prince edward island",1,0)</f>
        <v>0</v>
      </c>
      <c r="BI446">
        <f ca="1">IF(Table1[[#This Row],[area]]="quebec",1,0)</f>
        <v>1</v>
      </c>
      <c r="BJ446">
        <f ca="1">IF(Table1[[#This Row],[area]]="northwest tersesa",1,0)</f>
        <v>0</v>
      </c>
      <c r="BZ446" s="41">
        <f ca="1">Table1[[#This Row],[Cars Value]]/Table1[[#This Row],[no of cars]]</f>
        <v>26828.428272268226</v>
      </c>
      <c r="CB446" s="5">
        <f ca="1">IF(Table1[[#This Row],[Value of debts]]&gt;$CC$6,1,0)</f>
        <v>1</v>
      </c>
      <c r="CF446" s="6"/>
      <c r="CG446" s="43">
        <f ca="1">Table1[[#This Row],[Mortage left]]/Table1[[#This Row],[value of house]]</f>
        <v>0.56526216641676985</v>
      </c>
      <c r="CH446">
        <f t="shared" ca="1" si="155"/>
        <v>0</v>
      </c>
      <c r="CO446" s="5">
        <f ca="1">IF(Table1[[#This Row],[area]]="yukon",Table1[[#This Row],[income]],0)</f>
        <v>0</v>
      </c>
      <c r="CP446">
        <f ca="1">IF(Table1[[#This Row],[area]]="ontario",Table1[[#This Row],[income]],0)</f>
        <v>0</v>
      </c>
      <c r="CQ446">
        <f ca="1">IF(Table1[[#This Row],[area]]="newfounland",Table1[[#This Row],[income]],0)</f>
        <v>0</v>
      </c>
      <c r="CR446">
        <f ca="1">IF(Table1[[#This Row],[area]]="alberta",Table1[[#This Row],[income]],0)</f>
        <v>0</v>
      </c>
      <c r="CS446">
        <f ca="1">IF(Table1[[#This Row],[area]]="nunavet",Table1[[#This Row],[income]],0)</f>
        <v>0</v>
      </c>
      <c r="CT446">
        <f ca="1">IF(Table1[[#This Row],[area]]="prince edward island",Table1[[#This Row],[income]],0)</f>
        <v>0</v>
      </c>
      <c r="CU446">
        <f ca="1">IF(Table1[[#This Row],[area]]="northwest tersesa",Table1[[#This Row],[income]],0)</f>
        <v>0</v>
      </c>
      <c r="CV446">
        <f ca="1">IF(Table1[[#This Row],[area]]="quebec",Table1[[#This Row],[income]],0)</f>
        <v>33477</v>
      </c>
      <c r="CW446">
        <f ca="1">IF(Table1[[#This Row],[area]]="manitoba",Table1[[#This Row],[income]],0)</f>
        <v>0</v>
      </c>
      <c r="CX446">
        <f ca="1">IF(Table1[[#This Row],[area]]="sasketchwan",Table1[[#This Row],[income]],0)</f>
        <v>0</v>
      </c>
      <c r="CY446">
        <f ca="1">IF(Table1[[#This Row],[area]]="BC",Table1[[#This Row],[income]],0)</f>
        <v>0</v>
      </c>
      <c r="CZ446" s="6">
        <f ca="1">IF(Table1[[#This Row],[area]]="newbruncwick",Table1[[#This Row],[income]],0)</f>
        <v>0</v>
      </c>
      <c r="DB446" s="5">
        <f ca="1">IF(Table1[[#This Row],[field of work]]="health",Table1[[#This Row],[income]],0)</f>
        <v>0</v>
      </c>
      <c r="DC446">
        <f ca="1">IF(Table1[[#This Row],[field of work]]="teaching",Table1[[#This Row],[income]],0)</f>
        <v>33477</v>
      </c>
      <c r="DD446">
        <f ca="1">IF(Table1[[#This Row],[field of work]]="agriculture",Table1[[#This Row],[income]],0)</f>
        <v>0</v>
      </c>
      <c r="DE446">
        <f ca="1">IF(Table1[[#This Row],[field of work]]="IT",Table1[[#This Row],[income]],0)</f>
        <v>0</v>
      </c>
      <c r="DF446">
        <f ca="1">IF(Table1[[#This Row],[field of work]]="construction",Table1[[#This Row],[income]],0)</f>
        <v>0</v>
      </c>
      <c r="DG446" s="6">
        <f ca="1">IF(Table1[[#This Row],[field of work]]="general work",Table1[[#This Row],[income]],0)</f>
        <v>0</v>
      </c>
      <c r="DJ446" s="5">
        <f ca="1">IF(Table1[[#This Row],[Value of debts]]&gt;Table1[[#This Row],[income]],1,0)</f>
        <v>1</v>
      </c>
      <c r="DK446" s="6"/>
      <c r="DL446">
        <f ca="1">IF(Table1[[#This Row],[net worth of person($)]]&gt;$DM$6,Table1[[#This Row],[age]],0)</f>
        <v>25</v>
      </c>
    </row>
    <row r="447" spans="2:116" x14ac:dyDescent="0.3">
      <c r="B447">
        <f t="shared" ca="1" si="142"/>
        <v>1</v>
      </c>
      <c r="C447" s="1" t="str">
        <f t="shared" ca="1" si="143"/>
        <v>men</v>
      </c>
      <c r="D447">
        <f t="shared" ca="1" si="144"/>
        <v>38</v>
      </c>
      <c r="E447">
        <f t="shared" ca="1" si="145"/>
        <v>4</v>
      </c>
      <c r="F447" t="str">
        <f t="shared" ca="1" si="146"/>
        <v>IT</v>
      </c>
      <c r="G447">
        <f t="shared" ca="1" si="147"/>
        <v>4</v>
      </c>
      <c r="H447" t="str">
        <f t="shared" ca="1" si="148"/>
        <v>technical;</v>
      </c>
      <c r="I447">
        <f t="shared" ca="1" si="149"/>
        <v>1</v>
      </c>
      <c r="J447">
        <f t="shared" ca="1" si="141"/>
        <v>1</v>
      </c>
      <c r="K447">
        <f t="shared" ca="1" si="150"/>
        <v>82275</v>
      </c>
      <c r="L447">
        <f t="shared" ca="1" si="151"/>
        <v>10</v>
      </c>
      <c r="M447" t="str">
        <f t="shared" ca="1" si="152"/>
        <v>newfounland</v>
      </c>
      <c r="N447">
        <f t="shared" ca="1" si="156"/>
        <v>493650</v>
      </c>
      <c r="O447">
        <f t="shared" ca="1" si="153"/>
        <v>145271.84582565585</v>
      </c>
      <c r="P447">
        <f t="shared" ca="1" si="157"/>
        <v>27651.333319633606</v>
      </c>
      <c r="Q447">
        <f t="shared" ca="1" si="154"/>
        <v>19134</v>
      </c>
      <c r="R447">
        <f t="shared" ca="1" si="158"/>
        <v>20337.714702939338</v>
      </c>
      <c r="S447">
        <f t="shared" ca="1" si="159"/>
        <v>21110.007514471385</v>
      </c>
      <c r="T447">
        <f t="shared" ca="1" si="160"/>
        <v>542411.34083410504</v>
      </c>
      <c r="U447">
        <f t="shared" ca="1" si="161"/>
        <v>184743.56052859518</v>
      </c>
      <c r="V447">
        <f t="shared" ca="1" si="162"/>
        <v>357667.78030550986</v>
      </c>
      <c r="AF447" s="5">
        <f ca="1">IF(Table1[[#This Row],[Genders]]="men",1,0)</f>
        <v>1</v>
      </c>
      <c r="AG447">
        <f ca="1">IF(Table1[[#This Row],[Genders]]="women",1,0)</f>
        <v>0</v>
      </c>
      <c r="AJ447" s="6"/>
      <c r="AL447">
        <f ca="1">IF(Table1[[#This Row],[field of work]]="teaching",1,0)</f>
        <v>0</v>
      </c>
      <c r="AM447">
        <f ca="1">IF(Table1[[#This Row],[field of work]]="health",1,0)</f>
        <v>0</v>
      </c>
      <c r="AN447">
        <f ca="1">IF(Table1[[#This Row],[field of work]]="agriculture",1,0)</f>
        <v>0</v>
      </c>
      <c r="AO447">
        <f ca="1">IF(Table1[[#This Row],[field of work]]="IT",1,0)</f>
        <v>1</v>
      </c>
      <c r="AP447">
        <f ca="1">IF(Table1[[#This Row],[field of work]]="construction",1,0)</f>
        <v>0</v>
      </c>
      <c r="AQ447">
        <f ca="1">IF(Table1[[#This Row],[field of work]]="general work",1,0)</f>
        <v>0</v>
      </c>
      <c r="AY447" s="23">
        <f ca="1">IF(Table1[[#This Row],[area]]="ontario",1,0)</f>
        <v>0</v>
      </c>
      <c r="AZ447">
        <f ca="1">IF(Table1[[#This Row],[area]]="newfounland",1,0)</f>
        <v>1</v>
      </c>
      <c r="BA447">
        <f ca="1">IF(Table1[[#This Row],[area]]="alberta",1,0)</f>
        <v>0</v>
      </c>
      <c r="BB447">
        <f ca="1">IF(Table1[[#This Row],[area]]="BC",1,0)</f>
        <v>0</v>
      </c>
      <c r="BC447">
        <f ca="1">IF(Table1[[#This Row],[area]]="yukon",1,0)</f>
        <v>0</v>
      </c>
      <c r="BD447">
        <f ca="1">IF(Table1[[#This Row],[area]]="nunavet",1,0)</f>
        <v>0</v>
      </c>
      <c r="BE447">
        <f ca="1">IF(Table1[[#This Row],[area]]="sasketchwan",1,0)</f>
        <v>0</v>
      </c>
      <c r="BF447">
        <f ca="1">IF(Table1[[#This Row],[area]]="newbruncwick",1,0)</f>
        <v>0</v>
      </c>
      <c r="BG447">
        <f ca="1">IF(Table1[[#This Row],[area]]="manitoba",1,0)</f>
        <v>0</v>
      </c>
      <c r="BH447">
        <f ca="1">IF(Table1[[#This Row],[area]]="prince edward island",1,0)</f>
        <v>0</v>
      </c>
      <c r="BI447">
        <f ca="1">IF(Table1[[#This Row],[area]]="quebec",1,0)</f>
        <v>0</v>
      </c>
      <c r="BJ447">
        <f ca="1">IF(Table1[[#This Row],[area]]="northwest tersesa",1,0)</f>
        <v>0</v>
      </c>
      <c r="BZ447" s="41">
        <f ca="1">Table1[[#This Row],[Cars Value]]/Table1[[#This Row],[no of cars]]</f>
        <v>27651.333319633606</v>
      </c>
      <c r="CB447" s="5">
        <f ca="1">IF(Table1[[#This Row],[Value of debts]]&gt;$CC$6,1,0)</f>
        <v>1</v>
      </c>
      <c r="CF447" s="6"/>
      <c r="CG447" s="43">
        <f ca="1">Table1[[#This Row],[Mortage left]]/Table1[[#This Row],[value of house]]</f>
        <v>0.29428106112763264</v>
      </c>
      <c r="CH447">
        <f t="shared" ca="1" si="155"/>
        <v>0</v>
      </c>
      <c r="CO447" s="5">
        <f ca="1">IF(Table1[[#This Row],[area]]="yukon",Table1[[#This Row],[income]],0)</f>
        <v>0</v>
      </c>
      <c r="CP447">
        <f ca="1">IF(Table1[[#This Row],[area]]="ontario",Table1[[#This Row],[income]],0)</f>
        <v>0</v>
      </c>
      <c r="CQ447">
        <f ca="1">IF(Table1[[#This Row],[area]]="newfounland",Table1[[#This Row],[income]],0)</f>
        <v>82275</v>
      </c>
      <c r="CR447">
        <f ca="1">IF(Table1[[#This Row],[area]]="alberta",Table1[[#This Row],[income]],0)</f>
        <v>0</v>
      </c>
      <c r="CS447">
        <f ca="1">IF(Table1[[#This Row],[area]]="nunavet",Table1[[#This Row],[income]],0)</f>
        <v>0</v>
      </c>
      <c r="CT447">
        <f ca="1">IF(Table1[[#This Row],[area]]="prince edward island",Table1[[#This Row],[income]],0)</f>
        <v>0</v>
      </c>
      <c r="CU447">
        <f ca="1">IF(Table1[[#This Row],[area]]="northwest tersesa",Table1[[#This Row],[income]],0)</f>
        <v>0</v>
      </c>
      <c r="CV447">
        <f ca="1">IF(Table1[[#This Row],[area]]="quebec",Table1[[#This Row],[income]],0)</f>
        <v>0</v>
      </c>
      <c r="CW447">
        <f ca="1">IF(Table1[[#This Row],[area]]="manitoba",Table1[[#This Row],[income]],0)</f>
        <v>0</v>
      </c>
      <c r="CX447">
        <f ca="1">IF(Table1[[#This Row],[area]]="sasketchwan",Table1[[#This Row],[income]],0)</f>
        <v>0</v>
      </c>
      <c r="CY447">
        <f ca="1">IF(Table1[[#This Row],[area]]="BC",Table1[[#This Row],[income]],0)</f>
        <v>0</v>
      </c>
      <c r="CZ447" s="6">
        <f ca="1">IF(Table1[[#This Row],[area]]="newbruncwick",Table1[[#This Row],[income]],0)</f>
        <v>0</v>
      </c>
      <c r="DB447" s="5">
        <f ca="1">IF(Table1[[#This Row],[field of work]]="health",Table1[[#This Row],[income]],0)</f>
        <v>0</v>
      </c>
      <c r="DC447">
        <f ca="1">IF(Table1[[#This Row],[field of work]]="teaching",Table1[[#This Row],[income]],0)</f>
        <v>0</v>
      </c>
      <c r="DD447">
        <f ca="1">IF(Table1[[#This Row],[field of work]]="agriculture",Table1[[#This Row],[income]],0)</f>
        <v>0</v>
      </c>
      <c r="DE447">
        <f ca="1">IF(Table1[[#This Row],[field of work]]="IT",Table1[[#This Row],[income]],0)</f>
        <v>82275</v>
      </c>
      <c r="DF447">
        <f ca="1">IF(Table1[[#This Row],[field of work]]="construction",Table1[[#This Row],[income]],0)</f>
        <v>0</v>
      </c>
      <c r="DG447" s="6">
        <f ca="1">IF(Table1[[#This Row],[field of work]]="general work",Table1[[#This Row],[income]],0)</f>
        <v>0</v>
      </c>
      <c r="DJ447" s="5">
        <f ca="1">IF(Table1[[#This Row],[Value of debts]]&gt;Table1[[#This Row],[income]],1,0)</f>
        <v>1</v>
      </c>
      <c r="DK447" s="6"/>
      <c r="DL447">
        <f ca="1">IF(Table1[[#This Row],[net worth of person($)]]&gt;$DM$6,Table1[[#This Row],[age]],0)</f>
        <v>38</v>
      </c>
    </row>
    <row r="448" spans="2:116" x14ac:dyDescent="0.3">
      <c r="B448">
        <f t="shared" ca="1" si="142"/>
        <v>1</v>
      </c>
      <c r="C448" s="1" t="str">
        <f t="shared" ca="1" si="143"/>
        <v>men</v>
      </c>
      <c r="D448">
        <f t="shared" ca="1" si="144"/>
        <v>31</v>
      </c>
      <c r="E448">
        <f t="shared" ca="1" si="145"/>
        <v>6</v>
      </c>
      <c r="F448" t="str">
        <f t="shared" ca="1" si="146"/>
        <v>agriculture</v>
      </c>
      <c r="G448">
        <f t="shared" ca="1" si="147"/>
        <v>3</v>
      </c>
      <c r="H448" t="str">
        <f t="shared" ca="1" si="148"/>
        <v>university</v>
      </c>
      <c r="I448">
        <f t="shared" ca="1" si="149"/>
        <v>1</v>
      </c>
      <c r="J448">
        <f t="shared" ca="1" si="141"/>
        <v>1</v>
      </c>
      <c r="K448">
        <f t="shared" ca="1" si="150"/>
        <v>41245</v>
      </c>
      <c r="L448">
        <f t="shared" ca="1" si="151"/>
        <v>11</v>
      </c>
      <c r="M448" t="str">
        <f t="shared" ca="1" si="152"/>
        <v>newbruncwick</v>
      </c>
      <c r="N448">
        <f t="shared" ca="1" si="156"/>
        <v>247470</v>
      </c>
      <c r="O448">
        <f t="shared" ca="1" si="153"/>
        <v>144023.57922068401</v>
      </c>
      <c r="P448">
        <f t="shared" ca="1" si="157"/>
        <v>37815.597534679764</v>
      </c>
      <c r="Q448">
        <f t="shared" ca="1" si="154"/>
        <v>26396</v>
      </c>
      <c r="R448">
        <f t="shared" ca="1" si="158"/>
        <v>23124.675229686654</v>
      </c>
      <c r="S448">
        <f t="shared" ca="1" si="159"/>
        <v>57876.676028434144</v>
      </c>
      <c r="T448">
        <f t="shared" ca="1" si="160"/>
        <v>343162.27356311388</v>
      </c>
      <c r="U448">
        <f t="shared" ca="1" si="161"/>
        <v>193544.25445037067</v>
      </c>
      <c r="V448">
        <f t="shared" ca="1" si="162"/>
        <v>149618.0191127432</v>
      </c>
      <c r="AF448" s="5">
        <f ca="1">IF(Table1[[#This Row],[Genders]]="men",1,0)</f>
        <v>1</v>
      </c>
      <c r="AG448">
        <f ca="1">IF(Table1[[#This Row],[Genders]]="women",1,0)</f>
        <v>0</v>
      </c>
      <c r="AJ448" s="6"/>
      <c r="AL448">
        <f ca="1">IF(Table1[[#This Row],[field of work]]="teaching",1,0)</f>
        <v>0</v>
      </c>
      <c r="AM448">
        <f ca="1">IF(Table1[[#This Row],[field of work]]="health",1,0)</f>
        <v>0</v>
      </c>
      <c r="AN448">
        <f ca="1">IF(Table1[[#This Row],[field of work]]="agriculture",1,0)</f>
        <v>1</v>
      </c>
      <c r="AO448">
        <f ca="1">IF(Table1[[#This Row],[field of work]]="IT",1,0)</f>
        <v>0</v>
      </c>
      <c r="AP448">
        <f ca="1">IF(Table1[[#This Row],[field of work]]="construction",1,0)</f>
        <v>0</v>
      </c>
      <c r="AQ448">
        <f ca="1">IF(Table1[[#This Row],[field of work]]="general work",1,0)</f>
        <v>0</v>
      </c>
      <c r="AY448" s="23">
        <f ca="1">IF(Table1[[#This Row],[area]]="ontario",1,0)</f>
        <v>0</v>
      </c>
      <c r="AZ448">
        <f ca="1">IF(Table1[[#This Row],[area]]="newfounland",1,0)</f>
        <v>0</v>
      </c>
      <c r="BA448">
        <f ca="1">IF(Table1[[#This Row],[area]]="alberta",1,0)</f>
        <v>0</v>
      </c>
      <c r="BB448">
        <f ca="1">IF(Table1[[#This Row],[area]]="BC",1,0)</f>
        <v>0</v>
      </c>
      <c r="BC448">
        <f ca="1">IF(Table1[[#This Row],[area]]="yukon",1,0)</f>
        <v>0</v>
      </c>
      <c r="BD448">
        <f ca="1">IF(Table1[[#This Row],[area]]="nunavet",1,0)</f>
        <v>0</v>
      </c>
      <c r="BE448">
        <f ca="1">IF(Table1[[#This Row],[area]]="sasketchwan",1,0)</f>
        <v>0</v>
      </c>
      <c r="BF448">
        <f ca="1">IF(Table1[[#This Row],[area]]="newbruncwick",1,0)</f>
        <v>1</v>
      </c>
      <c r="BG448">
        <f ca="1">IF(Table1[[#This Row],[area]]="manitoba",1,0)</f>
        <v>0</v>
      </c>
      <c r="BH448">
        <f ca="1">IF(Table1[[#This Row],[area]]="prince edward island",1,0)</f>
        <v>0</v>
      </c>
      <c r="BI448">
        <f ca="1">IF(Table1[[#This Row],[area]]="quebec",1,0)</f>
        <v>0</v>
      </c>
      <c r="BJ448">
        <f ca="1">IF(Table1[[#This Row],[area]]="northwest tersesa",1,0)</f>
        <v>0</v>
      </c>
      <c r="BZ448" s="41">
        <f ca="1">Table1[[#This Row],[Cars Value]]/Table1[[#This Row],[no of cars]]</f>
        <v>37815.597534679764</v>
      </c>
      <c r="CB448" s="5">
        <f ca="1">IF(Table1[[#This Row],[Value of debts]]&gt;$CC$6,1,0)</f>
        <v>1</v>
      </c>
      <c r="CF448" s="6"/>
      <c r="CG448" s="43">
        <f ca="1">Table1[[#This Row],[Mortage left]]/Table1[[#This Row],[value of house]]</f>
        <v>0.58198399491123776</v>
      </c>
      <c r="CH448">
        <f t="shared" ca="1" si="155"/>
        <v>0</v>
      </c>
      <c r="CO448" s="5">
        <f ca="1">IF(Table1[[#This Row],[area]]="yukon",Table1[[#This Row],[income]],0)</f>
        <v>0</v>
      </c>
      <c r="CP448">
        <f ca="1">IF(Table1[[#This Row],[area]]="ontario",Table1[[#This Row],[income]],0)</f>
        <v>0</v>
      </c>
      <c r="CQ448">
        <f ca="1">IF(Table1[[#This Row],[area]]="newfounland",Table1[[#This Row],[income]],0)</f>
        <v>0</v>
      </c>
      <c r="CR448">
        <f ca="1">IF(Table1[[#This Row],[area]]="alberta",Table1[[#This Row],[income]],0)</f>
        <v>0</v>
      </c>
      <c r="CS448">
        <f ca="1">IF(Table1[[#This Row],[area]]="nunavet",Table1[[#This Row],[income]],0)</f>
        <v>0</v>
      </c>
      <c r="CT448">
        <f ca="1">IF(Table1[[#This Row],[area]]="prince edward island",Table1[[#This Row],[income]],0)</f>
        <v>0</v>
      </c>
      <c r="CU448">
        <f ca="1">IF(Table1[[#This Row],[area]]="northwest tersesa",Table1[[#This Row],[income]],0)</f>
        <v>0</v>
      </c>
      <c r="CV448">
        <f ca="1">IF(Table1[[#This Row],[area]]="quebec",Table1[[#This Row],[income]],0)</f>
        <v>0</v>
      </c>
      <c r="CW448">
        <f ca="1">IF(Table1[[#This Row],[area]]="manitoba",Table1[[#This Row],[income]],0)</f>
        <v>0</v>
      </c>
      <c r="CX448">
        <f ca="1">IF(Table1[[#This Row],[area]]="sasketchwan",Table1[[#This Row],[income]],0)</f>
        <v>0</v>
      </c>
      <c r="CY448">
        <f ca="1">IF(Table1[[#This Row],[area]]="BC",Table1[[#This Row],[income]],0)</f>
        <v>0</v>
      </c>
      <c r="CZ448" s="6">
        <f ca="1">IF(Table1[[#This Row],[area]]="newbruncwick",Table1[[#This Row],[income]],0)</f>
        <v>41245</v>
      </c>
      <c r="DB448" s="5">
        <f ca="1">IF(Table1[[#This Row],[field of work]]="health",Table1[[#This Row],[income]],0)</f>
        <v>0</v>
      </c>
      <c r="DC448">
        <f ca="1">IF(Table1[[#This Row],[field of work]]="teaching",Table1[[#This Row],[income]],0)</f>
        <v>0</v>
      </c>
      <c r="DD448">
        <f ca="1">IF(Table1[[#This Row],[field of work]]="agriculture",Table1[[#This Row],[income]],0)</f>
        <v>41245</v>
      </c>
      <c r="DE448">
        <f ca="1">IF(Table1[[#This Row],[field of work]]="IT",Table1[[#This Row],[income]],0)</f>
        <v>0</v>
      </c>
      <c r="DF448">
        <f ca="1">IF(Table1[[#This Row],[field of work]]="construction",Table1[[#This Row],[income]],0)</f>
        <v>0</v>
      </c>
      <c r="DG448" s="6">
        <f ca="1">IF(Table1[[#This Row],[field of work]]="general work",Table1[[#This Row],[income]],0)</f>
        <v>0</v>
      </c>
      <c r="DJ448" s="5">
        <f ca="1">IF(Table1[[#This Row],[Value of debts]]&gt;Table1[[#This Row],[income]],1,0)</f>
        <v>1</v>
      </c>
      <c r="DK448" s="6"/>
      <c r="DL448">
        <f ca="1">IF(Table1[[#This Row],[net worth of person($)]]&gt;$DM$6,Table1[[#This Row],[age]],0)</f>
        <v>31</v>
      </c>
    </row>
    <row r="449" spans="2:116" x14ac:dyDescent="0.3">
      <c r="B449">
        <f t="shared" ca="1" si="142"/>
        <v>1</v>
      </c>
      <c r="C449" s="1" t="str">
        <f t="shared" ca="1" si="143"/>
        <v>men</v>
      </c>
      <c r="D449">
        <f t="shared" ca="1" si="144"/>
        <v>40</v>
      </c>
      <c r="E449">
        <f t="shared" ca="1" si="145"/>
        <v>5</v>
      </c>
      <c r="F449" t="str">
        <f t="shared" ca="1" si="146"/>
        <v>general work</v>
      </c>
      <c r="G449">
        <f t="shared" ca="1" si="147"/>
        <v>3</v>
      </c>
      <c r="H449" t="str">
        <f t="shared" ca="1" si="148"/>
        <v>university</v>
      </c>
      <c r="I449">
        <f t="shared" ca="1" si="149"/>
        <v>4</v>
      </c>
      <c r="J449">
        <f t="shared" ca="1" si="141"/>
        <v>1</v>
      </c>
      <c r="K449">
        <f t="shared" ca="1" si="150"/>
        <v>70598</v>
      </c>
      <c r="L449">
        <f t="shared" ca="1" si="151"/>
        <v>6</v>
      </c>
      <c r="M449" t="str">
        <f t="shared" ca="1" si="152"/>
        <v>sasketchwan</v>
      </c>
      <c r="N449">
        <f t="shared" ca="1" si="156"/>
        <v>282392</v>
      </c>
      <c r="O449">
        <f t="shared" ca="1" si="153"/>
        <v>45605.344482431217</v>
      </c>
      <c r="P449">
        <f t="shared" ca="1" si="157"/>
        <v>44050.984272275906</v>
      </c>
      <c r="Q449">
        <f t="shared" ca="1" si="154"/>
        <v>2476</v>
      </c>
      <c r="R449">
        <f t="shared" ca="1" si="158"/>
        <v>5438.308867811701</v>
      </c>
      <c r="S449">
        <f t="shared" ca="1" si="159"/>
        <v>29942.462269967884</v>
      </c>
      <c r="T449">
        <f t="shared" ca="1" si="160"/>
        <v>356385.44654224382</v>
      </c>
      <c r="U449">
        <f t="shared" ca="1" si="161"/>
        <v>53519.653350242916</v>
      </c>
      <c r="V449">
        <f t="shared" ca="1" si="162"/>
        <v>302865.79319200089</v>
      </c>
      <c r="AF449" s="5">
        <f ca="1">IF(Table1[[#This Row],[Genders]]="men",1,0)</f>
        <v>1</v>
      </c>
      <c r="AG449">
        <f ca="1">IF(Table1[[#This Row],[Genders]]="women",1,0)</f>
        <v>0</v>
      </c>
      <c r="AJ449" s="6"/>
      <c r="AL449">
        <f ca="1">IF(Table1[[#This Row],[field of work]]="teaching",1,0)</f>
        <v>0</v>
      </c>
      <c r="AM449">
        <f ca="1">IF(Table1[[#This Row],[field of work]]="health",1,0)</f>
        <v>0</v>
      </c>
      <c r="AN449">
        <f ca="1">IF(Table1[[#This Row],[field of work]]="agriculture",1,0)</f>
        <v>0</v>
      </c>
      <c r="AO449">
        <f ca="1">IF(Table1[[#This Row],[field of work]]="IT",1,0)</f>
        <v>0</v>
      </c>
      <c r="AP449">
        <f ca="1">IF(Table1[[#This Row],[field of work]]="construction",1,0)</f>
        <v>0</v>
      </c>
      <c r="AQ449">
        <f ca="1">IF(Table1[[#This Row],[field of work]]="general work",1,0)</f>
        <v>1</v>
      </c>
      <c r="AY449" s="23">
        <f ca="1">IF(Table1[[#This Row],[area]]="ontario",1,0)</f>
        <v>0</v>
      </c>
      <c r="AZ449">
        <f ca="1">IF(Table1[[#This Row],[area]]="newfounland",1,0)</f>
        <v>0</v>
      </c>
      <c r="BA449">
        <f ca="1">IF(Table1[[#This Row],[area]]="alberta",1,0)</f>
        <v>0</v>
      </c>
      <c r="BB449">
        <f ca="1">IF(Table1[[#This Row],[area]]="BC",1,0)</f>
        <v>0</v>
      </c>
      <c r="BC449">
        <f ca="1">IF(Table1[[#This Row],[area]]="yukon",1,0)</f>
        <v>0</v>
      </c>
      <c r="BD449">
        <f ca="1">IF(Table1[[#This Row],[area]]="nunavet",1,0)</f>
        <v>0</v>
      </c>
      <c r="BE449">
        <f ca="1">IF(Table1[[#This Row],[area]]="sasketchwan",1,0)</f>
        <v>1</v>
      </c>
      <c r="BF449">
        <f ca="1">IF(Table1[[#This Row],[area]]="newbruncwick",1,0)</f>
        <v>0</v>
      </c>
      <c r="BG449">
        <f ca="1">IF(Table1[[#This Row],[area]]="manitoba",1,0)</f>
        <v>0</v>
      </c>
      <c r="BH449">
        <f ca="1">IF(Table1[[#This Row],[area]]="prince edward island",1,0)</f>
        <v>0</v>
      </c>
      <c r="BI449">
        <f ca="1">IF(Table1[[#This Row],[area]]="quebec",1,0)</f>
        <v>0</v>
      </c>
      <c r="BJ449">
        <f ca="1">IF(Table1[[#This Row],[area]]="northwest tersesa",1,0)</f>
        <v>0</v>
      </c>
      <c r="BZ449" s="41">
        <f ca="1">Table1[[#This Row],[Cars Value]]/Table1[[#This Row],[no of cars]]</f>
        <v>44050.984272275906</v>
      </c>
      <c r="CB449" s="5">
        <f ca="1">IF(Table1[[#This Row],[Value of debts]]&gt;$CC$6,1,0)</f>
        <v>0</v>
      </c>
      <c r="CF449" s="6"/>
      <c r="CG449" s="43">
        <f ca="1">Table1[[#This Row],[Mortage left]]/Table1[[#This Row],[value of house]]</f>
        <v>0.16149658801393529</v>
      </c>
      <c r="CH449">
        <f t="shared" ca="1" si="155"/>
        <v>1</v>
      </c>
      <c r="CO449" s="5">
        <f ca="1">IF(Table1[[#This Row],[area]]="yukon",Table1[[#This Row],[income]],0)</f>
        <v>0</v>
      </c>
      <c r="CP449">
        <f ca="1">IF(Table1[[#This Row],[area]]="ontario",Table1[[#This Row],[income]],0)</f>
        <v>0</v>
      </c>
      <c r="CQ449">
        <f ca="1">IF(Table1[[#This Row],[area]]="newfounland",Table1[[#This Row],[income]],0)</f>
        <v>0</v>
      </c>
      <c r="CR449">
        <f ca="1">IF(Table1[[#This Row],[area]]="alberta",Table1[[#This Row],[income]],0)</f>
        <v>0</v>
      </c>
      <c r="CS449">
        <f ca="1">IF(Table1[[#This Row],[area]]="nunavet",Table1[[#This Row],[income]],0)</f>
        <v>0</v>
      </c>
      <c r="CT449">
        <f ca="1">IF(Table1[[#This Row],[area]]="prince edward island",Table1[[#This Row],[income]],0)</f>
        <v>0</v>
      </c>
      <c r="CU449">
        <f ca="1">IF(Table1[[#This Row],[area]]="northwest tersesa",Table1[[#This Row],[income]],0)</f>
        <v>0</v>
      </c>
      <c r="CV449">
        <f ca="1">IF(Table1[[#This Row],[area]]="quebec",Table1[[#This Row],[income]],0)</f>
        <v>0</v>
      </c>
      <c r="CW449">
        <f ca="1">IF(Table1[[#This Row],[area]]="manitoba",Table1[[#This Row],[income]],0)</f>
        <v>0</v>
      </c>
      <c r="CX449">
        <f ca="1">IF(Table1[[#This Row],[area]]="sasketchwan",Table1[[#This Row],[income]],0)</f>
        <v>70598</v>
      </c>
      <c r="CY449">
        <f ca="1">IF(Table1[[#This Row],[area]]="BC",Table1[[#This Row],[income]],0)</f>
        <v>0</v>
      </c>
      <c r="CZ449" s="6">
        <f ca="1">IF(Table1[[#This Row],[area]]="newbruncwick",Table1[[#This Row],[income]],0)</f>
        <v>0</v>
      </c>
      <c r="DB449" s="5">
        <f ca="1">IF(Table1[[#This Row],[field of work]]="health",Table1[[#This Row],[income]],0)</f>
        <v>0</v>
      </c>
      <c r="DC449">
        <f ca="1">IF(Table1[[#This Row],[field of work]]="teaching",Table1[[#This Row],[income]],0)</f>
        <v>0</v>
      </c>
      <c r="DD449">
        <f ca="1">IF(Table1[[#This Row],[field of work]]="agriculture",Table1[[#This Row],[income]],0)</f>
        <v>0</v>
      </c>
      <c r="DE449">
        <f ca="1">IF(Table1[[#This Row],[field of work]]="IT",Table1[[#This Row],[income]],0)</f>
        <v>0</v>
      </c>
      <c r="DF449">
        <f ca="1">IF(Table1[[#This Row],[field of work]]="construction",Table1[[#This Row],[income]],0)</f>
        <v>0</v>
      </c>
      <c r="DG449" s="6">
        <f ca="1">IF(Table1[[#This Row],[field of work]]="general work",Table1[[#This Row],[income]],0)</f>
        <v>70598</v>
      </c>
      <c r="DJ449" s="5">
        <f ca="1">IF(Table1[[#This Row],[Value of debts]]&gt;Table1[[#This Row],[income]],1,0)</f>
        <v>0</v>
      </c>
      <c r="DK449" s="6"/>
      <c r="DL449">
        <f ca="1">IF(Table1[[#This Row],[net worth of person($)]]&gt;$DM$6,Table1[[#This Row],[age]],0)</f>
        <v>40</v>
      </c>
    </row>
    <row r="450" spans="2:116" x14ac:dyDescent="0.3">
      <c r="B450">
        <f t="shared" ca="1" si="142"/>
        <v>2</v>
      </c>
      <c r="C450" s="1" t="str">
        <f t="shared" ca="1" si="143"/>
        <v>women</v>
      </c>
      <c r="D450">
        <f t="shared" ca="1" si="144"/>
        <v>39</v>
      </c>
      <c r="E450">
        <f t="shared" ca="1" si="145"/>
        <v>1</v>
      </c>
      <c r="F450" t="str">
        <f t="shared" ca="1" si="146"/>
        <v>health</v>
      </c>
      <c r="G450">
        <f t="shared" ca="1" si="147"/>
        <v>4</v>
      </c>
      <c r="H450" t="str">
        <f t="shared" ca="1" si="148"/>
        <v>technical;</v>
      </c>
      <c r="I450">
        <f t="shared" ca="1" si="149"/>
        <v>3</v>
      </c>
      <c r="J450">
        <f t="shared" ca="1" si="141"/>
        <v>3</v>
      </c>
      <c r="K450">
        <f t="shared" ca="1" si="150"/>
        <v>71309</v>
      </c>
      <c r="L450">
        <f t="shared" ca="1" si="151"/>
        <v>8</v>
      </c>
      <c r="M450" t="str">
        <f t="shared" ca="1" si="152"/>
        <v>ontario</v>
      </c>
      <c r="N450">
        <f t="shared" ca="1" si="156"/>
        <v>356545</v>
      </c>
      <c r="O450">
        <f t="shared" ca="1" si="153"/>
        <v>104840.58951738598</v>
      </c>
      <c r="P450">
        <f t="shared" ca="1" si="157"/>
        <v>68639.208238775449</v>
      </c>
      <c r="Q450">
        <f t="shared" ca="1" si="154"/>
        <v>9720</v>
      </c>
      <c r="R450">
        <f t="shared" ca="1" si="158"/>
        <v>92678.701659425584</v>
      </c>
      <c r="S450">
        <f t="shared" ca="1" si="159"/>
        <v>78764.317364549308</v>
      </c>
      <c r="T450">
        <f t="shared" ca="1" si="160"/>
        <v>503948.52560332476</v>
      </c>
      <c r="U450">
        <f t="shared" ca="1" si="161"/>
        <v>207239.29117681156</v>
      </c>
      <c r="V450">
        <f t="shared" ca="1" si="162"/>
        <v>296709.2344265132</v>
      </c>
      <c r="AF450" s="5">
        <f ca="1">IF(Table1[[#This Row],[Genders]]="men",1,0)</f>
        <v>0</v>
      </c>
      <c r="AG450">
        <f ca="1">IF(Table1[[#This Row],[Genders]]="women",1,0)</f>
        <v>1</v>
      </c>
      <c r="AJ450" s="6"/>
      <c r="AL450">
        <f ca="1">IF(Table1[[#This Row],[field of work]]="teaching",1,0)</f>
        <v>0</v>
      </c>
      <c r="AM450">
        <f ca="1">IF(Table1[[#This Row],[field of work]]="health",1,0)</f>
        <v>1</v>
      </c>
      <c r="AN450">
        <f ca="1">IF(Table1[[#This Row],[field of work]]="agriculture",1,0)</f>
        <v>0</v>
      </c>
      <c r="AO450">
        <f ca="1">IF(Table1[[#This Row],[field of work]]="IT",1,0)</f>
        <v>0</v>
      </c>
      <c r="AP450">
        <f ca="1">IF(Table1[[#This Row],[field of work]]="construction",1,0)</f>
        <v>0</v>
      </c>
      <c r="AQ450">
        <f ca="1">IF(Table1[[#This Row],[field of work]]="general work",1,0)</f>
        <v>0</v>
      </c>
      <c r="AY450" s="23">
        <f ca="1">IF(Table1[[#This Row],[area]]="ontario",1,0)</f>
        <v>1</v>
      </c>
      <c r="AZ450">
        <f ca="1">IF(Table1[[#This Row],[area]]="newfounland",1,0)</f>
        <v>0</v>
      </c>
      <c r="BA450">
        <f ca="1">IF(Table1[[#This Row],[area]]="alberta",1,0)</f>
        <v>0</v>
      </c>
      <c r="BB450">
        <f ca="1">IF(Table1[[#This Row],[area]]="BC",1,0)</f>
        <v>0</v>
      </c>
      <c r="BC450">
        <f ca="1">IF(Table1[[#This Row],[area]]="yukon",1,0)</f>
        <v>0</v>
      </c>
      <c r="BD450">
        <f ca="1">IF(Table1[[#This Row],[area]]="nunavet",1,0)</f>
        <v>0</v>
      </c>
      <c r="BE450">
        <f ca="1">IF(Table1[[#This Row],[area]]="sasketchwan",1,0)</f>
        <v>0</v>
      </c>
      <c r="BF450">
        <f ca="1">IF(Table1[[#This Row],[area]]="newbruncwick",1,0)</f>
        <v>0</v>
      </c>
      <c r="BG450">
        <f ca="1">IF(Table1[[#This Row],[area]]="manitoba",1,0)</f>
        <v>0</v>
      </c>
      <c r="BH450">
        <f ca="1">IF(Table1[[#This Row],[area]]="prince edward island",1,0)</f>
        <v>0</v>
      </c>
      <c r="BI450">
        <f ca="1">IF(Table1[[#This Row],[area]]="quebec",1,0)</f>
        <v>0</v>
      </c>
      <c r="BJ450">
        <f ca="1">IF(Table1[[#This Row],[area]]="northwest tersesa",1,0)</f>
        <v>0</v>
      </c>
      <c r="BZ450" s="41">
        <f ca="1">Table1[[#This Row],[Cars Value]]/Table1[[#This Row],[no of cars]]</f>
        <v>22879.736079591818</v>
      </c>
      <c r="CB450" s="5">
        <f ca="1">IF(Table1[[#This Row],[Value of debts]]&gt;$CC$6,1,0)</f>
        <v>1</v>
      </c>
      <c r="CF450" s="6"/>
      <c r="CG450" s="43">
        <f ca="1">Table1[[#This Row],[Mortage left]]/Table1[[#This Row],[value of house]]</f>
        <v>0.29404588345758875</v>
      </c>
      <c r="CH450">
        <f t="shared" ca="1" si="155"/>
        <v>0</v>
      </c>
      <c r="CO450" s="5">
        <f ca="1">IF(Table1[[#This Row],[area]]="yukon",Table1[[#This Row],[income]],0)</f>
        <v>0</v>
      </c>
      <c r="CP450">
        <f ca="1">IF(Table1[[#This Row],[area]]="ontario",Table1[[#This Row],[income]],0)</f>
        <v>71309</v>
      </c>
      <c r="CQ450">
        <f ca="1">IF(Table1[[#This Row],[area]]="newfounland",Table1[[#This Row],[income]],0)</f>
        <v>0</v>
      </c>
      <c r="CR450">
        <f ca="1">IF(Table1[[#This Row],[area]]="alberta",Table1[[#This Row],[income]],0)</f>
        <v>0</v>
      </c>
      <c r="CS450">
        <f ca="1">IF(Table1[[#This Row],[area]]="nunavet",Table1[[#This Row],[income]],0)</f>
        <v>0</v>
      </c>
      <c r="CT450">
        <f ca="1">IF(Table1[[#This Row],[area]]="prince edward island",Table1[[#This Row],[income]],0)</f>
        <v>0</v>
      </c>
      <c r="CU450">
        <f ca="1">IF(Table1[[#This Row],[area]]="northwest tersesa",Table1[[#This Row],[income]],0)</f>
        <v>0</v>
      </c>
      <c r="CV450">
        <f ca="1">IF(Table1[[#This Row],[area]]="quebec",Table1[[#This Row],[income]],0)</f>
        <v>0</v>
      </c>
      <c r="CW450">
        <f ca="1">IF(Table1[[#This Row],[area]]="manitoba",Table1[[#This Row],[income]],0)</f>
        <v>0</v>
      </c>
      <c r="CX450">
        <f ca="1">IF(Table1[[#This Row],[area]]="sasketchwan",Table1[[#This Row],[income]],0)</f>
        <v>0</v>
      </c>
      <c r="CY450">
        <f ca="1">IF(Table1[[#This Row],[area]]="BC",Table1[[#This Row],[income]],0)</f>
        <v>0</v>
      </c>
      <c r="CZ450" s="6">
        <f ca="1">IF(Table1[[#This Row],[area]]="newbruncwick",Table1[[#This Row],[income]],0)</f>
        <v>0</v>
      </c>
      <c r="DB450" s="5">
        <f ca="1">IF(Table1[[#This Row],[field of work]]="health",Table1[[#This Row],[income]],0)</f>
        <v>71309</v>
      </c>
      <c r="DC450">
        <f ca="1">IF(Table1[[#This Row],[field of work]]="teaching",Table1[[#This Row],[income]],0)</f>
        <v>0</v>
      </c>
      <c r="DD450">
        <f ca="1">IF(Table1[[#This Row],[field of work]]="agriculture",Table1[[#This Row],[income]],0)</f>
        <v>0</v>
      </c>
      <c r="DE450">
        <f ca="1">IF(Table1[[#This Row],[field of work]]="IT",Table1[[#This Row],[income]],0)</f>
        <v>0</v>
      </c>
      <c r="DF450">
        <f ca="1">IF(Table1[[#This Row],[field of work]]="construction",Table1[[#This Row],[income]],0)</f>
        <v>0</v>
      </c>
      <c r="DG450" s="6">
        <f ca="1">IF(Table1[[#This Row],[field of work]]="general work",Table1[[#This Row],[income]],0)</f>
        <v>0</v>
      </c>
      <c r="DJ450" s="5">
        <f ca="1">IF(Table1[[#This Row],[Value of debts]]&gt;Table1[[#This Row],[income]],1,0)</f>
        <v>1</v>
      </c>
      <c r="DK450" s="6"/>
      <c r="DL450">
        <f ca="1">IF(Table1[[#This Row],[net worth of person($)]]&gt;$DM$6,Table1[[#This Row],[age]],0)</f>
        <v>39</v>
      </c>
    </row>
    <row r="451" spans="2:116" x14ac:dyDescent="0.3">
      <c r="B451">
        <f t="shared" ca="1" si="142"/>
        <v>1</v>
      </c>
      <c r="C451" s="1" t="str">
        <f t="shared" ca="1" si="143"/>
        <v>men</v>
      </c>
      <c r="D451">
        <f t="shared" ca="1" si="144"/>
        <v>38</v>
      </c>
      <c r="E451">
        <f t="shared" ca="1" si="145"/>
        <v>2</v>
      </c>
      <c r="F451" t="str">
        <f t="shared" ca="1" si="146"/>
        <v>construction</v>
      </c>
      <c r="G451">
        <f t="shared" ca="1" si="147"/>
        <v>4</v>
      </c>
      <c r="H451" t="str">
        <f t="shared" ca="1" si="148"/>
        <v>technical;</v>
      </c>
      <c r="I451">
        <f t="shared" ca="1" si="149"/>
        <v>1</v>
      </c>
      <c r="J451">
        <f t="shared" ca="1" si="141"/>
        <v>1</v>
      </c>
      <c r="K451">
        <f t="shared" ca="1" si="150"/>
        <v>59512</v>
      </c>
      <c r="L451">
        <f t="shared" ca="1" si="151"/>
        <v>9</v>
      </c>
      <c r="M451" t="str">
        <f t="shared" ca="1" si="152"/>
        <v>quebec</v>
      </c>
      <c r="N451">
        <f t="shared" ca="1" si="156"/>
        <v>238048</v>
      </c>
      <c r="O451">
        <f t="shared" ca="1" si="153"/>
        <v>84466.772862054699</v>
      </c>
      <c r="P451">
        <f t="shared" ca="1" si="157"/>
        <v>9642.7051982895282</v>
      </c>
      <c r="Q451">
        <f t="shared" ca="1" si="154"/>
        <v>1420</v>
      </c>
      <c r="R451">
        <f t="shared" ca="1" si="158"/>
        <v>90862.735110868583</v>
      </c>
      <c r="S451">
        <f t="shared" ca="1" si="159"/>
        <v>74368.416232966192</v>
      </c>
      <c r="T451">
        <f t="shared" ca="1" si="160"/>
        <v>322059.12143125571</v>
      </c>
      <c r="U451">
        <f t="shared" ca="1" si="161"/>
        <v>176749.50797292328</v>
      </c>
      <c r="V451">
        <f t="shared" ca="1" si="162"/>
        <v>145309.61345833243</v>
      </c>
      <c r="AF451" s="5">
        <f ca="1">IF(Table1[[#This Row],[Genders]]="men",1,0)</f>
        <v>1</v>
      </c>
      <c r="AG451">
        <f ca="1">IF(Table1[[#This Row],[Genders]]="women",1,0)</f>
        <v>0</v>
      </c>
      <c r="AJ451" s="6"/>
      <c r="AL451">
        <f ca="1">IF(Table1[[#This Row],[field of work]]="teaching",1,0)</f>
        <v>0</v>
      </c>
      <c r="AM451">
        <f ca="1">IF(Table1[[#This Row],[field of work]]="health",1,0)</f>
        <v>0</v>
      </c>
      <c r="AN451">
        <f ca="1">IF(Table1[[#This Row],[field of work]]="agriculture",1,0)</f>
        <v>0</v>
      </c>
      <c r="AO451">
        <f ca="1">IF(Table1[[#This Row],[field of work]]="IT",1,0)</f>
        <v>0</v>
      </c>
      <c r="AP451">
        <f ca="1">IF(Table1[[#This Row],[field of work]]="construction",1,0)</f>
        <v>1</v>
      </c>
      <c r="AQ451">
        <f ca="1">IF(Table1[[#This Row],[field of work]]="general work",1,0)</f>
        <v>0</v>
      </c>
      <c r="AY451" s="23">
        <f ca="1">IF(Table1[[#This Row],[area]]="ontario",1,0)</f>
        <v>0</v>
      </c>
      <c r="AZ451">
        <f ca="1">IF(Table1[[#This Row],[area]]="newfounland",1,0)</f>
        <v>0</v>
      </c>
      <c r="BA451">
        <f ca="1">IF(Table1[[#This Row],[area]]="alberta",1,0)</f>
        <v>0</v>
      </c>
      <c r="BB451">
        <f ca="1">IF(Table1[[#This Row],[area]]="BC",1,0)</f>
        <v>0</v>
      </c>
      <c r="BC451">
        <f ca="1">IF(Table1[[#This Row],[area]]="yukon",1,0)</f>
        <v>0</v>
      </c>
      <c r="BD451">
        <f ca="1">IF(Table1[[#This Row],[area]]="nunavet",1,0)</f>
        <v>0</v>
      </c>
      <c r="BE451">
        <f ca="1">IF(Table1[[#This Row],[area]]="sasketchwan",1,0)</f>
        <v>0</v>
      </c>
      <c r="BF451">
        <f ca="1">IF(Table1[[#This Row],[area]]="newbruncwick",1,0)</f>
        <v>0</v>
      </c>
      <c r="BG451">
        <f ca="1">IF(Table1[[#This Row],[area]]="manitoba",1,0)</f>
        <v>0</v>
      </c>
      <c r="BH451">
        <f ca="1">IF(Table1[[#This Row],[area]]="prince edward island",1,0)</f>
        <v>0</v>
      </c>
      <c r="BI451">
        <f ca="1">IF(Table1[[#This Row],[area]]="quebec",1,0)</f>
        <v>1</v>
      </c>
      <c r="BJ451">
        <f ca="1">IF(Table1[[#This Row],[area]]="northwest tersesa",1,0)</f>
        <v>0</v>
      </c>
      <c r="BZ451" s="41">
        <f ca="1">Table1[[#This Row],[Cars Value]]/Table1[[#This Row],[no of cars]]</f>
        <v>9642.7051982895282</v>
      </c>
      <c r="CB451" s="5">
        <f ca="1">IF(Table1[[#This Row],[Value of debts]]&gt;$CC$6,1,0)</f>
        <v>1</v>
      </c>
      <c r="CF451" s="6"/>
      <c r="CG451" s="43">
        <f ca="1">Table1[[#This Row],[Mortage left]]/Table1[[#This Row],[value of house]]</f>
        <v>0.35483084446017066</v>
      </c>
      <c r="CH451">
        <f t="shared" ca="1" si="155"/>
        <v>0</v>
      </c>
      <c r="CO451" s="5">
        <f ca="1">IF(Table1[[#This Row],[area]]="yukon",Table1[[#This Row],[income]],0)</f>
        <v>0</v>
      </c>
      <c r="CP451">
        <f ca="1">IF(Table1[[#This Row],[area]]="ontario",Table1[[#This Row],[income]],0)</f>
        <v>0</v>
      </c>
      <c r="CQ451">
        <f ca="1">IF(Table1[[#This Row],[area]]="newfounland",Table1[[#This Row],[income]],0)</f>
        <v>0</v>
      </c>
      <c r="CR451">
        <f ca="1">IF(Table1[[#This Row],[area]]="alberta",Table1[[#This Row],[income]],0)</f>
        <v>0</v>
      </c>
      <c r="CS451">
        <f ca="1">IF(Table1[[#This Row],[area]]="nunavet",Table1[[#This Row],[income]],0)</f>
        <v>0</v>
      </c>
      <c r="CT451">
        <f ca="1">IF(Table1[[#This Row],[area]]="prince edward island",Table1[[#This Row],[income]],0)</f>
        <v>0</v>
      </c>
      <c r="CU451">
        <f ca="1">IF(Table1[[#This Row],[area]]="northwest tersesa",Table1[[#This Row],[income]],0)</f>
        <v>0</v>
      </c>
      <c r="CV451">
        <f ca="1">IF(Table1[[#This Row],[area]]="quebec",Table1[[#This Row],[income]],0)</f>
        <v>59512</v>
      </c>
      <c r="CW451">
        <f ca="1">IF(Table1[[#This Row],[area]]="manitoba",Table1[[#This Row],[income]],0)</f>
        <v>0</v>
      </c>
      <c r="CX451">
        <f ca="1">IF(Table1[[#This Row],[area]]="sasketchwan",Table1[[#This Row],[income]],0)</f>
        <v>0</v>
      </c>
      <c r="CY451">
        <f ca="1">IF(Table1[[#This Row],[area]]="BC",Table1[[#This Row],[income]],0)</f>
        <v>0</v>
      </c>
      <c r="CZ451" s="6">
        <f ca="1">IF(Table1[[#This Row],[area]]="newbruncwick",Table1[[#This Row],[income]],0)</f>
        <v>0</v>
      </c>
      <c r="DB451" s="5">
        <f ca="1">IF(Table1[[#This Row],[field of work]]="health",Table1[[#This Row],[income]],0)</f>
        <v>0</v>
      </c>
      <c r="DC451">
        <f ca="1">IF(Table1[[#This Row],[field of work]]="teaching",Table1[[#This Row],[income]],0)</f>
        <v>0</v>
      </c>
      <c r="DD451">
        <f ca="1">IF(Table1[[#This Row],[field of work]]="agriculture",Table1[[#This Row],[income]],0)</f>
        <v>0</v>
      </c>
      <c r="DE451">
        <f ca="1">IF(Table1[[#This Row],[field of work]]="IT",Table1[[#This Row],[income]],0)</f>
        <v>0</v>
      </c>
      <c r="DF451">
        <f ca="1">IF(Table1[[#This Row],[field of work]]="construction",Table1[[#This Row],[income]],0)</f>
        <v>59512</v>
      </c>
      <c r="DG451" s="6">
        <f ca="1">IF(Table1[[#This Row],[field of work]]="general work",Table1[[#This Row],[income]],0)</f>
        <v>0</v>
      </c>
      <c r="DJ451" s="5">
        <f ca="1">IF(Table1[[#This Row],[Value of debts]]&gt;Table1[[#This Row],[income]],1,0)</f>
        <v>1</v>
      </c>
      <c r="DK451" s="6"/>
      <c r="DL451">
        <f ca="1">IF(Table1[[#This Row],[net worth of person($)]]&gt;$DM$6,Table1[[#This Row],[age]],0)</f>
        <v>38</v>
      </c>
    </row>
    <row r="452" spans="2:116" x14ac:dyDescent="0.3">
      <c r="B452">
        <f t="shared" ca="1" si="142"/>
        <v>1</v>
      </c>
      <c r="C452" s="1" t="str">
        <f t="shared" ca="1" si="143"/>
        <v>men</v>
      </c>
      <c r="D452">
        <f t="shared" ca="1" si="144"/>
        <v>34</v>
      </c>
      <c r="E452">
        <f t="shared" ca="1" si="145"/>
        <v>1</v>
      </c>
      <c r="F452" t="str">
        <f t="shared" ca="1" si="146"/>
        <v>health</v>
      </c>
      <c r="G452">
        <f t="shared" ca="1" si="147"/>
        <v>5</v>
      </c>
      <c r="H452" t="str">
        <f t="shared" ca="1" si="148"/>
        <v>other</v>
      </c>
      <c r="I452">
        <f t="shared" ca="1" si="149"/>
        <v>2</v>
      </c>
      <c r="J452">
        <f t="shared" ca="1" si="141"/>
        <v>3</v>
      </c>
      <c r="K452">
        <f t="shared" ca="1" si="150"/>
        <v>61323</v>
      </c>
      <c r="L452">
        <f t="shared" ca="1" si="151"/>
        <v>12</v>
      </c>
      <c r="M452" t="str">
        <f t="shared" ca="1" si="152"/>
        <v>prince edward island</v>
      </c>
      <c r="N452">
        <f t="shared" ca="1" si="156"/>
        <v>367938</v>
      </c>
      <c r="O452">
        <f t="shared" ca="1" si="153"/>
        <v>43870.948543258084</v>
      </c>
      <c r="P452">
        <f t="shared" ca="1" si="157"/>
        <v>93006.100777870743</v>
      </c>
      <c r="Q452">
        <f t="shared" ca="1" si="154"/>
        <v>44288</v>
      </c>
      <c r="R452">
        <f t="shared" ca="1" si="158"/>
        <v>101068.31647721668</v>
      </c>
      <c r="S452">
        <f t="shared" ca="1" si="159"/>
        <v>41472.579324835147</v>
      </c>
      <c r="T452">
        <f t="shared" ca="1" si="160"/>
        <v>502416.6801027059</v>
      </c>
      <c r="U452">
        <f t="shared" ca="1" si="161"/>
        <v>189227.26502047476</v>
      </c>
      <c r="V452">
        <f t="shared" ca="1" si="162"/>
        <v>313189.41508223116</v>
      </c>
      <c r="AF452" s="5">
        <f ca="1">IF(Table1[[#This Row],[Genders]]="men",1,0)</f>
        <v>1</v>
      </c>
      <c r="AG452">
        <f ca="1">IF(Table1[[#This Row],[Genders]]="women",1,0)</f>
        <v>0</v>
      </c>
      <c r="AJ452" s="6"/>
      <c r="AL452">
        <f ca="1">IF(Table1[[#This Row],[field of work]]="teaching",1,0)</f>
        <v>0</v>
      </c>
      <c r="AM452">
        <f ca="1">IF(Table1[[#This Row],[field of work]]="health",1,0)</f>
        <v>1</v>
      </c>
      <c r="AN452">
        <f ca="1">IF(Table1[[#This Row],[field of work]]="agriculture",1,0)</f>
        <v>0</v>
      </c>
      <c r="AO452">
        <f ca="1">IF(Table1[[#This Row],[field of work]]="IT",1,0)</f>
        <v>0</v>
      </c>
      <c r="AP452">
        <f ca="1">IF(Table1[[#This Row],[field of work]]="construction",1,0)</f>
        <v>0</v>
      </c>
      <c r="AQ452">
        <f ca="1">IF(Table1[[#This Row],[field of work]]="general work",1,0)</f>
        <v>0</v>
      </c>
      <c r="AY452" s="23">
        <f ca="1">IF(Table1[[#This Row],[area]]="ontario",1,0)</f>
        <v>0</v>
      </c>
      <c r="AZ452">
        <f ca="1">IF(Table1[[#This Row],[area]]="newfounland",1,0)</f>
        <v>0</v>
      </c>
      <c r="BA452">
        <f ca="1">IF(Table1[[#This Row],[area]]="alberta",1,0)</f>
        <v>0</v>
      </c>
      <c r="BB452">
        <f ca="1">IF(Table1[[#This Row],[area]]="BC",1,0)</f>
        <v>0</v>
      </c>
      <c r="BC452">
        <f ca="1">IF(Table1[[#This Row],[area]]="yukon",1,0)</f>
        <v>0</v>
      </c>
      <c r="BD452">
        <f ca="1">IF(Table1[[#This Row],[area]]="nunavet",1,0)</f>
        <v>0</v>
      </c>
      <c r="BE452">
        <f ca="1">IF(Table1[[#This Row],[area]]="sasketchwan",1,0)</f>
        <v>0</v>
      </c>
      <c r="BF452">
        <f ca="1">IF(Table1[[#This Row],[area]]="newbruncwick",1,0)</f>
        <v>0</v>
      </c>
      <c r="BG452">
        <f ca="1">IF(Table1[[#This Row],[area]]="manitoba",1,0)</f>
        <v>0</v>
      </c>
      <c r="BH452">
        <f ca="1">IF(Table1[[#This Row],[area]]="prince edward island",1,0)</f>
        <v>1</v>
      </c>
      <c r="BI452">
        <f ca="1">IF(Table1[[#This Row],[area]]="quebec",1,0)</f>
        <v>0</v>
      </c>
      <c r="BJ452">
        <f ca="1">IF(Table1[[#This Row],[area]]="northwest tersesa",1,0)</f>
        <v>0</v>
      </c>
      <c r="BZ452" s="41">
        <f ca="1">Table1[[#This Row],[Cars Value]]/Table1[[#This Row],[no of cars]]</f>
        <v>31002.033592623582</v>
      </c>
      <c r="CB452" s="5">
        <f ca="1">IF(Table1[[#This Row],[Value of debts]]&gt;$CC$6,1,0)</f>
        <v>1</v>
      </c>
      <c r="CF452" s="6"/>
      <c r="CG452" s="43">
        <f ca="1">Table1[[#This Row],[Mortage left]]/Table1[[#This Row],[value of house]]</f>
        <v>0.1192346225267792</v>
      </c>
      <c r="CH452">
        <f t="shared" ca="1" si="155"/>
        <v>1</v>
      </c>
      <c r="CO452" s="5">
        <f ca="1">IF(Table1[[#This Row],[area]]="yukon",Table1[[#This Row],[income]],0)</f>
        <v>0</v>
      </c>
      <c r="CP452">
        <f ca="1">IF(Table1[[#This Row],[area]]="ontario",Table1[[#This Row],[income]],0)</f>
        <v>0</v>
      </c>
      <c r="CQ452">
        <f ca="1">IF(Table1[[#This Row],[area]]="newfounland",Table1[[#This Row],[income]],0)</f>
        <v>0</v>
      </c>
      <c r="CR452">
        <f ca="1">IF(Table1[[#This Row],[area]]="alberta",Table1[[#This Row],[income]],0)</f>
        <v>0</v>
      </c>
      <c r="CS452">
        <f ca="1">IF(Table1[[#This Row],[area]]="nunavet",Table1[[#This Row],[income]],0)</f>
        <v>0</v>
      </c>
      <c r="CT452">
        <f ca="1">IF(Table1[[#This Row],[area]]="prince edward island",Table1[[#This Row],[income]],0)</f>
        <v>61323</v>
      </c>
      <c r="CU452">
        <f ca="1">IF(Table1[[#This Row],[area]]="northwest tersesa",Table1[[#This Row],[income]],0)</f>
        <v>0</v>
      </c>
      <c r="CV452">
        <f ca="1">IF(Table1[[#This Row],[area]]="quebec",Table1[[#This Row],[income]],0)</f>
        <v>0</v>
      </c>
      <c r="CW452">
        <f ca="1">IF(Table1[[#This Row],[area]]="manitoba",Table1[[#This Row],[income]],0)</f>
        <v>0</v>
      </c>
      <c r="CX452">
        <f ca="1">IF(Table1[[#This Row],[area]]="sasketchwan",Table1[[#This Row],[income]],0)</f>
        <v>0</v>
      </c>
      <c r="CY452">
        <f ca="1">IF(Table1[[#This Row],[area]]="BC",Table1[[#This Row],[income]],0)</f>
        <v>0</v>
      </c>
      <c r="CZ452" s="6">
        <f ca="1">IF(Table1[[#This Row],[area]]="newbruncwick",Table1[[#This Row],[income]],0)</f>
        <v>0</v>
      </c>
      <c r="DB452" s="5">
        <f ca="1">IF(Table1[[#This Row],[field of work]]="health",Table1[[#This Row],[income]],0)</f>
        <v>61323</v>
      </c>
      <c r="DC452">
        <f ca="1">IF(Table1[[#This Row],[field of work]]="teaching",Table1[[#This Row],[income]],0)</f>
        <v>0</v>
      </c>
      <c r="DD452">
        <f ca="1">IF(Table1[[#This Row],[field of work]]="agriculture",Table1[[#This Row],[income]],0)</f>
        <v>0</v>
      </c>
      <c r="DE452">
        <f ca="1">IF(Table1[[#This Row],[field of work]]="IT",Table1[[#This Row],[income]],0)</f>
        <v>0</v>
      </c>
      <c r="DF452">
        <f ca="1">IF(Table1[[#This Row],[field of work]]="construction",Table1[[#This Row],[income]],0)</f>
        <v>0</v>
      </c>
      <c r="DG452" s="6">
        <f ca="1">IF(Table1[[#This Row],[field of work]]="general work",Table1[[#This Row],[income]],0)</f>
        <v>0</v>
      </c>
      <c r="DJ452" s="5">
        <f ca="1">IF(Table1[[#This Row],[Value of debts]]&gt;Table1[[#This Row],[income]],1,0)</f>
        <v>1</v>
      </c>
      <c r="DK452" s="6"/>
      <c r="DL452">
        <f ca="1">IF(Table1[[#This Row],[net worth of person($)]]&gt;$DM$6,Table1[[#This Row],[age]],0)</f>
        <v>34</v>
      </c>
    </row>
    <row r="453" spans="2:116" x14ac:dyDescent="0.3">
      <c r="B453">
        <f t="shared" ca="1" si="142"/>
        <v>1</v>
      </c>
      <c r="C453" s="1" t="str">
        <f t="shared" ca="1" si="143"/>
        <v>men</v>
      </c>
      <c r="D453">
        <f t="shared" ca="1" si="144"/>
        <v>26</v>
      </c>
      <c r="E453">
        <f t="shared" ca="1" si="145"/>
        <v>1</v>
      </c>
      <c r="F453" t="str">
        <f t="shared" ca="1" si="146"/>
        <v>health</v>
      </c>
      <c r="G453">
        <f t="shared" ca="1" si="147"/>
        <v>3</v>
      </c>
      <c r="H453" t="str">
        <f t="shared" ca="1" si="148"/>
        <v>university</v>
      </c>
      <c r="I453">
        <f t="shared" ca="1" si="149"/>
        <v>1</v>
      </c>
      <c r="J453">
        <f t="shared" ca="1" si="141"/>
        <v>3</v>
      </c>
      <c r="K453">
        <f t="shared" ca="1" si="150"/>
        <v>73736</v>
      </c>
      <c r="L453">
        <f t="shared" ca="1" si="151"/>
        <v>12</v>
      </c>
      <c r="M453" t="str">
        <f t="shared" ca="1" si="152"/>
        <v>prince edward island</v>
      </c>
      <c r="N453">
        <f t="shared" ca="1" si="156"/>
        <v>221208</v>
      </c>
      <c r="O453">
        <f t="shared" ca="1" si="153"/>
        <v>51670.356883248263</v>
      </c>
      <c r="P453">
        <f t="shared" ca="1" si="157"/>
        <v>111751.34533567276</v>
      </c>
      <c r="Q453">
        <f t="shared" ca="1" si="154"/>
        <v>97975</v>
      </c>
      <c r="R453">
        <f t="shared" ca="1" si="158"/>
        <v>93874.957269366976</v>
      </c>
      <c r="S453">
        <f t="shared" ca="1" si="159"/>
        <v>98203.984738281579</v>
      </c>
      <c r="T453">
        <f t="shared" ca="1" si="160"/>
        <v>431163.3300739543</v>
      </c>
      <c r="U453">
        <f t="shared" ca="1" si="161"/>
        <v>243520.31415261523</v>
      </c>
      <c r="V453">
        <f t="shared" ca="1" si="162"/>
        <v>187643.01592133907</v>
      </c>
      <c r="AF453" s="5">
        <f ca="1">IF(Table1[[#This Row],[Genders]]="men",1,0)</f>
        <v>1</v>
      </c>
      <c r="AG453">
        <f ca="1">IF(Table1[[#This Row],[Genders]]="women",1,0)</f>
        <v>0</v>
      </c>
      <c r="AJ453" s="6"/>
      <c r="AL453">
        <f ca="1">IF(Table1[[#This Row],[field of work]]="teaching",1,0)</f>
        <v>0</v>
      </c>
      <c r="AM453">
        <f ca="1">IF(Table1[[#This Row],[field of work]]="health",1,0)</f>
        <v>1</v>
      </c>
      <c r="AN453">
        <f ca="1">IF(Table1[[#This Row],[field of work]]="agriculture",1,0)</f>
        <v>0</v>
      </c>
      <c r="AO453">
        <f ca="1">IF(Table1[[#This Row],[field of work]]="IT",1,0)</f>
        <v>0</v>
      </c>
      <c r="AP453">
        <f ca="1">IF(Table1[[#This Row],[field of work]]="construction",1,0)</f>
        <v>0</v>
      </c>
      <c r="AQ453">
        <f ca="1">IF(Table1[[#This Row],[field of work]]="general work",1,0)</f>
        <v>0</v>
      </c>
      <c r="AY453" s="23">
        <f ca="1">IF(Table1[[#This Row],[area]]="ontario",1,0)</f>
        <v>0</v>
      </c>
      <c r="AZ453">
        <f ca="1">IF(Table1[[#This Row],[area]]="newfounland",1,0)</f>
        <v>0</v>
      </c>
      <c r="BA453">
        <f ca="1">IF(Table1[[#This Row],[area]]="alberta",1,0)</f>
        <v>0</v>
      </c>
      <c r="BB453">
        <f ca="1">IF(Table1[[#This Row],[area]]="BC",1,0)</f>
        <v>0</v>
      </c>
      <c r="BC453">
        <f ca="1">IF(Table1[[#This Row],[area]]="yukon",1,0)</f>
        <v>0</v>
      </c>
      <c r="BD453">
        <f ca="1">IF(Table1[[#This Row],[area]]="nunavet",1,0)</f>
        <v>0</v>
      </c>
      <c r="BE453">
        <f ca="1">IF(Table1[[#This Row],[area]]="sasketchwan",1,0)</f>
        <v>0</v>
      </c>
      <c r="BF453">
        <f ca="1">IF(Table1[[#This Row],[area]]="newbruncwick",1,0)</f>
        <v>0</v>
      </c>
      <c r="BG453">
        <f ca="1">IF(Table1[[#This Row],[area]]="manitoba",1,0)</f>
        <v>0</v>
      </c>
      <c r="BH453">
        <f ca="1">IF(Table1[[#This Row],[area]]="prince edward island",1,0)</f>
        <v>1</v>
      </c>
      <c r="BI453">
        <f ca="1">IF(Table1[[#This Row],[area]]="quebec",1,0)</f>
        <v>0</v>
      </c>
      <c r="BJ453">
        <f ca="1">IF(Table1[[#This Row],[area]]="northwest tersesa",1,0)</f>
        <v>0</v>
      </c>
      <c r="BZ453" s="41">
        <f ca="1">Table1[[#This Row],[Cars Value]]/Table1[[#This Row],[no of cars]]</f>
        <v>37250.448445224254</v>
      </c>
      <c r="CB453" s="5">
        <f ca="1">IF(Table1[[#This Row],[Value of debts]]&gt;$CC$6,1,0)</f>
        <v>1</v>
      </c>
      <c r="CF453" s="6"/>
      <c r="CG453" s="43">
        <f ca="1">Table1[[#This Row],[Mortage left]]/Table1[[#This Row],[value of house]]</f>
        <v>0.23358267731387772</v>
      </c>
      <c r="CH453">
        <f t="shared" ca="1" si="155"/>
        <v>0</v>
      </c>
      <c r="CO453" s="5">
        <f ca="1">IF(Table1[[#This Row],[area]]="yukon",Table1[[#This Row],[income]],0)</f>
        <v>0</v>
      </c>
      <c r="CP453">
        <f ca="1">IF(Table1[[#This Row],[area]]="ontario",Table1[[#This Row],[income]],0)</f>
        <v>0</v>
      </c>
      <c r="CQ453">
        <f ca="1">IF(Table1[[#This Row],[area]]="newfounland",Table1[[#This Row],[income]],0)</f>
        <v>0</v>
      </c>
      <c r="CR453">
        <f ca="1">IF(Table1[[#This Row],[area]]="alberta",Table1[[#This Row],[income]],0)</f>
        <v>0</v>
      </c>
      <c r="CS453">
        <f ca="1">IF(Table1[[#This Row],[area]]="nunavet",Table1[[#This Row],[income]],0)</f>
        <v>0</v>
      </c>
      <c r="CT453">
        <f ca="1">IF(Table1[[#This Row],[area]]="prince edward island",Table1[[#This Row],[income]],0)</f>
        <v>73736</v>
      </c>
      <c r="CU453">
        <f ca="1">IF(Table1[[#This Row],[area]]="northwest tersesa",Table1[[#This Row],[income]],0)</f>
        <v>0</v>
      </c>
      <c r="CV453">
        <f ca="1">IF(Table1[[#This Row],[area]]="quebec",Table1[[#This Row],[income]],0)</f>
        <v>0</v>
      </c>
      <c r="CW453">
        <f ca="1">IF(Table1[[#This Row],[area]]="manitoba",Table1[[#This Row],[income]],0)</f>
        <v>0</v>
      </c>
      <c r="CX453">
        <f ca="1">IF(Table1[[#This Row],[area]]="sasketchwan",Table1[[#This Row],[income]],0)</f>
        <v>0</v>
      </c>
      <c r="CY453">
        <f ca="1">IF(Table1[[#This Row],[area]]="BC",Table1[[#This Row],[income]],0)</f>
        <v>0</v>
      </c>
      <c r="CZ453" s="6">
        <f ca="1">IF(Table1[[#This Row],[area]]="newbruncwick",Table1[[#This Row],[income]],0)</f>
        <v>0</v>
      </c>
      <c r="DB453" s="5">
        <f ca="1">IF(Table1[[#This Row],[field of work]]="health",Table1[[#This Row],[income]],0)</f>
        <v>73736</v>
      </c>
      <c r="DC453">
        <f ca="1">IF(Table1[[#This Row],[field of work]]="teaching",Table1[[#This Row],[income]],0)</f>
        <v>0</v>
      </c>
      <c r="DD453">
        <f ca="1">IF(Table1[[#This Row],[field of work]]="agriculture",Table1[[#This Row],[income]],0)</f>
        <v>0</v>
      </c>
      <c r="DE453">
        <f ca="1">IF(Table1[[#This Row],[field of work]]="IT",Table1[[#This Row],[income]],0)</f>
        <v>0</v>
      </c>
      <c r="DF453">
        <f ca="1">IF(Table1[[#This Row],[field of work]]="construction",Table1[[#This Row],[income]],0)</f>
        <v>0</v>
      </c>
      <c r="DG453" s="6">
        <f ca="1">IF(Table1[[#This Row],[field of work]]="general work",Table1[[#This Row],[income]],0)</f>
        <v>0</v>
      </c>
      <c r="DJ453" s="5">
        <f ca="1">IF(Table1[[#This Row],[Value of debts]]&gt;Table1[[#This Row],[income]],1,0)</f>
        <v>1</v>
      </c>
      <c r="DK453" s="6"/>
      <c r="DL453">
        <f ca="1">IF(Table1[[#This Row],[net worth of person($)]]&gt;$DM$6,Table1[[#This Row],[age]],0)</f>
        <v>26</v>
      </c>
    </row>
    <row r="454" spans="2:116" x14ac:dyDescent="0.3">
      <c r="B454">
        <f t="shared" ca="1" si="142"/>
        <v>1</v>
      </c>
      <c r="C454" s="1" t="str">
        <f t="shared" ca="1" si="143"/>
        <v>men</v>
      </c>
      <c r="D454">
        <f t="shared" ca="1" si="144"/>
        <v>28</v>
      </c>
      <c r="E454">
        <f t="shared" ca="1" si="145"/>
        <v>2</v>
      </c>
      <c r="F454" t="str">
        <f t="shared" ca="1" si="146"/>
        <v>construction</v>
      </c>
      <c r="G454">
        <f t="shared" ca="1" si="147"/>
        <v>5</v>
      </c>
      <c r="H454" t="str">
        <f t="shared" ca="1" si="148"/>
        <v>other</v>
      </c>
      <c r="I454">
        <f t="shared" ca="1" si="149"/>
        <v>2</v>
      </c>
      <c r="J454">
        <f t="shared" ca="1" si="141"/>
        <v>3</v>
      </c>
      <c r="K454">
        <f t="shared" ca="1" si="150"/>
        <v>68101</v>
      </c>
      <c r="L454">
        <f t="shared" ca="1" si="151"/>
        <v>1</v>
      </c>
      <c r="M454" t="str">
        <f t="shared" ca="1" si="152"/>
        <v>yukon</v>
      </c>
      <c r="N454">
        <f t="shared" ca="1" si="156"/>
        <v>272404</v>
      </c>
      <c r="O454">
        <f t="shared" ca="1" si="153"/>
        <v>255288.63437352024</v>
      </c>
      <c r="P454">
        <f t="shared" ca="1" si="157"/>
        <v>181408.32400363369</v>
      </c>
      <c r="Q454">
        <f t="shared" ca="1" si="154"/>
        <v>45804</v>
      </c>
      <c r="R454">
        <f t="shared" ca="1" si="158"/>
        <v>34427.090534161798</v>
      </c>
      <c r="S454">
        <f t="shared" ca="1" si="159"/>
        <v>27219.979422428318</v>
      </c>
      <c r="T454">
        <f t="shared" ca="1" si="160"/>
        <v>481032.30342606199</v>
      </c>
      <c r="U454">
        <f t="shared" ca="1" si="161"/>
        <v>335519.72490768204</v>
      </c>
      <c r="V454">
        <f t="shared" ca="1" si="162"/>
        <v>145512.57851837995</v>
      </c>
      <c r="AF454" s="5">
        <f ca="1">IF(Table1[[#This Row],[Genders]]="men",1,0)</f>
        <v>1</v>
      </c>
      <c r="AG454">
        <f ca="1">IF(Table1[[#This Row],[Genders]]="women",1,0)</f>
        <v>0</v>
      </c>
      <c r="AJ454" s="6"/>
      <c r="AL454">
        <f ca="1">IF(Table1[[#This Row],[field of work]]="teaching",1,0)</f>
        <v>0</v>
      </c>
      <c r="AM454">
        <f ca="1">IF(Table1[[#This Row],[field of work]]="health",1,0)</f>
        <v>0</v>
      </c>
      <c r="AN454">
        <f ca="1">IF(Table1[[#This Row],[field of work]]="agriculture",1,0)</f>
        <v>0</v>
      </c>
      <c r="AO454">
        <f ca="1">IF(Table1[[#This Row],[field of work]]="IT",1,0)</f>
        <v>0</v>
      </c>
      <c r="AP454">
        <f ca="1">IF(Table1[[#This Row],[field of work]]="construction",1,0)</f>
        <v>1</v>
      </c>
      <c r="AQ454">
        <f ca="1">IF(Table1[[#This Row],[field of work]]="general work",1,0)</f>
        <v>0</v>
      </c>
      <c r="AY454" s="23">
        <f ca="1">IF(Table1[[#This Row],[area]]="ontario",1,0)</f>
        <v>0</v>
      </c>
      <c r="AZ454">
        <f ca="1">IF(Table1[[#This Row],[area]]="newfounland",1,0)</f>
        <v>0</v>
      </c>
      <c r="BA454">
        <f ca="1">IF(Table1[[#This Row],[area]]="alberta",1,0)</f>
        <v>0</v>
      </c>
      <c r="BB454">
        <f ca="1">IF(Table1[[#This Row],[area]]="BC",1,0)</f>
        <v>0</v>
      </c>
      <c r="BC454">
        <f ca="1">IF(Table1[[#This Row],[area]]="yukon",1,0)</f>
        <v>1</v>
      </c>
      <c r="BD454">
        <f ca="1">IF(Table1[[#This Row],[area]]="nunavet",1,0)</f>
        <v>0</v>
      </c>
      <c r="BE454">
        <f ca="1">IF(Table1[[#This Row],[area]]="sasketchwan",1,0)</f>
        <v>0</v>
      </c>
      <c r="BF454">
        <f ca="1">IF(Table1[[#This Row],[area]]="newbruncwick",1,0)</f>
        <v>0</v>
      </c>
      <c r="BG454">
        <f ca="1">IF(Table1[[#This Row],[area]]="manitoba",1,0)</f>
        <v>0</v>
      </c>
      <c r="BH454">
        <f ca="1">IF(Table1[[#This Row],[area]]="prince edward island",1,0)</f>
        <v>0</v>
      </c>
      <c r="BI454">
        <f ca="1">IF(Table1[[#This Row],[area]]="quebec",1,0)</f>
        <v>0</v>
      </c>
      <c r="BJ454">
        <f ca="1">IF(Table1[[#This Row],[area]]="northwest tersesa",1,0)</f>
        <v>0</v>
      </c>
      <c r="BZ454" s="41">
        <f ca="1">Table1[[#This Row],[Cars Value]]/Table1[[#This Row],[no of cars]]</f>
        <v>60469.441334544565</v>
      </c>
      <c r="CB454" s="5">
        <f ca="1">IF(Table1[[#This Row],[Value of debts]]&gt;$CC$6,1,0)</f>
        <v>1</v>
      </c>
      <c r="CF454" s="6"/>
      <c r="CG454" s="43">
        <f ca="1">Table1[[#This Row],[Mortage left]]/Table1[[#This Row],[value of house]]</f>
        <v>0.93716918390890092</v>
      </c>
      <c r="CH454">
        <f t="shared" ca="1" si="155"/>
        <v>0</v>
      </c>
      <c r="CO454" s="5">
        <f ca="1">IF(Table1[[#This Row],[area]]="yukon",Table1[[#This Row],[income]],0)</f>
        <v>68101</v>
      </c>
      <c r="CP454">
        <f ca="1">IF(Table1[[#This Row],[area]]="ontario",Table1[[#This Row],[income]],0)</f>
        <v>0</v>
      </c>
      <c r="CQ454">
        <f ca="1">IF(Table1[[#This Row],[area]]="newfounland",Table1[[#This Row],[income]],0)</f>
        <v>0</v>
      </c>
      <c r="CR454">
        <f ca="1">IF(Table1[[#This Row],[area]]="alberta",Table1[[#This Row],[income]],0)</f>
        <v>0</v>
      </c>
      <c r="CS454">
        <f ca="1">IF(Table1[[#This Row],[area]]="nunavet",Table1[[#This Row],[income]],0)</f>
        <v>0</v>
      </c>
      <c r="CT454">
        <f ca="1">IF(Table1[[#This Row],[area]]="prince edward island",Table1[[#This Row],[income]],0)</f>
        <v>0</v>
      </c>
      <c r="CU454">
        <f ca="1">IF(Table1[[#This Row],[area]]="northwest tersesa",Table1[[#This Row],[income]],0)</f>
        <v>0</v>
      </c>
      <c r="CV454">
        <f ca="1">IF(Table1[[#This Row],[area]]="quebec",Table1[[#This Row],[income]],0)</f>
        <v>0</v>
      </c>
      <c r="CW454">
        <f ca="1">IF(Table1[[#This Row],[area]]="manitoba",Table1[[#This Row],[income]],0)</f>
        <v>0</v>
      </c>
      <c r="CX454">
        <f ca="1">IF(Table1[[#This Row],[area]]="sasketchwan",Table1[[#This Row],[income]],0)</f>
        <v>0</v>
      </c>
      <c r="CY454">
        <f ca="1">IF(Table1[[#This Row],[area]]="BC",Table1[[#This Row],[income]],0)</f>
        <v>0</v>
      </c>
      <c r="CZ454" s="6">
        <f ca="1">IF(Table1[[#This Row],[area]]="newbruncwick",Table1[[#This Row],[income]],0)</f>
        <v>0</v>
      </c>
      <c r="DB454" s="5">
        <f ca="1">IF(Table1[[#This Row],[field of work]]="health",Table1[[#This Row],[income]],0)</f>
        <v>0</v>
      </c>
      <c r="DC454">
        <f ca="1">IF(Table1[[#This Row],[field of work]]="teaching",Table1[[#This Row],[income]],0)</f>
        <v>0</v>
      </c>
      <c r="DD454">
        <f ca="1">IF(Table1[[#This Row],[field of work]]="agriculture",Table1[[#This Row],[income]],0)</f>
        <v>0</v>
      </c>
      <c r="DE454">
        <f ca="1">IF(Table1[[#This Row],[field of work]]="IT",Table1[[#This Row],[income]],0)</f>
        <v>0</v>
      </c>
      <c r="DF454">
        <f ca="1">IF(Table1[[#This Row],[field of work]]="construction",Table1[[#This Row],[income]],0)</f>
        <v>68101</v>
      </c>
      <c r="DG454" s="6">
        <f ca="1">IF(Table1[[#This Row],[field of work]]="general work",Table1[[#This Row],[income]],0)</f>
        <v>0</v>
      </c>
      <c r="DJ454" s="5">
        <f ca="1">IF(Table1[[#This Row],[Value of debts]]&gt;Table1[[#This Row],[income]],1,0)</f>
        <v>1</v>
      </c>
      <c r="DK454" s="6"/>
      <c r="DL454">
        <f ca="1">IF(Table1[[#This Row],[net worth of person($)]]&gt;$DM$6,Table1[[#This Row],[age]],0)</f>
        <v>28</v>
      </c>
    </row>
    <row r="455" spans="2:116" x14ac:dyDescent="0.3">
      <c r="B455">
        <f t="shared" ca="1" si="142"/>
        <v>1</v>
      </c>
      <c r="C455" s="1" t="str">
        <f t="shared" ca="1" si="143"/>
        <v>men</v>
      </c>
      <c r="D455">
        <f t="shared" ca="1" si="144"/>
        <v>40</v>
      </c>
      <c r="E455">
        <f t="shared" ca="1" si="145"/>
        <v>3</v>
      </c>
      <c r="F455" t="str">
        <f t="shared" ca="1" si="146"/>
        <v>teaching</v>
      </c>
      <c r="G455">
        <f t="shared" ca="1" si="147"/>
        <v>2</v>
      </c>
      <c r="H455" t="str">
        <f t="shared" ca="1" si="148"/>
        <v>college</v>
      </c>
      <c r="I455">
        <f t="shared" ca="1" si="149"/>
        <v>0</v>
      </c>
      <c r="J455">
        <f t="shared" ref="J455:J500" ca="1" si="163">RANDBETWEEN(1,3)</f>
        <v>2</v>
      </c>
      <c r="K455">
        <f t="shared" ca="1" si="150"/>
        <v>46224</v>
      </c>
      <c r="L455">
        <f t="shared" ca="1" si="151"/>
        <v>3</v>
      </c>
      <c r="M455" t="str">
        <f t="shared" ca="1" si="152"/>
        <v>northwest tersesa</v>
      </c>
      <c r="N455">
        <f t="shared" ca="1" si="156"/>
        <v>184896</v>
      </c>
      <c r="O455">
        <f t="shared" ca="1" si="153"/>
        <v>98378.16813565341</v>
      </c>
      <c r="P455">
        <f t="shared" ca="1" si="157"/>
        <v>36475.622303076816</v>
      </c>
      <c r="Q455">
        <f t="shared" ca="1" si="154"/>
        <v>28946</v>
      </c>
      <c r="R455">
        <f t="shared" ca="1" si="158"/>
        <v>20031.289533632145</v>
      </c>
      <c r="S455">
        <f t="shared" ca="1" si="159"/>
        <v>17185.293440626483</v>
      </c>
      <c r="T455">
        <f t="shared" ca="1" si="160"/>
        <v>238556.91574370331</v>
      </c>
      <c r="U455">
        <f t="shared" ca="1" si="161"/>
        <v>147355.45766928556</v>
      </c>
      <c r="V455">
        <f t="shared" ca="1" si="162"/>
        <v>91201.458074417751</v>
      </c>
      <c r="AF455" s="5">
        <f ca="1">IF(Table1[[#This Row],[Genders]]="men",1,0)</f>
        <v>1</v>
      </c>
      <c r="AG455">
        <f ca="1">IF(Table1[[#This Row],[Genders]]="women",1,0)</f>
        <v>0</v>
      </c>
      <c r="AJ455" s="6"/>
      <c r="AL455">
        <f ca="1">IF(Table1[[#This Row],[field of work]]="teaching",1,0)</f>
        <v>1</v>
      </c>
      <c r="AM455">
        <f ca="1">IF(Table1[[#This Row],[field of work]]="health",1,0)</f>
        <v>0</v>
      </c>
      <c r="AN455">
        <f ca="1">IF(Table1[[#This Row],[field of work]]="agriculture",1,0)</f>
        <v>0</v>
      </c>
      <c r="AO455">
        <f ca="1">IF(Table1[[#This Row],[field of work]]="IT",1,0)</f>
        <v>0</v>
      </c>
      <c r="AP455">
        <f ca="1">IF(Table1[[#This Row],[field of work]]="construction",1,0)</f>
        <v>0</v>
      </c>
      <c r="AQ455">
        <f ca="1">IF(Table1[[#This Row],[field of work]]="general work",1,0)</f>
        <v>0</v>
      </c>
      <c r="AY455" s="23">
        <f ca="1">IF(Table1[[#This Row],[area]]="ontario",1,0)</f>
        <v>0</v>
      </c>
      <c r="AZ455">
        <f ca="1">IF(Table1[[#This Row],[area]]="newfounland",1,0)</f>
        <v>0</v>
      </c>
      <c r="BA455">
        <f ca="1">IF(Table1[[#This Row],[area]]="alberta",1,0)</f>
        <v>0</v>
      </c>
      <c r="BB455">
        <f ca="1">IF(Table1[[#This Row],[area]]="BC",1,0)</f>
        <v>0</v>
      </c>
      <c r="BC455">
        <f ca="1">IF(Table1[[#This Row],[area]]="yukon",1,0)</f>
        <v>0</v>
      </c>
      <c r="BD455">
        <f ca="1">IF(Table1[[#This Row],[area]]="nunavet",1,0)</f>
        <v>0</v>
      </c>
      <c r="BE455">
        <f ca="1">IF(Table1[[#This Row],[area]]="sasketchwan",1,0)</f>
        <v>0</v>
      </c>
      <c r="BF455">
        <f ca="1">IF(Table1[[#This Row],[area]]="newbruncwick",1,0)</f>
        <v>0</v>
      </c>
      <c r="BG455">
        <f ca="1">IF(Table1[[#This Row],[area]]="manitoba",1,0)</f>
        <v>0</v>
      </c>
      <c r="BH455">
        <f ca="1">IF(Table1[[#This Row],[area]]="prince edward island",1,0)</f>
        <v>0</v>
      </c>
      <c r="BI455">
        <f ca="1">IF(Table1[[#This Row],[area]]="quebec",1,0)</f>
        <v>0</v>
      </c>
      <c r="BJ455">
        <f ca="1">IF(Table1[[#This Row],[area]]="northwest tersesa",1,0)</f>
        <v>1</v>
      </c>
      <c r="BZ455" s="41">
        <f ca="1">Table1[[#This Row],[Cars Value]]/Table1[[#This Row],[no of cars]]</f>
        <v>18237.811151538408</v>
      </c>
      <c r="CB455" s="5">
        <f ca="1">IF(Table1[[#This Row],[Value of debts]]&gt;$CC$6,1,0)</f>
        <v>1</v>
      </c>
      <c r="CF455" s="6"/>
      <c r="CG455" s="43">
        <f ca="1">Table1[[#This Row],[Mortage left]]/Table1[[#This Row],[value of house]]</f>
        <v>0.53207299311858236</v>
      </c>
      <c r="CH455">
        <f t="shared" ca="1" si="155"/>
        <v>0</v>
      </c>
      <c r="CO455" s="5">
        <f ca="1">IF(Table1[[#This Row],[area]]="yukon",Table1[[#This Row],[income]],0)</f>
        <v>0</v>
      </c>
      <c r="CP455">
        <f ca="1">IF(Table1[[#This Row],[area]]="ontario",Table1[[#This Row],[income]],0)</f>
        <v>0</v>
      </c>
      <c r="CQ455">
        <f ca="1">IF(Table1[[#This Row],[area]]="newfounland",Table1[[#This Row],[income]],0)</f>
        <v>0</v>
      </c>
      <c r="CR455">
        <f ca="1">IF(Table1[[#This Row],[area]]="alberta",Table1[[#This Row],[income]],0)</f>
        <v>0</v>
      </c>
      <c r="CS455">
        <f ca="1">IF(Table1[[#This Row],[area]]="nunavet",Table1[[#This Row],[income]],0)</f>
        <v>0</v>
      </c>
      <c r="CT455">
        <f ca="1">IF(Table1[[#This Row],[area]]="prince edward island",Table1[[#This Row],[income]],0)</f>
        <v>0</v>
      </c>
      <c r="CU455">
        <f ca="1">IF(Table1[[#This Row],[area]]="northwest tersesa",Table1[[#This Row],[income]],0)</f>
        <v>46224</v>
      </c>
      <c r="CV455">
        <f ca="1">IF(Table1[[#This Row],[area]]="quebec",Table1[[#This Row],[income]],0)</f>
        <v>0</v>
      </c>
      <c r="CW455">
        <f ca="1">IF(Table1[[#This Row],[area]]="manitoba",Table1[[#This Row],[income]],0)</f>
        <v>0</v>
      </c>
      <c r="CX455">
        <f ca="1">IF(Table1[[#This Row],[area]]="sasketchwan",Table1[[#This Row],[income]],0)</f>
        <v>0</v>
      </c>
      <c r="CY455">
        <f ca="1">IF(Table1[[#This Row],[area]]="BC",Table1[[#This Row],[income]],0)</f>
        <v>0</v>
      </c>
      <c r="CZ455" s="6">
        <f ca="1">IF(Table1[[#This Row],[area]]="newbruncwick",Table1[[#This Row],[income]],0)</f>
        <v>0</v>
      </c>
      <c r="DB455" s="5">
        <f ca="1">IF(Table1[[#This Row],[field of work]]="health",Table1[[#This Row],[income]],0)</f>
        <v>0</v>
      </c>
      <c r="DC455">
        <f ca="1">IF(Table1[[#This Row],[field of work]]="teaching",Table1[[#This Row],[income]],0)</f>
        <v>46224</v>
      </c>
      <c r="DD455">
        <f ca="1">IF(Table1[[#This Row],[field of work]]="agriculture",Table1[[#This Row],[income]],0)</f>
        <v>0</v>
      </c>
      <c r="DE455">
        <f ca="1">IF(Table1[[#This Row],[field of work]]="IT",Table1[[#This Row],[income]],0)</f>
        <v>0</v>
      </c>
      <c r="DF455">
        <f ca="1">IF(Table1[[#This Row],[field of work]]="construction",Table1[[#This Row],[income]],0)</f>
        <v>0</v>
      </c>
      <c r="DG455" s="6">
        <f ca="1">IF(Table1[[#This Row],[field of work]]="general work",Table1[[#This Row],[income]],0)</f>
        <v>0</v>
      </c>
      <c r="DJ455" s="5">
        <f ca="1">IF(Table1[[#This Row],[Value of debts]]&gt;Table1[[#This Row],[income]],1,0)</f>
        <v>1</v>
      </c>
      <c r="DK455" s="6"/>
      <c r="DL455">
        <f ca="1">IF(Table1[[#This Row],[net worth of person($)]]&gt;$DM$6,Table1[[#This Row],[age]],0)</f>
        <v>40</v>
      </c>
    </row>
    <row r="456" spans="2:116" x14ac:dyDescent="0.3">
      <c r="B456">
        <f t="shared" ref="B456:B500" ca="1" si="164">RANDBETWEEN(1,2)</f>
        <v>2</v>
      </c>
      <c r="C456" s="1" t="str">
        <f t="shared" ref="C456:C500" ca="1" si="165">IF(B456=1,"men","women")</f>
        <v>women</v>
      </c>
      <c r="D456">
        <f t="shared" ref="D456:D500" ca="1" si="166">RANDBETWEEN(25,45)</f>
        <v>26</v>
      </c>
      <c r="E456">
        <f t="shared" ref="E456:E500" ca="1" si="167">RANDBETWEEN(1,6)</f>
        <v>1</v>
      </c>
      <c r="F456" t="str">
        <f t="shared" ref="F456:F500" ca="1" si="168">VLOOKUP(E456,$X$4:$Y$10,2)</f>
        <v>health</v>
      </c>
      <c r="G456">
        <f t="shared" ref="G456:G500" ca="1" si="169">RANDBETWEEN(1,5)</f>
        <v>3</v>
      </c>
      <c r="H456" t="str">
        <f t="shared" ref="H456:H500" ca="1" si="170">VLOOKUP(G456,$Z$5:$AA$9,2)</f>
        <v>university</v>
      </c>
      <c r="I456">
        <f t="shared" ref="I456:I500" ca="1" si="171">RANDBETWEEN(0,4)</f>
        <v>4</v>
      </c>
      <c r="J456">
        <f t="shared" ca="1" si="163"/>
        <v>3</v>
      </c>
      <c r="K456">
        <f t="shared" ref="K456:K500" ca="1" si="172">RANDBETWEEN(25000,90000)</f>
        <v>57493</v>
      </c>
      <c r="L456">
        <f t="shared" ref="L456:L500" ca="1" si="173">RANDBETWEEN(1,12)</f>
        <v>11</v>
      </c>
      <c r="M456" t="str">
        <f t="shared" ref="M456:M500" ca="1" si="174">VLOOKUP(L456,$AB$5:$AC$16,2)</f>
        <v>newbruncwick</v>
      </c>
      <c r="N456">
        <f t="shared" ca="1" si="156"/>
        <v>344958</v>
      </c>
      <c r="O456">
        <f t="shared" ref="O456:O500" ca="1" si="175">RAND()*N456</f>
        <v>15165.153111857664</v>
      </c>
      <c r="P456">
        <f t="shared" ca="1" si="157"/>
        <v>97304.495742548359</v>
      </c>
      <c r="Q456">
        <f t="shared" ref="Q456:Q500" ca="1" si="176">RANDBETWEEN(0,P456)</f>
        <v>78261</v>
      </c>
      <c r="R456">
        <f t="shared" ca="1" si="158"/>
        <v>78051.333509516262</v>
      </c>
      <c r="S456">
        <f t="shared" ca="1" si="159"/>
        <v>34251.166208823721</v>
      </c>
      <c r="T456">
        <f t="shared" ca="1" si="160"/>
        <v>476513.66195137211</v>
      </c>
      <c r="U456">
        <f t="shared" ca="1" si="161"/>
        <v>171477.48662137392</v>
      </c>
      <c r="V456">
        <f t="shared" ca="1" si="162"/>
        <v>305036.17532999819</v>
      </c>
      <c r="AF456" s="5">
        <f ca="1">IF(Table1[[#This Row],[Genders]]="men",1,0)</f>
        <v>0</v>
      </c>
      <c r="AG456">
        <f ca="1">IF(Table1[[#This Row],[Genders]]="women",1,0)</f>
        <v>1</v>
      </c>
      <c r="AJ456" s="6"/>
      <c r="AL456">
        <f ca="1">IF(Table1[[#This Row],[field of work]]="teaching",1,0)</f>
        <v>0</v>
      </c>
      <c r="AM456">
        <f ca="1">IF(Table1[[#This Row],[field of work]]="health",1,0)</f>
        <v>1</v>
      </c>
      <c r="AN456">
        <f ca="1">IF(Table1[[#This Row],[field of work]]="agriculture",1,0)</f>
        <v>0</v>
      </c>
      <c r="AO456">
        <f ca="1">IF(Table1[[#This Row],[field of work]]="IT",1,0)</f>
        <v>0</v>
      </c>
      <c r="AP456">
        <f ca="1">IF(Table1[[#This Row],[field of work]]="construction",1,0)</f>
        <v>0</v>
      </c>
      <c r="AQ456">
        <f ca="1">IF(Table1[[#This Row],[field of work]]="general work",1,0)</f>
        <v>0</v>
      </c>
      <c r="AY456" s="23">
        <f ca="1">IF(Table1[[#This Row],[area]]="ontario",1,0)</f>
        <v>0</v>
      </c>
      <c r="AZ456">
        <f ca="1">IF(Table1[[#This Row],[area]]="newfounland",1,0)</f>
        <v>0</v>
      </c>
      <c r="BA456">
        <f ca="1">IF(Table1[[#This Row],[area]]="alberta",1,0)</f>
        <v>0</v>
      </c>
      <c r="BB456">
        <f ca="1">IF(Table1[[#This Row],[area]]="BC",1,0)</f>
        <v>0</v>
      </c>
      <c r="BC456">
        <f ca="1">IF(Table1[[#This Row],[area]]="yukon",1,0)</f>
        <v>0</v>
      </c>
      <c r="BD456">
        <f ca="1">IF(Table1[[#This Row],[area]]="nunavet",1,0)</f>
        <v>0</v>
      </c>
      <c r="BE456">
        <f ca="1">IF(Table1[[#This Row],[area]]="sasketchwan",1,0)</f>
        <v>0</v>
      </c>
      <c r="BF456">
        <f ca="1">IF(Table1[[#This Row],[area]]="newbruncwick",1,0)</f>
        <v>1</v>
      </c>
      <c r="BG456">
        <f ca="1">IF(Table1[[#This Row],[area]]="manitoba",1,0)</f>
        <v>0</v>
      </c>
      <c r="BH456">
        <f ca="1">IF(Table1[[#This Row],[area]]="prince edward island",1,0)</f>
        <v>0</v>
      </c>
      <c r="BI456">
        <f ca="1">IF(Table1[[#This Row],[area]]="quebec",1,0)</f>
        <v>0</v>
      </c>
      <c r="BJ456">
        <f ca="1">IF(Table1[[#This Row],[area]]="northwest tersesa",1,0)</f>
        <v>0</v>
      </c>
      <c r="BZ456" s="41">
        <f ca="1">Table1[[#This Row],[Cars Value]]/Table1[[#This Row],[no of cars]]</f>
        <v>32434.831914182785</v>
      </c>
      <c r="CB456" s="5">
        <f ca="1">IF(Table1[[#This Row],[Value of debts]]&gt;$CC$6,1,0)</f>
        <v>1</v>
      </c>
      <c r="CF456" s="6"/>
      <c r="CG456" s="43">
        <f ca="1">Table1[[#This Row],[Mortage left]]/Table1[[#This Row],[value of house]]</f>
        <v>4.3962317475917834E-2</v>
      </c>
      <c r="CH456">
        <f t="shared" ref="CH456:CH500" ca="1" si="177">IF(CG456&lt;$CI$6,1,0)</f>
        <v>1</v>
      </c>
      <c r="CO456" s="5">
        <f ca="1">IF(Table1[[#This Row],[area]]="yukon",Table1[[#This Row],[income]],0)</f>
        <v>0</v>
      </c>
      <c r="CP456">
        <f ca="1">IF(Table1[[#This Row],[area]]="ontario",Table1[[#This Row],[income]],0)</f>
        <v>0</v>
      </c>
      <c r="CQ456">
        <f ca="1">IF(Table1[[#This Row],[area]]="newfounland",Table1[[#This Row],[income]],0)</f>
        <v>0</v>
      </c>
      <c r="CR456">
        <f ca="1">IF(Table1[[#This Row],[area]]="alberta",Table1[[#This Row],[income]],0)</f>
        <v>0</v>
      </c>
      <c r="CS456">
        <f ca="1">IF(Table1[[#This Row],[area]]="nunavet",Table1[[#This Row],[income]],0)</f>
        <v>0</v>
      </c>
      <c r="CT456">
        <f ca="1">IF(Table1[[#This Row],[area]]="prince edward island",Table1[[#This Row],[income]],0)</f>
        <v>0</v>
      </c>
      <c r="CU456">
        <f ca="1">IF(Table1[[#This Row],[area]]="northwest tersesa",Table1[[#This Row],[income]],0)</f>
        <v>0</v>
      </c>
      <c r="CV456">
        <f ca="1">IF(Table1[[#This Row],[area]]="quebec",Table1[[#This Row],[income]],0)</f>
        <v>0</v>
      </c>
      <c r="CW456">
        <f ca="1">IF(Table1[[#This Row],[area]]="manitoba",Table1[[#This Row],[income]],0)</f>
        <v>0</v>
      </c>
      <c r="CX456">
        <f ca="1">IF(Table1[[#This Row],[area]]="sasketchwan",Table1[[#This Row],[income]],0)</f>
        <v>0</v>
      </c>
      <c r="CY456">
        <f ca="1">IF(Table1[[#This Row],[area]]="BC",Table1[[#This Row],[income]],0)</f>
        <v>0</v>
      </c>
      <c r="CZ456" s="6">
        <f ca="1">IF(Table1[[#This Row],[area]]="newbruncwick",Table1[[#This Row],[income]],0)</f>
        <v>57493</v>
      </c>
      <c r="DB456" s="5">
        <f ca="1">IF(Table1[[#This Row],[field of work]]="health",Table1[[#This Row],[income]],0)</f>
        <v>57493</v>
      </c>
      <c r="DC456">
        <f ca="1">IF(Table1[[#This Row],[field of work]]="teaching",Table1[[#This Row],[income]],0)</f>
        <v>0</v>
      </c>
      <c r="DD456">
        <f ca="1">IF(Table1[[#This Row],[field of work]]="agriculture",Table1[[#This Row],[income]],0)</f>
        <v>0</v>
      </c>
      <c r="DE456">
        <f ca="1">IF(Table1[[#This Row],[field of work]]="IT",Table1[[#This Row],[income]],0)</f>
        <v>0</v>
      </c>
      <c r="DF456">
        <f ca="1">IF(Table1[[#This Row],[field of work]]="construction",Table1[[#This Row],[income]],0)</f>
        <v>0</v>
      </c>
      <c r="DG456" s="6">
        <f ca="1">IF(Table1[[#This Row],[field of work]]="general work",Table1[[#This Row],[income]],0)</f>
        <v>0</v>
      </c>
      <c r="DJ456" s="5">
        <f ca="1">IF(Table1[[#This Row],[Value of debts]]&gt;Table1[[#This Row],[income]],1,0)</f>
        <v>1</v>
      </c>
      <c r="DK456" s="6"/>
      <c r="DL456">
        <f ca="1">IF(Table1[[#This Row],[net worth of person($)]]&gt;$DM$6,Table1[[#This Row],[age]],0)</f>
        <v>26</v>
      </c>
    </row>
    <row r="457" spans="2:116" x14ac:dyDescent="0.3">
      <c r="B457">
        <f t="shared" ca="1" si="164"/>
        <v>1</v>
      </c>
      <c r="C457" s="1" t="str">
        <f t="shared" ca="1" si="165"/>
        <v>men</v>
      </c>
      <c r="D457">
        <f t="shared" ca="1" si="166"/>
        <v>25</v>
      </c>
      <c r="E457">
        <f t="shared" ca="1" si="167"/>
        <v>4</v>
      </c>
      <c r="F457" t="str">
        <f t="shared" ca="1" si="168"/>
        <v>IT</v>
      </c>
      <c r="G457">
        <f t="shared" ca="1" si="169"/>
        <v>4</v>
      </c>
      <c r="H457" t="str">
        <f t="shared" ca="1" si="170"/>
        <v>technical;</v>
      </c>
      <c r="I457">
        <f t="shared" ca="1" si="171"/>
        <v>2</v>
      </c>
      <c r="J457">
        <f t="shared" ca="1" si="163"/>
        <v>1</v>
      </c>
      <c r="K457">
        <f t="shared" ca="1" si="172"/>
        <v>28288</v>
      </c>
      <c r="L457">
        <f t="shared" ca="1" si="173"/>
        <v>9</v>
      </c>
      <c r="M457" t="str">
        <f t="shared" ca="1" si="174"/>
        <v>quebec</v>
      </c>
      <c r="N457">
        <f t="shared" ca="1" si="156"/>
        <v>84864</v>
      </c>
      <c r="O457">
        <f t="shared" ca="1" si="175"/>
        <v>48626.527531903666</v>
      </c>
      <c r="P457">
        <f t="shared" ca="1" si="157"/>
        <v>7744.5118364236096</v>
      </c>
      <c r="Q457">
        <f t="shared" ca="1" si="176"/>
        <v>4931</v>
      </c>
      <c r="R457">
        <f t="shared" ca="1" si="158"/>
        <v>49238.856570966476</v>
      </c>
      <c r="S457">
        <f t="shared" ca="1" si="159"/>
        <v>35094.695702852761</v>
      </c>
      <c r="T457">
        <f t="shared" ca="1" si="160"/>
        <v>127703.20753927637</v>
      </c>
      <c r="U457">
        <f t="shared" ca="1" si="161"/>
        <v>102796.38410287014</v>
      </c>
      <c r="V457">
        <f t="shared" ca="1" si="162"/>
        <v>24906.823436406223</v>
      </c>
      <c r="AF457" s="5">
        <f ca="1">IF(Table1[[#This Row],[Genders]]="men",1,0)</f>
        <v>1</v>
      </c>
      <c r="AG457">
        <f ca="1">IF(Table1[[#This Row],[Genders]]="women",1,0)</f>
        <v>0</v>
      </c>
      <c r="AJ457" s="6"/>
      <c r="AL457">
        <f ca="1">IF(Table1[[#This Row],[field of work]]="teaching",1,0)</f>
        <v>0</v>
      </c>
      <c r="AM457">
        <f ca="1">IF(Table1[[#This Row],[field of work]]="health",1,0)</f>
        <v>0</v>
      </c>
      <c r="AN457">
        <f ca="1">IF(Table1[[#This Row],[field of work]]="agriculture",1,0)</f>
        <v>0</v>
      </c>
      <c r="AO457">
        <f ca="1">IF(Table1[[#This Row],[field of work]]="IT",1,0)</f>
        <v>1</v>
      </c>
      <c r="AP457">
        <f ca="1">IF(Table1[[#This Row],[field of work]]="construction",1,0)</f>
        <v>0</v>
      </c>
      <c r="AQ457">
        <f ca="1">IF(Table1[[#This Row],[field of work]]="general work",1,0)</f>
        <v>0</v>
      </c>
      <c r="AY457" s="23">
        <f ca="1">IF(Table1[[#This Row],[area]]="ontario",1,0)</f>
        <v>0</v>
      </c>
      <c r="AZ457">
        <f ca="1">IF(Table1[[#This Row],[area]]="newfounland",1,0)</f>
        <v>0</v>
      </c>
      <c r="BA457">
        <f ca="1">IF(Table1[[#This Row],[area]]="alberta",1,0)</f>
        <v>0</v>
      </c>
      <c r="BB457">
        <f ca="1">IF(Table1[[#This Row],[area]]="BC",1,0)</f>
        <v>0</v>
      </c>
      <c r="BC457">
        <f ca="1">IF(Table1[[#This Row],[area]]="yukon",1,0)</f>
        <v>0</v>
      </c>
      <c r="BD457">
        <f ca="1">IF(Table1[[#This Row],[area]]="nunavet",1,0)</f>
        <v>0</v>
      </c>
      <c r="BE457">
        <f ca="1">IF(Table1[[#This Row],[area]]="sasketchwan",1,0)</f>
        <v>0</v>
      </c>
      <c r="BF457">
        <f ca="1">IF(Table1[[#This Row],[area]]="newbruncwick",1,0)</f>
        <v>0</v>
      </c>
      <c r="BG457">
        <f ca="1">IF(Table1[[#This Row],[area]]="manitoba",1,0)</f>
        <v>0</v>
      </c>
      <c r="BH457">
        <f ca="1">IF(Table1[[#This Row],[area]]="prince edward island",1,0)</f>
        <v>0</v>
      </c>
      <c r="BI457">
        <f ca="1">IF(Table1[[#This Row],[area]]="quebec",1,0)</f>
        <v>1</v>
      </c>
      <c r="BJ457">
        <f ca="1">IF(Table1[[#This Row],[area]]="northwest tersesa",1,0)</f>
        <v>0</v>
      </c>
      <c r="BZ457" s="41">
        <f ca="1">Table1[[#This Row],[Cars Value]]/Table1[[#This Row],[no of cars]]</f>
        <v>7744.5118364236096</v>
      </c>
      <c r="CB457" s="5">
        <f ca="1">IF(Table1[[#This Row],[Value of debts]]&gt;$CC$6,1,0)</f>
        <v>1</v>
      </c>
      <c r="CF457" s="6"/>
      <c r="CG457" s="43">
        <f ca="1">Table1[[#This Row],[Mortage left]]/Table1[[#This Row],[value of house]]</f>
        <v>0.57299358422774871</v>
      </c>
      <c r="CH457">
        <f t="shared" ca="1" si="177"/>
        <v>0</v>
      </c>
      <c r="CO457" s="5">
        <f ca="1">IF(Table1[[#This Row],[area]]="yukon",Table1[[#This Row],[income]],0)</f>
        <v>0</v>
      </c>
      <c r="CP457">
        <f ca="1">IF(Table1[[#This Row],[area]]="ontario",Table1[[#This Row],[income]],0)</f>
        <v>0</v>
      </c>
      <c r="CQ457">
        <f ca="1">IF(Table1[[#This Row],[area]]="newfounland",Table1[[#This Row],[income]],0)</f>
        <v>0</v>
      </c>
      <c r="CR457">
        <f ca="1">IF(Table1[[#This Row],[area]]="alberta",Table1[[#This Row],[income]],0)</f>
        <v>0</v>
      </c>
      <c r="CS457">
        <f ca="1">IF(Table1[[#This Row],[area]]="nunavet",Table1[[#This Row],[income]],0)</f>
        <v>0</v>
      </c>
      <c r="CT457">
        <f ca="1">IF(Table1[[#This Row],[area]]="prince edward island",Table1[[#This Row],[income]],0)</f>
        <v>0</v>
      </c>
      <c r="CU457">
        <f ca="1">IF(Table1[[#This Row],[area]]="northwest tersesa",Table1[[#This Row],[income]],0)</f>
        <v>0</v>
      </c>
      <c r="CV457">
        <f ca="1">IF(Table1[[#This Row],[area]]="quebec",Table1[[#This Row],[income]],0)</f>
        <v>28288</v>
      </c>
      <c r="CW457">
        <f ca="1">IF(Table1[[#This Row],[area]]="manitoba",Table1[[#This Row],[income]],0)</f>
        <v>0</v>
      </c>
      <c r="CX457">
        <f ca="1">IF(Table1[[#This Row],[area]]="sasketchwan",Table1[[#This Row],[income]],0)</f>
        <v>0</v>
      </c>
      <c r="CY457">
        <f ca="1">IF(Table1[[#This Row],[area]]="BC",Table1[[#This Row],[income]],0)</f>
        <v>0</v>
      </c>
      <c r="CZ457" s="6">
        <f ca="1">IF(Table1[[#This Row],[area]]="newbruncwick",Table1[[#This Row],[income]],0)</f>
        <v>0</v>
      </c>
      <c r="DB457" s="5">
        <f ca="1">IF(Table1[[#This Row],[field of work]]="health",Table1[[#This Row],[income]],0)</f>
        <v>0</v>
      </c>
      <c r="DC457">
        <f ca="1">IF(Table1[[#This Row],[field of work]]="teaching",Table1[[#This Row],[income]],0)</f>
        <v>0</v>
      </c>
      <c r="DD457">
        <f ca="1">IF(Table1[[#This Row],[field of work]]="agriculture",Table1[[#This Row],[income]],0)</f>
        <v>0</v>
      </c>
      <c r="DE457">
        <f ca="1">IF(Table1[[#This Row],[field of work]]="IT",Table1[[#This Row],[income]],0)</f>
        <v>28288</v>
      </c>
      <c r="DF457">
        <f ca="1">IF(Table1[[#This Row],[field of work]]="construction",Table1[[#This Row],[income]],0)</f>
        <v>0</v>
      </c>
      <c r="DG457" s="6">
        <f ca="1">IF(Table1[[#This Row],[field of work]]="general work",Table1[[#This Row],[income]],0)</f>
        <v>0</v>
      </c>
      <c r="DJ457" s="5">
        <f ca="1">IF(Table1[[#This Row],[Value of debts]]&gt;Table1[[#This Row],[income]],1,0)</f>
        <v>1</v>
      </c>
      <c r="DK457" s="6"/>
      <c r="DL457">
        <f ca="1">IF(Table1[[#This Row],[net worth of person($)]]&gt;$DM$6,Table1[[#This Row],[age]],0)</f>
        <v>0</v>
      </c>
    </row>
    <row r="458" spans="2:116" x14ac:dyDescent="0.3">
      <c r="B458">
        <f t="shared" ca="1" si="164"/>
        <v>1</v>
      </c>
      <c r="C458" s="1" t="str">
        <f t="shared" ca="1" si="165"/>
        <v>men</v>
      </c>
      <c r="D458">
        <f t="shared" ca="1" si="166"/>
        <v>35</v>
      </c>
      <c r="E458">
        <f t="shared" ca="1" si="167"/>
        <v>6</v>
      </c>
      <c r="F458" t="str">
        <f t="shared" ca="1" si="168"/>
        <v>agriculture</v>
      </c>
      <c r="G458">
        <f t="shared" ca="1" si="169"/>
        <v>4</v>
      </c>
      <c r="H458" t="str">
        <f t="shared" ca="1" si="170"/>
        <v>technical;</v>
      </c>
      <c r="I458">
        <f t="shared" ca="1" si="171"/>
        <v>3</v>
      </c>
      <c r="J458">
        <f t="shared" ca="1" si="163"/>
        <v>1</v>
      </c>
      <c r="K458">
        <f t="shared" ca="1" si="172"/>
        <v>43341</v>
      </c>
      <c r="L458">
        <f t="shared" ca="1" si="173"/>
        <v>4</v>
      </c>
      <c r="M458" t="str">
        <f t="shared" ca="1" si="174"/>
        <v>alberta</v>
      </c>
      <c r="N458">
        <f t="shared" ca="1" si="156"/>
        <v>130023</v>
      </c>
      <c r="O458">
        <f t="shared" ca="1" si="175"/>
        <v>108806.97767816005</v>
      </c>
      <c r="P458">
        <f t="shared" ca="1" si="157"/>
        <v>21035.224351704252</v>
      </c>
      <c r="Q458">
        <f t="shared" ca="1" si="176"/>
        <v>9676</v>
      </c>
      <c r="R458">
        <f t="shared" ca="1" si="158"/>
        <v>86211.336024705059</v>
      </c>
      <c r="S458">
        <f t="shared" ca="1" si="159"/>
        <v>35290.56383954933</v>
      </c>
      <c r="T458">
        <f t="shared" ca="1" si="160"/>
        <v>186348.78819125355</v>
      </c>
      <c r="U458">
        <f t="shared" ca="1" si="161"/>
        <v>204694.3137028651</v>
      </c>
      <c r="V458">
        <f t="shared" ca="1" si="162"/>
        <v>-18345.525511611544</v>
      </c>
      <c r="AF458" s="5">
        <f ca="1">IF(Table1[[#This Row],[Genders]]="men",1,0)</f>
        <v>1</v>
      </c>
      <c r="AG458">
        <f ca="1">IF(Table1[[#This Row],[Genders]]="women",1,0)</f>
        <v>0</v>
      </c>
      <c r="AJ458" s="6"/>
      <c r="AL458">
        <f ca="1">IF(Table1[[#This Row],[field of work]]="teaching",1,0)</f>
        <v>0</v>
      </c>
      <c r="AM458">
        <f ca="1">IF(Table1[[#This Row],[field of work]]="health",1,0)</f>
        <v>0</v>
      </c>
      <c r="AN458">
        <f ca="1">IF(Table1[[#This Row],[field of work]]="agriculture",1,0)</f>
        <v>1</v>
      </c>
      <c r="AO458">
        <f ca="1">IF(Table1[[#This Row],[field of work]]="IT",1,0)</f>
        <v>0</v>
      </c>
      <c r="AP458">
        <f ca="1">IF(Table1[[#This Row],[field of work]]="construction",1,0)</f>
        <v>0</v>
      </c>
      <c r="AQ458">
        <f ca="1">IF(Table1[[#This Row],[field of work]]="general work",1,0)</f>
        <v>0</v>
      </c>
      <c r="AY458" s="23">
        <f ca="1">IF(Table1[[#This Row],[area]]="ontario",1,0)</f>
        <v>0</v>
      </c>
      <c r="AZ458">
        <f ca="1">IF(Table1[[#This Row],[area]]="newfounland",1,0)</f>
        <v>0</v>
      </c>
      <c r="BA458">
        <f ca="1">IF(Table1[[#This Row],[area]]="alberta",1,0)</f>
        <v>1</v>
      </c>
      <c r="BB458">
        <f ca="1">IF(Table1[[#This Row],[area]]="BC",1,0)</f>
        <v>0</v>
      </c>
      <c r="BC458">
        <f ca="1">IF(Table1[[#This Row],[area]]="yukon",1,0)</f>
        <v>0</v>
      </c>
      <c r="BD458">
        <f ca="1">IF(Table1[[#This Row],[area]]="nunavet",1,0)</f>
        <v>0</v>
      </c>
      <c r="BE458">
        <f ca="1">IF(Table1[[#This Row],[area]]="sasketchwan",1,0)</f>
        <v>0</v>
      </c>
      <c r="BF458">
        <f ca="1">IF(Table1[[#This Row],[area]]="newbruncwick",1,0)</f>
        <v>0</v>
      </c>
      <c r="BG458">
        <f ca="1">IF(Table1[[#This Row],[area]]="manitoba",1,0)</f>
        <v>0</v>
      </c>
      <c r="BH458">
        <f ca="1">IF(Table1[[#This Row],[area]]="prince edward island",1,0)</f>
        <v>0</v>
      </c>
      <c r="BI458">
        <f ca="1">IF(Table1[[#This Row],[area]]="quebec",1,0)</f>
        <v>0</v>
      </c>
      <c r="BJ458">
        <f ca="1">IF(Table1[[#This Row],[area]]="northwest tersesa",1,0)</f>
        <v>0</v>
      </c>
      <c r="BZ458" s="41">
        <f ca="1">Table1[[#This Row],[Cars Value]]/Table1[[#This Row],[no of cars]]</f>
        <v>21035.224351704252</v>
      </c>
      <c r="CB458" s="5">
        <f ca="1">IF(Table1[[#This Row],[Value of debts]]&gt;$CC$6,1,0)</f>
        <v>1</v>
      </c>
      <c r="CF458" s="6"/>
      <c r="CG458" s="43">
        <f ca="1">Table1[[#This Row],[Mortage left]]/Table1[[#This Row],[value of house]]</f>
        <v>0.83682869706252005</v>
      </c>
      <c r="CH458">
        <f t="shared" ca="1" si="177"/>
        <v>0</v>
      </c>
      <c r="CO458" s="5">
        <f ca="1">IF(Table1[[#This Row],[area]]="yukon",Table1[[#This Row],[income]],0)</f>
        <v>0</v>
      </c>
      <c r="CP458">
        <f ca="1">IF(Table1[[#This Row],[area]]="ontario",Table1[[#This Row],[income]],0)</f>
        <v>0</v>
      </c>
      <c r="CQ458">
        <f ca="1">IF(Table1[[#This Row],[area]]="newfounland",Table1[[#This Row],[income]],0)</f>
        <v>0</v>
      </c>
      <c r="CR458">
        <f ca="1">IF(Table1[[#This Row],[area]]="alberta",Table1[[#This Row],[income]],0)</f>
        <v>43341</v>
      </c>
      <c r="CS458">
        <f ca="1">IF(Table1[[#This Row],[area]]="nunavet",Table1[[#This Row],[income]],0)</f>
        <v>0</v>
      </c>
      <c r="CT458">
        <f ca="1">IF(Table1[[#This Row],[area]]="prince edward island",Table1[[#This Row],[income]],0)</f>
        <v>0</v>
      </c>
      <c r="CU458">
        <f ca="1">IF(Table1[[#This Row],[area]]="northwest tersesa",Table1[[#This Row],[income]],0)</f>
        <v>0</v>
      </c>
      <c r="CV458">
        <f ca="1">IF(Table1[[#This Row],[area]]="quebec",Table1[[#This Row],[income]],0)</f>
        <v>0</v>
      </c>
      <c r="CW458">
        <f ca="1">IF(Table1[[#This Row],[area]]="manitoba",Table1[[#This Row],[income]],0)</f>
        <v>0</v>
      </c>
      <c r="CX458">
        <f ca="1">IF(Table1[[#This Row],[area]]="sasketchwan",Table1[[#This Row],[income]],0)</f>
        <v>0</v>
      </c>
      <c r="CY458">
        <f ca="1">IF(Table1[[#This Row],[area]]="BC",Table1[[#This Row],[income]],0)</f>
        <v>0</v>
      </c>
      <c r="CZ458" s="6">
        <f ca="1">IF(Table1[[#This Row],[area]]="newbruncwick",Table1[[#This Row],[income]],0)</f>
        <v>0</v>
      </c>
      <c r="DB458" s="5">
        <f ca="1">IF(Table1[[#This Row],[field of work]]="health",Table1[[#This Row],[income]],0)</f>
        <v>0</v>
      </c>
      <c r="DC458">
        <f ca="1">IF(Table1[[#This Row],[field of work]]="teaching",Table1[[#This Row],[income]],0)</f>
        <v>0</v>
      </c>
      <c r="DD458">
        <f ca="1">IF(Table1[[#This Row],[field of work]]="agriculture",Table1[[#This Row],[income]],0)</f>
        <v>43341</v>
      </c>
      <c r="DE458">
        <f ca="1">IF(Table1[[#This Row],[field of work]]="IT",Table1[[#This Row],[income]],0)</f>
        <v>0</v>
      </c>
      <c r="DF458">
        <f ca="1">IF(Table1[[#This Row],[field of work]]="construction",Table1[[#This Row],[income]],0)</f>
        <v>0</v>
      </c>
      <c r="DG458" s="6">
        <f ca="1">IF(Table1[[#This Row],[field of work]]="general work",Table1[[#This Row],[income]],0)</f>
        <v>0</v>
      </c>
      <c r="DJ458" s="5">
        <f ca="1">IF(Table1[[#This Row],[Value of debts]]&gt;Table1[[#This Row],[income]],1,0)</f>
        <v>1</v>
      </c>
      <c r="DK458" s="6"/>
      <c r="DL458">
        <f ca="1">IF(Table1[[#This Row],[net worth of person($)]]&gt;$DM$6,Table1[[#This Row],[age]],0)</f>
        <v>0</v>
      </c>
    </row>
    <row r="459" spans="2:116" x14ac:dyDescent="0.3">
      <c r="B459">
        <f t="shared" ca="1" si="164"/>
        <v>2</v>
      </c>
      <c r="C459" s="1" t="str">
        <f t="shared" ca="1" si="165"/>
        <v>women</v>
      </c>
      <c r="D459">
        <f t="shared" ca="1" si="166"/>
        <v>41</v>
      </c>
      <c r="E459">
        <f t="shared" ca="1" si="167"/>
        <v>1</v>
      </c>
      <c r="F459" t="str">
        <f t="shared" ca="1" si="168"/>
        <v>health</v>
      </c>
      <c r="G459">
        <f t="shared" ca="1" si="169"/>
        <v>4</v>
      </c>
      <c r="H459" t="str">
        <f t="shared" ca="1" si="170"/>
        <v>technical;</v>
      </c>
      <c r="I459">
        <f t="shared" ca="1" si="171"/>
        <v>4</v>
      </c>
      <c r="J459">
        <f t="shared" ca="1" si="163"/>
        <v>2</v>
      </c>
      <c r="K459">
        <f t="shared" ca="1" si="172"/>
        <v>63522</v>
      </c>
      <c r="L459">
        <f t="shared" ca="1" si="173"/>
        <v>6</v>
      </c>
      <c r="M459" t="str">
        <f t="shared" ca="1" si="174"/>
        <v>sasketchwan</v>
      </c>
      <c r="N459">
        <f t="shared" ca="1" si="156"/>
        <v>381132</v>
      </c>
      <c r="O459">
        <f t="shared" ca="1" si="175"/>
        <v>76957.211385634218</v>
      </c>
      <c r="P459">
        <f t="shared" ca="1" si="157"/>
        <v>103527.51471134955</v>
      </c>
      <c r="Q459">
        <f t="shared" ca="1" si="176"/>
        <v>25557</v>
      </c>
      <c r="R459">
        <f t="shared" ca="1" si="158"/>
        <v>114044.80058848033</v>
      </c>
      <c r="S459">
        <f t="shared" ca="1" si="159"/>
        <v>24902.460581797692</v>
      </c>
      <c r="T459">
        <f t="shared" ca="1" si="160"/>
        <v>509561.97529314726</v>
      </c>
      <c r="U459">
        <f t="shared" ca="1" si="161"/>
        <v>216559.01197411455</v>
      </c>
      <c r="V459">
        <f t="shared" ca="1" si="162"/>
        <v>293002.96331903269</v>
      </c>
      <c r="AF459" s="5">
        <f ca="1">IF(Table1[[#This Row],[Genders]]="men",1,0)</f>
        <v>0</v>
      </c>
      <c r="AG459">
        <f ca="1">IF(Table1[[#This Row],[Genders]]="women",1,0)</f>
        <v>1</v>
      </c>
      <c r="AJ459" s="6"/>
      <c r="AL459">
        <f ca="1">IF(Table1[[#This Row],[field of work]]="teaching",1,0)</f>
        <v>0</v>
      </c>
      <c r="AM459">
        <f ca="1">IF(Table1[[#This Row],[field of work]]="health",1,0)</f>
        <v>1</v>
      </c>
      <c r="AN459">
        <f ca="1">IF(Table1[[#This Row],[field of work]]="agriculture",1,0)</f>
        <v>0</v>
      </c>
      <c r="AO459">
        <f ca="1">IF(Table1[[#This Row],[field of work]]="IT",1,0)</f>
        <v>0</v>
      </c>
      <c r="AP459">
        <f ca="1">IF(Table1[[#This Row],[field of work]]="construction",1,0)</f>
        <v>0</v>
      </c>
      <c r="AQ459">
        <f ca="1">IF(Table1[[#This Row],[field of work]]="general work",1,0)</f>
        <v>0</v>
      </c>
      <c r="AY459" s="23">
        <f ca="1">IF(Table1[[#This Row],[area]]="ontario",1,0)</f>
        <v>0</v>
      </c>
      <c r="AZ459">
        <f ca="1">IF(Table1[[#This Row],[area]]="newfounland",1,0)</f>
        <v>0</v>
      </c>
      <c r="BA459">
        <f ca="1">IF(Table1[[#This Row],[area]]="alberta",1,0)</f>
        <v>0</v>
      </c>
      <c r="BB459">
        <f ca="1">IF(Table1[[#This Row],[area]]="BC",1,0)</f>
        <v>0</v>
      </c>
      <c r="BC459">
        <f ca="1">IF(Table1[[#This Row],[area]]="yukon",1,0)</f>
        <v>0</v>
      </c>
      <c r="BD459">
        <f ca="1">IF(Table1[[#This Row],[area]]="nunavet",1,0)</f>
        <v>0</v>
      </c>
      <c r="BE459">
        <f ca="1">IF(Table1[[#This Row],[area]]="sasketchwan",1,0)</f>
        <v>1</v>
      </c>
      <c r="BF459">
        <f ca="1">IF(Table1[[#This Row],[area]]="newbruncwick",1,0)</f>
        <v>0</v>
      </c>
      <c r="BG459">
        <f ca="1">IF(Table1[[#This Row],[area]]="manitoba",1,0)</f>
        <v>0</v>
      </c>
      <c r="BH459">
        <f ca="1">IF(Table1[[#This Row],[area]]="prince edward island",1,0)</f>
        <v>0</v>
      </c>
      <c r="BI459">
        <f ca="1">IF(Table1[[#This Row],[area]]="quebec",1,0)</f>
        <v>0</v>
      </c>
      <c r="BJ459">
        <f ca="1">IF(Table1[[#This Row],[area]]="northwest tersesa",1,0)</f>
        <v>0</v>
      </c>
      <c r="BZ459" s="41">
        <f ca="1">Table1[[#This Row],[Cars Value]]/Table1[[#This Row],[no of cars]]</f>
        <v>51763.757355674774</v>
      </c>
      <c r="CB459" s="5">
        <f ca="1">IF(Table1[[#This Row],[Value of debts]]&gt;$CC$6,1,0)</f>
        <v>1</v>
      </c>
      <c r="CF459" s="6"/>
      <c r="CG459" s="43">
        <f ca="1">Table1[[#This Row],[Mortage left]]/Table1[[#This Row],[value of house]]</f>
        <v>0.20191747579745131</v>
      </c>
      <c r="CH459">
        <f t="shared" ca="1" si="177"/>
        <v>0</v>
      </c>
      <c r="CO459" s="5">
        <f ca="1">IF(Table1[[#This Row],[area]]="yukon",Table1[[#This Row],[income]],0)</f>
        <v>0</v>
      </c>
      <c r="CP459">
        <f ca="1">IF(Table1[[#This Row],[area]]="ontario",Table1[[#This Row],[income]],0)</f>
        <v>0</v>
      </c>
      <c r="CQ459">
        <f ca="1">IF(Table1[[#This Row],[area]]="newfounland",Table1[[#This Row],[income]],0)</f>
        <v>0</v>
      </c>
      <c r="CR459">
        <f ca="1">IF(Table1[[#This Row],[area]]="alberta",Table1[[#This Row],[income]],0)</f>
        <v>0</v>
      </c>
      <c r="CS459">
        <f ca="1">IF(Table1[[#This Row],[area]]="nunavet",Table1[[#This Row],[income]],0)</f>
        <v>0</v>
      </c>
      <c r="CT459">
        <f ca="1">IF(Table1[[#This Row],[area]]="prince edward island",Table1[[#This Row],[income]],0)</f>
        <v>0</v>
      </c>
      <c r="CU459">
        <f ca="1">IF(Table1[[#This Row],[area]]="northwest tersesa",Table1[[#This Row],[income]],0)</f>
        <v>0</v>
      </c>
      <c r="CV459">
        <f ca="1">IF(Table1[[#This Row],[area]]="quebec",Table1[[#This Row],[income]],0)</f>
        <v>0</v>
      </c>
      <c r="CW459">
        <f ca="1">IF(Table1[[#This Row],[area]]="manitoba",Table1[[#This Row],[income]],0)</f>
        <v>0</v>
      </c>
      <c r="CX459">
        <f ca="1">IF(Table1[[#This Row],[area]]="sasketchwan",Table1[[#This Row],[income]],0)</f>
        <v>63522</v>
      </c>
      <c r="CY459">
        <f ca="1">IF(Table1[[#This Row],[area]]="BC",Table1[[#This Row],[income]],0)</f>
        <v>0</v>
      </c>
      <c r="CZ459" s="6">
        <f ca="1">IF(Table1[[#This Row],[area]]="newbruncwick",Table1[[#This Row],[income]],0)</f>
        <v>0</v>
      </c>
      <c r="DB459" s="5">
        <f ca="1">IF(Table1[[#This Row],[field of work]]="health",Table1[[#This Row],[income]],0)</f>
        <v>63522</v>
      </c>
      <c r="DC459">
        <f ca="1">IF(Table1[[#This Row],[field of work]]="teaching",Table1[[#This Row],[income]],0)</f>
        <v>0</v>
      </c>
      <c r="DD459">
        <f ca="1">IF(Table1[[#This Row],[field of work]]="agriculture",Table1[[#This Row],[income]],0)</f>
        <v>0</v>
      </c>
      <c r="DE459">
        <f ca="1">IF(Table1[[#This Row],[field of work]]="IT",Table1[[#This Row],[income]],0)</f>
        <v>0</v>
      </c>
      <c r="DF459">
        <f ca="1">IF(Table1[[#This Row],[field of work]]="construction",Table1[[#This Row],[income]],0)</f>
        <v>0</v>
      </c>
      <c r="DG459" s="6">
        <f ca="1">IF(Table1[[#This Row],[field of work]]="general work",Table1[[#This Row],[income]],0)</f>
        <v>0</v>
      </c>
      <c r="DJ459" s="5">
        <f ca="1">IF(Table1[[#This Row],[Value of debts]]&gt;Table1[[#This Row],[income]],1,0)</f>
        <v>1</v>
      </c>
      <c r="DK459" s="6"/>
      <c r="DL459">
        <f ca="1">IF(Table1[[#This Row],[net worth of person($)]]&gt;$DM$6,Table1[[#This Row],[age]],0)</f>
        <v>41</v>
      </c>
    </row>
    <row r="460" spans="2:116" x14ac:dyDescent="0.3">
      <c r="B460">
        <f t="shared" ca="1" si="164"/>
        <v>2</v>
      </c>
      <c r="C460" s="1" t="str">
        <f t="shared" ca="1" si="165"/>
        <v>women</v>
      </c>
      <c r="D460">
        <f t="shared" ca="1" si="166"/>
        <v>31</v>
      </c>
      <c r="E460">
        <f t="shared" ca="1" si="167"/>
        <v>4</v>
      </c>
      <c r="F460" t="str">
        <f t="shared" ca="1" si="168"/>
        <v>IT</v>
      </c>
      <c r="G460">
        <f t="shared" ca="1" si="169"/>
        <v>5</v>
      </c>
      <c r="H460" t="str">
        <f t="shared" ca="1" si="170"/>
        <v>other</v>
      </c>
      <c r="I460">
        <f t="shared" ca="1" si="171"/>
        <v>1</v>
      </c>
      <c r="J460">
        <f t="shared" ca="1" si="163"/>
        <v>2</v>
      </c>
      <c r="K460">
        <f t="shared" ca="1" si="172"/>
        <v>58855</v>
      </c>
      <c r="L460">
        <f t="shared" ca="1" si="173"/>
        <v>10</v>
      </c>
      <c r="M460" t="str">
        <f t="shared" ca="1" si="174"/>
        <v>newfounland</v>
      </c>
      <c r="N460">
        <f t="shared" ca="1" si="156"/>
        <v>235420</v>
      </c>
      <c r="O460">
        <f t="shared" ca="1" si="175"/>
        <v>178822.90929535945</v>
      </c>
      <c r="P460">
        <f t="shared" ca="1" si="157"/>
        <v>79812.623457601585</v>
      </c>
      <c r="Q460">
        <f t="shared" ca="1" si="176"/>
        <v>69048</v>
      </c>
      <c r="R460">
        <f t="shared" ca="1" si="158"/>
        <v>103101.53211753306</v>
      </c>
      <c r="S460">
        <f t="shared" ca="1" si="159"/>
        <v>69938.691161211391</v>
      </c>
      <c r="T460">
        <f t="shared" ca="1" si="160"/>
        <v>385171.31461881299</v>
      </c>
      <c r="U460">
        <f t="shared" ca="1" si="161"/>
        <v>350972.44141289254</v>
      </c>
      <c r="V460">
        <f t="shared" ca="1" si="162"/>
        <v>34198.873205920449</v>
      </c>
      <c r="AF460" s="5">
        <f ca="1">IF(Table1[[#This Row],[Genders]]="men",1,0)</f>
        <v>0</v>
      </c>
      <c r="AG460">
        <f ca="1">IF(Table1[[#This Row],[Genders]]="women",1,0)</f>
        <v>1</v>
      </c>
      <c r="AJ460" s="6"/>
      <c r="AL460">
        <f ca="1">IF(Table1[[#This Row],[field of work]]="teaching",1,0)</f>
        <v>0</v>
      </c>
      <c r="AM460">
        <f ca="1">IF(Table1[[#This Row],[field of work]]="health",1,0)</f>
        <v>0</v>
      </c>
      <c r="AN460">
        <f ca="1">IF(Table1[[#This Row],[field of work]]="agriculture",1,0)</f>
        <v>0</v>
      </c>
      <c r="AO460">
        <f ca="1">IF(Table1[[#This Row],[field of work]]="IT",1,0)</f>
        <v>1</v>
      </c>
      <c r="AP460">
        <f ca="1">IF(Table1[[#This Row],[field of work]]="construction",1,0)</f>
        <v>0</v>
      </c>
      <c r="AQ460">
        <f ca="1">IF(Table1[[#This Row],[field of work]]="general work",1,0)</f>
        <v>0</v>
      </c>
      <c r="AY460" s="23">
        <f ca="1">IF(Table1[[#This Row],[area]]="ontario",1,0)</f>
        <v>0</v>
      </c>
      <c r="AZ460">
        <f ca="1">IF(Table1[[#This Row],[area]]="newfounland",1,0)</f>
        <v>1</v>
      </c>
      <c r="BA460">
        <f ca="1">IF(Table1[[#This Row],[area]]="alberta",1,0)</f>
        <v>0</v>
      </c>
      <c r="BB460">
        <f ca="1">IF(Table1[[#This Row],[area]]="BC",1,0)</f>
        <v>0</v>
      </c>
      <c r="BC460">
        <f ca="1">IF(Table1[[#This Row],[area]]="yukon",1,0)</f>
        <v>0</v>
      </c>
      <c r="BD460">
        <f ca="1">IF(Table1[[#This Row],[area]]="nunavet",1,0)</f>
        <v>0</v>
      </c>
      <c r="BE460">
        <f ca="1">IF(Table1[[#This Row],[area]]="sasketchwan",1,0)</f>
        <v>0</v>
      </c>
      <c r="BF460">
        <f ca="1">IF(Table1[[#This Row],[area]]="newbruncwick",1,0)</f>
        <v>0</v>
      </c>
      <c r="BG460">
        <f ca="1">IF(Table1[[#This Row],[area]]="manitoba",1,0)</f>
        <v>0</v>
      </c>
      <c r="BH460">
        <f ca="1">IF(Table1[[#This Row],[area]]="prince edward island",1,0)</f>
        <v>0</v>
      </c>
      <c r="BI460">
        <f ca="1">IF(Table1[[#This Row],[area]]="quebec",1,0)</f>
        <v>0</v>
      </c>
      <c r="BJ460">
        <f ca="1">IF(Table1[[#This Row],[area]]="northwest tersesa",1,0)</f>
        <v>0</v>
      </c>
      <c r="BZ460" s="41">
        <f ca="1">Table1[[#This Row],[Cars Value]]/Table1[[#This Row],[no of cars]]</f>
        <v>39906.311728800792</v>
      </c>
      <c r="CB460" s="5">
        <f ca="1">IF(Table1[[#This Row],[Value of debts]]&gt;$CC$6,1,0)</f>
        <v>1</v>
      </c>
      <c r="CF460" s="6"/>
      <c r="CG460" s="43">
        <f ca="1">Table1[[#This Row],[Mortage left]]/Table1[[#This Row],[value of house]]</f>
        <v>0.7595909833291965</v>
      </c>
      <c r="CH460">
        <f t="shared" ca="1" si="177"/>
        <v>0</v>
      </c>
      <c r="CO460" s="5">
        <f ca="1">IF(Table1[[#This Row],[area]]="yukon",Table1[[#This Row],[income]],0)</f>
        <v>0</v>
      </c>
      <c r="CP460">
        <f ca="1">IF(Table1[[#This Row],[area]]="ontario",Table1[[#This Row],[income]],0)</f>
        <v>0</v>
      </c>
      <c r="CQ460">
        <f ca="1">IF(Table1[[#This Row],[area]]="newfounland",Table1[[#This Row],[income]],0)</f>
        <v>58855</v>
      </c>
      <c r="CR460">
        <f ca="1">IF(Table1[[#This Row],[area]]="alberta",Table1[[#This Row],[income]],0)</f>
        <v>0</v>
      </c>
      <c r="CS460">
        <f ca="1">IF(Table1[[#This Row],[area]]="nunavet",Table1[[#This Row],[income]],0)</f>
        <v>0</v>
      </c>
      <c r="CT460">
        <f ca="1">IF(Table1[[#This Row],[area]]="prince edward island",Table1[[#This Row],[income]],0)</f>
        <v>0</v>
      </c>
      <c r="CU460">
        <f ca="1">IF(Table1[[#This Row],[area]]="northwest tersesa",Table1[[#This Row],[income]],0)</f>
        <v>0</v>
      </c>
      <c r="CV460">
        <f ca="1">IF(Table1[[#This Row],[area]]="quebec",Table1[[#This Row],[income]],0)</f>
        <v>0</v>
      </c>
      <c r="CW460">
        <f ca="1">IF(Table1[[#This Row],[area]]="manitoba",Table1[[#This Row],[income]],0)</f>
        <v>0</v>
      </c>
      <c r="CX460">
        <f ca="1">IF(Table1[[#This Row],[area]]="sasketchwan",Table1[[#This Row],[income]],0)</f>
        <v>0</v>
      </c>
      <c r="CY460">
        <f ca="1">IF(Table1[[#This Row],[area]]="BC",Table1[[#This Row],[income]],0)</f>
        <v>0</v>
      </c>
      <c r="CZ460" s="6">
        <f ca="1">IF(Table1[[#This Row],[area]]="newbruncwick",Table1[[#This Row],[income]],0)</f>
        <v>0</v>
      </c>
      <c r="DB460" s="5">
        <f ca="1">IF(Table1[[#This Row],[field of work]]="health",Table1[[#This Row],[income]],0)</f>
        <v>0</v>
      </c>
      <c r="DC460">
        <f ca="1">IF(Table1[[#This Row],[field of work]]="teaching",Table1[[#This Row],[income]],0)</f>
        <v>0</v>
      </c>
      <c r="DD460">
        <f ca="1">IF(Table1[[#This Row],[field of work]]="agriculture",Table1[[#This Row],[income]],0)</f>
        <v>0</v>
      </c>
      <c r="DE460">
        <f ca="1">IF(Table1[[#This Row],[field of work]]="IT",Table1[[#This Row],[income]],0)</f>
        <v>58855</v>
      </c>
      <c r="DF460">
        <f ca="1">IF(Table1[[#This Row],[field of work]]="construction",Table1[[#This Row],[income]],0)</f>
        <v>0</v>
      </c>
      <c r="DG460" s="6">
        <f ca="1">IF(Table1[[#This Row],[field of work]]="general work",Table1[[#This Row],[income]],0)</f>
        <v>0</v>
      </c>
      <c r="DJ460" s="5">
        <f ca="1">IF(Table1[[#This Row],[Value of debts]]&gt;Table1[[#This Row],[income]],1,0)</f>
        <v>1</v>
      </c>
      <c r="DK460" s="6"/>
      <c r="DL460">
        <f ca="1">IF(Table1[[#This Row],[net worth of person($)]]&gt;$DM$6,Table1[[#This Row],[age]],0)</f>
        <v>0</v>
      </c>
    </row>
    <row r="461" spans="2:116" x14ac:dyDescent="0.3">
      <c r="B461">
        <f t="shared" ca="1" si="164"/>
        <v>2</v>
      </c>
      <c r="C461" s="1" t="str">
        <f t="shared" ca="1" si="165"/>
        <v>women</v>
      </c>
      <c r="D461">
        <f t="shared" ca="1" si="166"/>
        <v>43</v>
      </c>
      <c r="E461">
        <f t="shared" ca="1" si="167"/>
        <v>2</v>
      </c>
      <c r="F461" t="str">
        <f t="shared" ca="1" si="168"/>
        <v>construction</v>
      </c>
      <c r="G461">
        <f t="shared" ca="1" si="169"/>
        <v>4</v>
      </c>
      <c r="H461" t="str">
        <f t="shared" ca="1" si="170"/>
        <v>technical;</v>
      </c>
      <c r="I461">
        <f t="shared" ca="1" si="171"/>
        <v>0</v>
      </c>
      <c r="J461">
        <f t="shared" ca="1" si="163"/>
        <v>3</v>
      </c>
      <c r="K461">
        <f t="shared" ca="1" si="172"/>
        <v>68345</v>
      </c>
      <c r="L461">
        <f t="shared" ca="1" si="173"/>
        <v>8</v>
      </c>
      <c r="M461" t="str">
        <f t="shared" ca="1" si="174"/>
        <v>ontario</v>
      </c>
      <c r="N461">
        <f t="shared" ca="1" si="156"/>
        <v>341725</v>
      </c>
      <c r="O461">
        <f t="shared" ca="1" si="175"/>
        <v>321996.54444418527</v>
      </c>
      <c r="P461">
        <f t="shared" ca="1" si="157"/>
        <v>151978.2793307</v>
      </c>
      <c r="Q461">
        <f t="shared" ca="1" si="176"/>
        <v>122593</v>
      </c>
      <c r="R461">
        <f t="shared" ca="1" si="158"/>
        <v>94128.097324714428</v>
      </c>
      <c r="S461">
        <f t="shared" ca="1" si="159"/>
        <v>35386.122830314351</v>
      </c>
      <c r="T461">
        <f t="shared" ca="1" si="160"/>
        <v>529089.40216101438</v>
      </c>
      <c r="U461">
        <f t="shared" ca="1" si="161"/>
        <v>538717.64176889975</v>
      </c>
      <c r="V461">
        <f t="shared" ca="1" si="162"/>
        <v>-9628.2396078853635</v>
      </c>
      <c r="AF461" s="5">
        <f ca="1">IF(Table1[[#This Row],[Genders]]="men",1,0)</f>
        <v>0</v>
      </c>
      <c r="AG461">
        <f ca="1">IF(Table1[[#This Row],[Genders]]="women",1,0)</f>
        <v>1</v>
      </c>
      <c r="AJ461" s="6"/>
      <c r="AL461">
        <f ca="1">IF(Table1[[#This Row],[field of work]]="teaching",1,0)</f>
        <v>0</v>
      </c>
      <c r="AM461">
        <f ca="1">IF(Table1[[#This Row],[field of work]]="health",1,0)</f>
        <v>0</v>
      </c>
      <c r="AN461">
        <f ca="1">IF(Table1[[#This Row],[field of work]]="agriculture",1,0)</f>
        <v>0</v>
      </c>
      <c r="AO461">
        <f ca="1">IF(Table1[[#This Row],[field of work]]="IT",1,0)</f>
        <v>0</v>
      </c>
      <c r="AP461">
        <f ca="1">IF(Table1[[#This Row],[field of work]]="construction",1,0)</f>
        <v>1</v>
      </c>
      <c r="AQ461">
        <f ca="1">IF(Table1[[#This Row],[field of work]]="general work",1,0)</f>
        <v>0</v>
      </c>
      <c r="AY461" s="23">
        <f ca="1">IF(Table1[[#This Row],[area]]="ontario",1,0)</f>
        <v>1</v>
      </c>
      <c r="AZ461">
        <f ca="1">IF(Table1[[#This Row],[area]]="newfounland",1,0)</f>
        <v>0</v>
      </c>
      <c r="BA461">
        <f ca="1">IF(Table1[[#This Row],[area]]="alberta",1,0)</f>
        <v>0</v>
      </c>
      <c r="BB461">
        <f ca="1">IF(Table1[[#This Row],[area]]="BC",1,0)</f>
        <v>0</v>
      </c>
      <c r="BC461">
        <f ca="1">IF(Table1[[#This Row],[area]]="yukon",1,0)</f>
        <v>0</v>
      </c>
      <c r="BD461">
        <f ca="1">IF(Table1[[#This Row],[area]]="nunavet",1,0)</f>
        <v>0</v>
      </c>
      <c r="BE461">
        <f ca="1">IF(Table1[[#This Row],[area]]="sasketchwan",1,0)</f>
        <v>0</v>
      </c>
      <c r="BF461">
        <f ca="1">IF(Table1[[#This Row],[area]]="newbruncwick",1,0)</f>
        <v>0</v>
      </c>
      <c r="BG461">
        <f ca="1">IF(Table1[[#This Row],[area]]="manitoba",1,0)</f>
        <v>0</v>
      </c>
      <c r="BH461">
        <f ca="1">IF(Table1[[#This Row],[area]]="prince edward island",1,0)</f>
        <v>0</v>
      </c>
      <c r="BI461">
        <f ca="1">IF(Table1[[#This Row],[area]]="quebec",1,0)</f>
        <v>0</v>
      </c>
      <c r="BJ461">
        <f ca="1">IF(Table1[[#This Row],[area]]="northwest tersesa",1,0)</f>
        <v>0</v>
      </c>
      <c r="BZ461" s="41">
        <f ca="1">Table1[[#This Row],[Cars Value]]/Table1[[#This Row],[no of cars]]</f>
        <v>50659.426443566663</v>
      </c>
      <c r="CB461" s="5">
        <f ca="1">IF(Table1[[#This Row],[Value of debts]]&gt;$CC$6,1,0)</f>
        <v>1</v>
      </c>
      <c r="CF461" s="6"/>
      <c r="CG461" s="43">
        <f ca="1">Table1[[#This Row],[Mortage left]]/Table1[[#This Row],[value of house]]</f>
        <v>0.9422680355378894</v>
      </c>
      <c r="CH461">
        <f t="shared" ca="1" si="177"/>
        <v>0</v>
      </c>
      <c r="CO461" s="5">
        <f ca="1">IF(Table1[[#This Row],[area]]="yukon",Table1[[#This Row],[income]],0)</f>
        <v>0</v>
      </c>
      <c r="CP461">
        <f ca="1">IF(Table1[[#This Row],[area]]="ontario",Table1[[#This Row],[income]],0)</f>
        <v>68345</v>
      </c>
      <c r="CQ461">
        <f ca="1">IF(Table1[[#This Row],[area]]="newfounland",Table1[[#This Row],[income]],0)</f>
        <v>0</v>
      </c>
      <c r="CR461">
        <f ca="1">IF(Table1[[#This Row],[area]]="alberta",Table1[[#This Row],[income]],0)</f>
        <v>0</v>
      </c>
      <c r="CS461">
        <f ca="1">IF(Table1[[#This Row],[area]]="nunavet",Table1[[#This Row],[income]],0)</f>
        <v>0</v>
      </c>
      <c r="CT461">
        <f ca="1">IF(Table1[[#This Row],[area]]="prince edward island",Table1[[#This Row],[income]],0)</f>
        <v>0</v>
      </c>
      <c r="CU461">
        <f ca="1">IF(Table1[[#This Row],[area]]="northwest tersesa",Table1[[#This Row],[income]],0)</f>
        <v>0</v>
      </c>
      <c r="CV461">
        <f ca="1">IF(Table1[[#This Row],[area]]="quebec",Table1[[#This Row],[income]],0)</f>
        <v>0</v>
      </c>
      <c r="CW461">
        <f ca="1">IF(Table1[[#This Row],[area]]="manitoba",Table1[[#This Row],[income]],0)</f>
        <v>0</v>
      </c>
      <c r="CX461">
        <f ca="1">IF(Table1[[#This Row],[area]]="sasketchwan",Table1[[#This Row],[income]],0)</f>
        <v>0</v>
      </c>
      <c r="CY461">
        <f ca="1">IF(Table1[[#This Row],[area]]="BC",Table1[[#This Row],[income]],0)</f>
        <v>0</v>
      </c>
      <c r="CZ461" s="6">
        <f ca="1">IF(Table1[[#This Row],[area]]="newbruncwick",Table1[[#This Row],[income]],0)</f>
        <v>0</v>
      </c>
      <c r="DB461" s="5">
        <f ca="1">IF(Table1[[#This Row],[field of work]]="health",Table1[[#This Row],[income]],0)</f>
        <v>0</v>
      </c>
      <c r="DC461">
        <f ca="1">IF(Table1[[#This Row],[field of work]]="teaching",Table1[[#This Row],[income]],0)</f>
        <v>0</v>
      </c>
      <c r="DD461">
        <f ca="1">IF(Table1[[#This Row],[field of work]]="agriculture",Table1[[#This Row],[income]],0)</f>
        <v>0</v>
      </c>
      <c r="DE461">
        <f ca="1">IF(Table1[[#This Row],[field of work]]="IT",Table1[[#This Row],[income]],0)</f>
        <v>0</v>
      </c>
      <c r="DF461">
        <f ca="1">IF(Table1[[#This Row],[field of work]]="construction",Table1[[#This Row],[income]],0)</f>
        <v>68345</v>
      </c>
      <c r="DG461" s="6">
        <f ca="1">IF(Table1[[#This Row],[field of work]]="general work",Table1[[#This Row],[income]],0)</f>
        <v>0</v>
      </c>
      <c r="DJ461" s="5">
        <f ca="1">IF(Table1[[#This Row],[Value of debts]]&gt;Table1[[#This Row],[income]],1,0)</f>
        <v>1</v>
      </c>
      <c r="DK461" s="6"/>
      <c r="DL461">
        <f ca="1">IF(Table1[[#This Row],[net worth of person($)]]&gt;$DM$6,Table1[[#This Row],[age]],0)</f>
        <v>0</v>
      </c>
    </row>
    <row r="462" spans="2:116" x14ac:dyDescent="0.3">
      <c r="B462">
        <f t="shared" ca="1" si="164"/>
        <v>2</v>
      </c>
      <c r="C462" s="1" t="str">
        <f t="shared" ca="1" si="165"/>
        <v>women</v>
      </c>
      <c r="D462">
        <f t="shared" ca="1" si="166"/>
        <v>31</v>
      </c>
      <c r="E462">
        <f t="shared" ca="1" si="167"/>
        <v>5</v>
      </c>
      <c r="F462" t="str">
        <f t="shared" ca="1" si="168"/>
        <v>general work</v>
      </c>
      <c r="G462">
        <f t="shared" ca="1" si="169"/>
        <v>4</v>
      </c>
      <c r="H462" t="str">
        <f t="shared" ca="1" si="170"/>
        <v>technical;</v>
      </c>
      <c r="I462">
        <f t="shared" ca="1" si="171"/>
        <v>4</v>
      </c>
      <c r="J462">
        <f t="shared" ca="1" si="163"/>
        <v>1</v>
      </c>
      <c r="K462">
        <f t="shared" ca="1" si="172"/>
        <v>84750</v>
      </c>
      <c r="L462">
        <f t="shared" ca="1" si="173"/>
        <v>4</v>
      </c>
      <c r="M462" t="str">
        <f t="shared" ca="1" si="174"/>
        <v>alberta</v>
      </c>
      <c r="N462">
        <f t="shared" ca="1" si="156"/>
        <v>254250</v>
      </c>
      <c r="O462">
        <f t="shared" ca="1" si="175"/>
        <v>96829.035600835428</v>
      </c>
      <c r="P462">
        <f t="shared" ca="1" si="157"/>
        <v>60499.273069076415</v>
      </c>
      <c r="Q462">
        <f t="shared" ca="1" si="176"/>
        <v>4580</v>
      </c>
      <c r="R462">
        <f t="shared" ca="1" si="158"/>
        <v>29311.805175129601</v>
      </c>
      <c r="S462">
        <f t="shared" ca="1" si="159"/>
        <v>117362.16752731963</v>
      </c>
      <c r="T462">
        <f t="shared" ca="1" si="160"/>
        <v>432111.44059639605</v>
      </c>
      <c r="U462">
        <f t="shared" ca="1" si="161"/>
        <v>130720.84077596503</v>
      </c>
      <c r="V462">
        <f t="shared" ca="1" si="162"/>
        <v>301390.59982043103</v>
      </c>
      <c r="AF462" s="5">
        <f ca="1">IF(Table1[[#This Row],[Genders]]="men",1,0)</f>
        <v>0</v>
      </c>
      <c r="AG462">
        <f ca="1">IF(Table1[[#This Row],[Genders]]="women",1,0)</f>
        <v>1</v>
      </c>
      <c r="AJ462" s="6"/>
      <c r="AL462">
        <f ca="1">IF(Table1[[#This Row],[field of work]]="teaching",1,0)</f>
        <v>0</v>
      </c>
      <c r="AM462">
        <f ca="1">IF(Table1[[#This Row],[field of work]]="health",1,0)</f>
        <v>0</v>
      </c>
      <c r="AN462">
        <f ca="1">IF(Table1[[#This Row],[field of work]]="agriculture",1,0)</f>
        <v>0</v>
      </c>
      <c r="AO462">
        <f ca="1">IF(Table1[[#This Row],[field of work]]="IT",1,0)</f>
        <v>0</v>
      </c>
      <c r="AP462">
        <f ca="1">IF(Table1[[#This Row],[field of work]]="construction",1,0)</f>
        <v>0</v>
      </c>
      <c r="AQ462">
        <f ca="1">IF(Table1[[#This Row],[field of work]]="general work",1,0)</f>
        <v>1</v>
      </c>
      <c r="AY462" s="23">
        <f ca="1">IF(Table1[[#This Row],[area]]="ontario",1,0)</f>
        <v>0</v>
      </c>
      <c r="AZ462">
        <f ca="1">IF(Table1[[#This Row],[area]]="newfounland",1,0)</f>
        <v>0</v>
      </c>
      <c r="BA462">
        <f ca="1">IF(Table1[[#This Row],[area]]="alberta",1,0)</f>
        <v>1</v>
      </c>
      <c r="BB462">
        <f ca="1">IF(Table1[[#This Row],[area]]="BC",1,0)</f>
        <v>0</v>
      </c>
      <c r="BC462">
        <f ca="1">IF(Table1[[#This Row],[area]]="yukon",1,0)</f>
        <v>0</v>
      </c>
      <c r="BD462">
        <f ca="1">IF(Table1[[#This Row],[area]]="nunavet",1,0)</f>
        <v>0</v>
      </c>
      <c r="BE462">
        <f ca="1">IF(Table1[[#This Row],[area]]="sasketchwan",1,0)</f>
        <v>0</v>
      </c>
      <c r="BF462">
        <f ca="1">IF(Table1[[#This Row],[area]]="newbruncwick",1,0)</f>
        <v>0</v>
      </c>
      <c r="BG462">
        <f ca="1">IF(Table1[[#This Row],[area]]="manitoba",1,0)</f>
        <v>0</v>
      </c>
      <c r="BH462">
        <f ca="1">IF(Table1[[#This Row],[area]]="prince edward island",1,0)</f>
        <v>0</v>
      </c>
      <c r="BI462">
        <f ca="1">IF(Table1[[#This Row],[area]]="quebec",1,0)</f>
        <v>0</v>
      </c>
      <c r="BJ462">
        <f ca="1">IF(Table1[[#This Row],[area]]="northwest tersesa",1,0)</f>
        <v>0</v>
      </c>
      <c r="BZ462" s="41">
        <f ca="1">Table1[[#This Row],[Cars Value]]/Table1[[#This Row],[no of cars]]</f>
        <v>60499.273069076415</v>
      </c>
      <c r="CB462" s="5">
        <f ca="1">IF(Table1[[#This Row],[Value of debts]]&gt;$CC$6,1,0)</f>
        <v>1</v>
      </c>
      <c r="CF462" s="6"/>
      <c r="CG462" s="43">
        <f ca="1">Table1[[#This Row],[Mortage left]]/Table1[[#This Row],[value of house]]</f>
        <v>0.38084183127172244</v>
      </c>
      <c r="CH462">
        <f t="shared" ca="1" si="177"/>
        <v>0</v>
      </c>
      <c r="CO462" s="5">
        <f ca="1">IF(Table1[[#This Row],[area]]="yukon",Table1[[#This Row],[income]],0)</f>
        <v>0</v>
      </c>
      <c r="CP462">
        <f ca="1">IF(Table1[[#This Row],[area]]="ontario",Table1[[#This Row],[income]],0)</f>
        <v>0</v>
      </c>
      <c r="CQ462">
        <f ca="1">IF(Table1[[#This Row],[area]]="newfounland",Table1[[#This Row],[income]],0)</f>
        <v>0</v>
      </c>
      <c r="CR462">
        <f ca="1">IF(Table1[[#This Row],[area]]="alberta",Table1[[#This Row],[income]],0)</f>
        <v>84750</v>
      </c>
      <c r="CS462">
        <f ca="1">IF(Table1[[#This Row],[area]]="nunavet",Table1[[#This Row],[income]],0)</f>
        <v>0</v>
      </c>
      <c r="CT462">
        <f ca="1">IF(Table1[[#This Row],[area]]="prince edward island",Table1[[#This Row],[income]],0)</f>
        <v>0</v>
      </c>
      <c r="CU462">
        <f ca="1">IF(Table1[[#This Row],[area]]="northwest tersesa",Table1[[#This Row],[income]],0)</f>
        <v>0</v>
      </c>
      <c r="CV462">
        <f ca="1">IF(Table1[[#This Row],[area]]="quebec",Table1[[#This Row],[income]],0)</f>
        <v>0</v>
      </c>
      <c r="CW462">
        <f ca="1">IF(Table1[[#This Row],[area]]="manitoba",Table1[[#This Row],[income]],0)</f>
        <v>0</v>
      </c>
      <c r="CX462">
        <f ca="1">IF(Table1[[#This Row],[area]]="sasketchwan",Table1[[#This Row],[income]],0)</f>
        <v>0</v>
      </c>
      <c r="CY462">
        <f ca="1">IF(Table1[[#This Row],[area]]="BC",Table1[[#This Row],[income]],0)</f>
        <v>0</v>
      </c>
      <c r="CZ462" s="6">
        <f ca="1">IF(Table1[[#This Row],[area]]="newbruncwick",Table1[[#This Row],[income]],0)</f>
        <v>0</v>
      </c>
      <c r="DB462" s="5">
        <f ca="1">IF(Table1[[#This Row],[field of work]]="health",Table1[[#This Row],[income]],0)</f>
        <v>0</v>
      </c>
      <c r="DC462">
        <f ca="1">IF(Table1[[#This Row],[field of work]]="teaching",Table1[[#This Row],[income]],0)</f>
        <v>0</v>
      </c>
      <c r="DD462">
        <f ca="1">IF(Table1[[#This Row],[field of work]]="agriculture",Table1[[#This Row],[income]],0)</f>
        <v>0</v>
      </c>
      <c r="DE462">
        <f ca="1">IF(Table1[[#This Row],[field of work]]="IT",Table1[[#This Row],[income]],0)</f>
        <v>0</v>
      </c>
      <c r="DF462">
        <f ca="1">IF(Table1[[#This Row],[field of work]]="construction",Table1[[#This Row],[income]],0)</f>
        <v>0</v>
      </c>
      <c r="DG462" s="6">
        <f ca="1">IF(Table1[[#This Row],[field of work]]="general work",Table1[[#This Row],[income]],0)</f>
        <v>84750</v>
      </c>
      <c r="DJ462" s="5">
        <f ca="1">IF(Table1[[#This Row],[Value of debts]]&gt;Table1[[#This Row],[income]],1,0)</f>
        <v>1</v>
      </c>
      <c r="DK462" s="6"/>
      <c r="DL462">
        <f ca="1">IF(Table1[[#This Row],[net worth of person($)]]&gt;$DM$6,Table1[[#This Row],[age]],0)</f>
        <v>31</v>
      </c>
    </row>
    <row r="463" spans="2:116" x14ac:dyDescent="0.3">
      <c r="B463">
        <f t="shared" ca="1" si="164"/>
        <v>1</v>
      </c>
      <c r="C463" s="1" t="str">
        <f t="shared" ca="1" si="165"/>
        <v>men</v>
      </c>
      <c r="D463">
        <f t="shared" ca="1" si="166"/>
        <v>44</v>
      </c>
      <c r="E463">
        <f t="shared" ca="1" si="167"/>
        <v>1</v>
      </c>
      <c r="F463" t="str">
        <f t="shared" ca="1" si="168"/>
        <v>health</v>
      </c>
      <c r="G463">
        <f t="shared" ca="1" si="169"/>
        <v>3</v>
      </c>
      <c r="H463" t="str">
        <f t="shared" ca="1" si="170"/>
        <v>university</v>
      </c>
      <c r="I463">
        <f t="shared" ca="1" si="171"/>
        <v>4</v>
      </c>
      <c r="J463">
        <f t="shared" ca="1" si="163"/>
        <v>2</v>
      </c>
      <c r="K463">
        <f t="shared" ca="1" si="172"/>
        <v>85255</v>
      </c>
      <c r="L463">
        <f t="shared" ca="1" si="173"/>
        <v>8</v>
      </c>
      <c r="M463" t="str">
        <f t="shared" ca="1" si="174"/>
        <v>ontario</v>
      </c>
      <c r="N463">
        <f t="shared" ca="1" si="156"/>
        <v>255765</v>
      </c>
      <c r="O463">
        <f t="shared" ca="1" si="175"/>
        <v>219669.31830679308</v>
      </c>
      <c r="P463">
        <f t="shared" ca="1" si="157"/>
        <v>21220.085167732992</v>
      </c>
      <c r="Q463">
        <f t="shared" ca="1" si="176"/>
        <v>16986</v>
      </c>
      <c r="R463">
        <f t="shared" ca="1" si="158"/>
        <v>145400.19661959726</v>
      </c>
      <c r="S463">
        <f t="shared" ca="1" si="159"/>
        <v>84852.393021690907</v>
      </c>
      <c r="T463">
        <f t="shared" ca="1" si="160"/>
        <v>361837.47818942391</v>
      </c>
      <c r="U463">
        <f t="shared" ca="1" si="161"/>
        <v>382055.51492639037</v>
      </c>
      <c r="V463">
        <f t="shared" ca="1" si="162"/>
        <v>-20218.03673696646</v>
      </c>
      <c r="AF463" s="5">
        <f ca="1">IF(Table1[[#This Row],[Genders]]="men",1,0)</f>
        <v>1</v>
      </c>
      <c r="AG463">
        <f ca="1">IF(Table1[[#This Row],[Genders]]="women",1,0)</f>
        <v>0</v>
      </c>
      <c r="AJ463" s="6"/>
      <c r="AL463">
        <f ca="1">IF(Table1[[#This Row],[field of work]]="teaching",1,0)</f>
        <v>0</v>
      </c>
      <c r="AM463">
        <f ca="1">IF(Table1[[#This Row],[field of work]]="health",1,0)</f>
        <v>1</v>
      </c>
      <c r="AN463">
        <f ca="1">IF(Table1[[#This Row],[field of work]]="agriculture",1,0)</f>
        <v>0</v>
      </c>
      <c r="AO463">
        <f ca="1">IF(Table1[[#This Row],[field of work]]="IT",1,0)</f>
        <v>0</v>
      </c>
      <c r="AP463">
        <f ca="1">IF(Table1[[#This Row],[field of work]]="construction",1,0)</f>
        <v>0</v>
      </c>
      <c r="AQ463">
        <f ca="1">IF(Table1[[#This Row],[field of work]]="general work",1,0)</f>
        <v>0</v>
      </c>
      <c r="AY463" s="23">
        <f ca="1">IF(Table1[[#This Row],[area]]="ontario",1,0)</f>
        <v>1</v>
      </c>
      <c r="AZ463">
        <f ca="1">IF(Table1[[#This Row],[area]]="newfounland",1,0)</f>
        <v>0</v>
      </c>
      <c r="BA463">
        <f ca="1">IF(Table1[[#This Row],[area]]="alberta",1,0)</f>
        <v>0</v>
      </c>
      <c r="BB463">
        <f ca="1">IF(Table1[[#This Row],[area]]="BC",1,0)</f>
        <v>0</v>
      </c>
      <c r="BC463">
        <f ca="1">IF(Table1[[#This Row],[area]]="yukon",1,0)</f>
        <v>0</v>
      </c>
      <c r="BD463">
        <f ca="1">IF(Table1[[#This Row],[area]]="nunavet",1,0)</f>
        <v>0</v>
      </c>
      <c r="BE463">
        <f ca="1">IF(Table1[[#This Row],[area]]="sasketchwan",1,0)</f>
        <v>0</v>
      </c>
      <c r="BF463">
        <f ca="1">IF(Table1[[#This Row],[area]]="newbruncwick",1,0)</f>
        <v>0</v>
      </c>
      <c r="BG463">
        <f ca="1">IF(Table1[[#This Row],[area]]="manitoba",1,0)</f>
        <v>0</v>
      </c>
      <c r="BH463">
        <f ca="1">IF(Table1[[#This Row],[area]]="prince edward island",1,0)</f>
        <v>0</v>
      </c>
      <c r="BI463">
        <f ca="1">IF(Table1[[#This Row],[area]]="quebec",1,0)</f>
        <v>0</v>
      </c>
      <c r="BJ463">
        <f ca="1">IF(Table1[[#This Row],[area]]="northwest tersesa",1,0)</f>
        <v>0</v>
      </c>
      <c r="BZ463" s="41">
        <f ca="1">Table1[[#This Row],[Cars Value]]/Table1[[#This Row],[no of cars]]</f>
        <v>10610.042583866496</v>
      </c>
      <c r="CB463" s="5">
        <f ca="1">IF(Table1[[#This Row],[Value of debts]]&gt;$CC$6,1,0)</f>
        <v>1</v>
      </c>
      <c r="CF463" s="6"/>
      <c r="CG463" s="43">
        <f ca="1">Table1[[#This Row],[Mortage left]]/Table1[[#This Row],[value of house]]</f>
        <v>0.85887169200943481</v>
      </c>
      <c r="CH463">
        <f t="shared" ca="1" si="177"/>
        <v>0</v>
      </c>
      <c r="CO463" s="5">
        <f ca="1">IF(Table1[[#This Row],[area]]="yukon",Table1[[#This Row],[income]],0)</f>
        <v>0</v>
      </c>
      <c r="CP463">
        <f ca="1">IF(Table1[[#This Row],[area]]="ontario",Table1[[#This Row],[income]],0)</f>
        <v>85255</v>
      </c>
      <c r="CQ463">
        <f ca="1">IF(Table1[[#This Row],[area]]="newfounland",Table1[[#This Row],[income]],0)</f>
        <v>0</v>
      </c>
      <c r="CR463">
        <f ca="1">IF(Table1[[#This Row],[area]]="alberta",Table1[[#This Row],[income]],0)</f>
        <v>0</v>
      </c>
      <c r="CS463">
        <f ca="1">IF(Table1[[#This Row],[area]]="nunavet",Table1[[#This Row],[income]],0)</f>
        <v>0</v>
      </c>
      <c r="CT463">
        <f ca="1">IF(Table1[[#This Row],[area]]="prince edward island",Table1[[#This Row],[income]],0)</f>
        <v>0</v>
      </c>
      <c r="CU463">
        <f ca="1">IF(Table1[[#This Row],[area]]="northwest tersesa",Table1[[#This Row],[income]],0)</f>
        <v>0</v>
      </c>
      <c r="CV463">
        <f ca="1">IF(Table1[[#This Row],[area]]="quebec",Table1[[#This Row],[income]],0)</f>
        <v>0</v>
      </c>
      <c r="CW463">
        <f ca="1">IF(Table1[[#This Row],[area]]="manitoba",Table1[[#This Row],[income]],0)</f>
        <v>0</v>
      </c>
      <c r="CX463">
        <f ca="1">IF(Table1[[#This Row],[area]]="sasketchwan",Table1[[#This Row],[income]],0)</f>
        <v>0</v>
      </c>
      <c r="CY463">
        <f ca="1">IF(Table1[[#This Row],[area]]="BC",Table1[[#This Row],[income]],0)</f>
        <v>0</v>
      </c>
      <c r="CZ463" s="6">
        <f ca="1">IF(Table1[[#This Row],[area]]="newbruncwick",Table1[[#This Row],[income]],0)</f>
        <v>0</v>
      </c>
      <c r="DB463" s="5">
        <f ca="1">IF(Table1[[#This Row],[field of work]]="health",Table1[[#This Row],[income]],0)</f>
        <v>85255</v>
      </c>
      <c r="DC463">
        <f ca="1">IF(Table1[[#This Row],[field of work]]="teaching",Table1[[#This Row],[income]],0)</f>
        <v>0</v>
      </c>
      <c r="DD463">
        <f ca="1">IF(Table1[[#This Row],[field of work]]="agriculture",Table1[[#This Row],[income]],0)</f>
        <v>0</v>
      </c>
      <c r="DE463">
        <f ca="1">IF(Table1[[#This Row],[field of work]]="IT",Table1[[#This Row],[income]],0)</f>
        <v>0</v>
      </c>
      <c r="DF463">
        <f ca="1">IF(Table1[[#This Row],[field of work]]="construction",Table1[[#This Row],[income]],0)</f>
        <v>0</v>
      </c>
      <c r="DG463" s="6">
        <f ca="1">IF(Table1[[#This Row],[field of work]]="general work",Table1[[#This Row],[income]],0)</f>
        <v>0</v>
      </c>
      <c r="DJ463" s="5">
        <f ca="1">IF(Table1[[#This Row],[Value of debts]]&gt;Table1[[#This Row],[income]],1,0)</f>
        <v>1</v>
      </c>
      <c r="DK463" s="6"/>
      <c r="DL463">
        <f ca="1">IF(Table1[[#This Row],[net worth of person($)]]&gt;$DM$6,Table1[[#This Row],[age]],0)</f>
        <v>0</v>
      </c>
    </row>
    <row r="464" spans="2:116" x14ac:dyDescent="0.3">
      <c r="B464">
        <f t="shared" ca="1" si="164"/>
        <v>2</v>
      </c>
      <c r="C464" s="1" t="str">
        <f t="shared" ca="1" si="165"/>
        <v>women</v>
      </c>
      <c r="D464">
        <f t="shared" ca="1" si="166"/>
        <v>27</v>
      </c>
      <c r="E464">
        <f t="shared" ca="1" si="167"/>
        <v>6</v>
      </c>
      <c r="F464" t="str">
        <f t="shared" ca="1" si="168"/>
        <v>agriculture</v>
      </c>
      <c r="G464">
        <f t="shared" ca="1" si="169"/>
        <v>2</v>
      </c>
      <c r="H464" t="str">
        <f t="shared" ca="1" si="170"/>
        <v>college</v>
      </c>
      <c r="I464">
        <f t="shared" ca="1" si="171"/>
        <v>1</v>
      </c>
      <c r="J464">
        <f t="shared" ca="1" si="163"/>
        <v>2</v>
      </c>
      <c r="K464">
        <f t="shared" ca="1" si="172"/>
        <v>67110</v>
      </c>
      <c r="L464">
        <f t="shared" ca="1" si="173"/>
        <v>10</v>
      </c>
      <c r="M464" t="str">
        <f t="shared" ca="1" si="174"/>
        <v>newfounland</v>
      </c>
      <c r="N464">
        <f t="shared" ca="1" si="156"/>
        <v>402660</v>
      </c>
      <c r="O464">
        <f t="shared" ca="1" si="175"/>
        <v>390086.3844032014</v>
      </c>
      <c r="P464">
        <f t="shared" ca="1" si="157"/>
        <v>62172.502572989208</v>
      </c>
      <c r="Q464">
        <f t="shared" ca="1" si="176"/>
        <v>20698</v>
      </c>
      <c r="R464">
        <f t="shared" ca="1" si="158"/>
        <v>84662.297125547542</v>
      </c>
      <c r="S464">
        <f t="shared" ca="1" si="159"/>
        <v>10073.81125859747</v>
      </c>
      <c r="T464">
        <f t="shared" ca="1" si="160"/>
        <v>474906.31383158668</v>
      </c>
      <c r="U464">
        <f t="shared" ca="1" si="161"/>
        <v>495446.68152874894</v>
      </c>
      <c r="V464">
        <f t="shared" ca="1" si="162"/>
        <v>-20540.367697162263</v>
      </c>
      <c r="AF464" s="5">
        <f ca="1">IF(Table1[[#This Row],[Genders]]="men",1,0)</f>
        <v>0</v>
      </c>
      <c r="AG464">
        <f ca="1">IF(Table1[[#This Row],[Genders]]="women",1,0)</f>
        <v>1</v>
      </c>
      <c r="AJ464" s="6"/>
      <c r="AL464">
        <f ca="1">IF(Table1[[#This Row],[field of work]]="teaching",1,0)</f>
        <v>0</v>
      </c>
      <c r="AM464">
        <f ca="1">IF(Table1[[#This Row],[field of work]]="health",1,0)</f>
        <v>0</v>
      </c>
      <c r="AN464">
        <f ca="1">IF(Table1[[#This Row],[field of work]]="agriculture",1,0)</f>
        <v>1</v>
      </c>
      <c r="AO464">
        <f ca="1">IF(Table1[[#This Row],[field of work]]="IT",1,0)</f>
        <v>0</v>
      </c>
      <c r="AP464">
        <f ca="1">IF(Table1[[#This Row],[field of work]]="construction",1,0)</f>
        <v>0</v>
      </c>
      <c r="AQ464">
        <f ca="1">IF(Table1[[#This Row],[field of work]]="general work",1,0)</f>
        <v>0</v>
      </c>
      <c r="AY464" s="23">
        <f ca="1">IF(Table1[[#This Row],[area]]="ontario",1,0)</f>
        <v>0</v>
      </c>
      <c r="AZ464">
        <f ca="1">IF(Table1[[#This Row],[area]]="newfounland",1,0)</f>
        <v>1</v>
      </c>
      <c r="BA464">
        <f ca="1">IF(Table1[[#This Row],[area]]="alberta",1,0)</f>
        <v>0</v>
      </c>
      <c r="BB464">
        <f ca="1">IF(Table1[[#This Row],[area]]="BC",1,0)</f>
        <v>0</v>
      </c>
      <c r="BC464">
        <f ca="1">IF(Table1[[#This Row],[area]]="yukon",1,0)</f>
        <v>0</v>
      </c>
      <c r="BD464">
        <f ca="1">IF(Table1[[#This Row],[area]]="nunavet",1,0)</f>
        <v>0</v>
      </c>
      <c r="BE464">
        <f ca="1">IF(Table1[[#This Row],[area]]="sasketchwan",1,0)</f>
        <v>0</v>
      </c>
      <c r="BF464">
        <f ca="1">IF(Table1[[#This Row],[area]]="newbruncwick",1,0)</f>
        <v>0</v>
      </c>
      <c r="BG464">
        <f ca="1">IF(Table1[[#This Row],[area]]="manitoba",1,0)</f>
        <v>0</v>
      </c>
      <c r="BH464">
        <f ca="1">IF(Table1[[#This Row],[area]]="prince edward island",1,0)</f>
        <v>0</v>
      </c>
      <c r="BI464">
        <f ca="1">IF(Table1[[#This Row],[area]]="quebec",1,0)</f>
        <v>0</v>
      </c>
      <c r="BJ464">
        <f ca="1">IF(Table1[[#This Row],[area]]="northwest tersesa",1,0)</f>
        <v>0</v>
      </c>
      <c r="BZ464" s="41">
        <f ca="1">Table1[[#This Row],[Cars Value]]/Table1[[#This Row],[no of cars]]</f>
        <v>31086.251286494604</v>
      </c>
      <c r="CB464" s="5">
        <f ca="1">IF(Table1[[#This Row],[Value of debts]]&gt;$CC$6,1,0)</f>
        <v>1</v>
      </c>
      <c r="CF464" s="6"/>
      <c r="CG464" s="43">
        <f ca="1">Table1[[#This Row],[Mortage left]]/Table1[[#This Row],[value of house]]</f>
        <v>0.96877361645855409</v>
      </c>
      <c r="CH464">
        <f t="shared" ca="1" si="177"/>
        <v>0</v>
      </c>
      <c r="CO464" s="5">
        <f ca="1">IF(Table1[[#This Row],[area]]="yukon",Table1[[#This Row],[income]],0)</f>
        <v>0</v>
      </c>
      <c r="CP464">
        <f ca="1">IF(Table1[[#This Row],[area]]="ontario",Table1[[#This Row],[income]],0)</f>
        <v>0</v>
      </c>
      <c r="CQ464">
        <f ca="1">IF(Table1[[#This Row],[area]]="newfounland",Table1[[#This Row],[income]],0)</f>
        <v>67110</v>
      </c>
      <c r="CR464">
        <f ca="1">IF(Table1[[#This Row],[area]]="alberta",Table1[[#This Row],[income]],0)</f>
        <v>0</v>
      </c>
      <c r="CS464">
        <f ca="1">IF(Table1[[#This Row],[area]]="nunavet",Table1[[#This Row],[income]],0)</f>
        <v>0</v>
      </c>
      <c r="CT464">
        <f ca="1">IF(Table1[[#This Row],[area]]="prince edward island",Table1[[#This Row],[income]],0)</f>
        <v>0</v>
      </c>
      <c r="CU464">
        <f ca="1">IF(Table1[[#This Row],[area]]="northwest tersesa",Table1[[#This Row],[income]],0)</f>
        <v>0</v>
      </c>
      <c r="CV464">
        <f ca="1">IF(Table1[[#This Row],[area]]="quebec",Table1[[#This Row],[income]],0)</f>
        <v>0</v>
      </c>
      <c r="CW464">
        <f ca="1">IF(Table1[[#This Row],[area]]="manitoba",Table1[[#This Row],[income]],0)</f>
        <v>0</v>
      </c>
      <c r="CX464">
        <f ca="1">IF(Table1[[#This Row],[area]]="sasketchwan",Table1[[#This Row],[income]],0)</f>
        <v>0</v>
      </c>
      <c r="CY464">
        <f ca="1">IF(Table1[[#This Row],[area]]="BC",Table1[[#This Row],[income]],0)</f>
        <v>0</v>
      </c>
      <c r="CZ464" s="6">
        <f ca="1">IF(Table1[[#This Row],[area]]="newbruncwick",Table1[[#This Row],[income]],0)</f>
        <v>0</v>
      </c>
      <c r="DB464" s="5">
        <f ca="1">IF(Table1[[#This Row],[field of work]]="health",Table1[[#This Row],[income]],0)</f>
        <v>0</v>
      </c>
      <c r="DC464">
        <f ca="1">IF(Table1[[#This Row],[field of work]]="teaching",Table1[[#This Row],[income]],0)</f>
        <v>0</v>
      </c>
      <c r="DD464">
        <f ca="1">IF(Table1[[#This Row],[field of work]]="agriculture",Table1[[#This Row],[income]],0)</f>
        <v>67110</v>
      </c>
      <c r="DE464">
        <f ca="1">IF(Table1[[#This Row],[field of work]]="IT",Table1[[#This Row],[income]],0)</f>
        <v>0</v>
      </c>
      <c r="DF464">
        <f ca="1">IF(Table1[[#This Row],[field of work]]="construction",Table1[[#This Row],[income]],0)</f>
        <v>0</v>
      </c>
      <c r="DG464" s="6">
        <f ca="1">IF(Table1[[#This Row],[field of work]]="general work",Table1[[#This Row],[income]],0)</f>
        <v>0</v>
      </c>
      <c r="DJ464" s="5">
        <f ca="1">IF(Table1[[#This Row],[Value of debts]]&gt;Table1[[#This Row],[income]],1,0)</f>
        <v>1</v>
      </c>
      <c r="DK464" s="6"/>
      <c r="DL464">
        <f ca="1">IF(Table1[[#This Row],[net worth of person($)]]&gt;$DM$6,Table1[[#This Row],[age]],0)</f>
        <v>0</v>
      </c>
    </row>
    <row r="465" spans="2:116" x14ac:dyDescent="0.3">
      <c r="B465">
        <f t="shared" ca="1" si="164"/>
        <v>1</v>
      </c>
      <c r="C465" s="1" t="str">
        <f t="shared" ca="1" si="165"/>
        <v>men</v>
      </c>
      <c r="D465">
        <f t="shared" ca="1" si="166"/>
        <v>44</v>
      </c>
      <c r="E465">
        <f t="shared" ca="1" si="167"/>
        <v>2</v>
      </c>
      <c r="F465" t="str">
        <f t="shared" ca="1" si="168"/>
        <v>construction</v>
      </c>
      <c r="G465">
        <f t="shared" ca="1" si="169"/>
        <v>4</v>
      </c>
      <c r="H465" t="str">
        <f t="shared" ca="1" si="170"/>
        <v>technical;</v>
      </c>
      <c r="I465">
        <f t="shared" ca="1" si="171"/>
        <v>1</v>
      </c>
      <c r="J465">
        <f t="shared" ca="1" si="163"/>
        <v>1</v>
      </c>
      <c r="K465">
        <f t="shared" ca="1" si="172"/>
        <v>67148</v>
      </c>
      <c r="L465">
        <f t="shared" ca="1" si="173"/>
        <v>6</v>
      </c>
      <c r="M465" t="str">
        <f t="shared" ca="1" si="174"/>
        <v>sasketchwan</v>
      </c>
      <c r="N465">
        <f t="shared" ca="1" si="156"/>
        <v>402888</v>
      </c>
      <c r="O465">
        <f t="shared" ca="1" si="175"/>
        <v>212505.58849578598</v>
      </c>
      <c r="P465">
        <f t="shared" ca="1" si="157"/>
        <v>31492.329432568666</v>
      </c>
      <c r="Q465">
        <f t="shared" ca="1" si="176"/>
        <v>17127</v>
      </c>
      <c r="R465">
        <f t="shared" ca="1" si="158"/>
        <v>1154.3490759957729</v>
      </c>
      <c r="S465">
        <f t="shared" ca="1" si="159"/>
        <v>55730.979221934744</v>
      </c>
      <c r="T465">
        <f t="shared" ca="1" si="160"/>
        <v>490111.30865450343</v>
      </c>
      <c r="U465">
        <f t="shared" ca="1" si="161"/>
        <v>230786.93757178175</v>
      </c>
      <c r="V465">
        <f t="shared" ca="1" si="162"/>
        <v>259324.37108272169</v>
      </c>
      <c r="AF465" s="5">
        <f ca="1">IF(Table1[[#This Row],[Genders]]="men",1,0)</f>
        <v>1</v>
      </c>
      <c r="AG465">
        <f ca="1">IF(Table1[[#This Row],[Genders]]="women",1,0)</f>
        <v>0</v>
      </c>
      <c r="AJ465" s="6"/>
      <c r="AL465">
        <f ca="1">IF(Table1[[#This Row],[field of work]]="teaching",1,0)</f>
        <v>0</v>
      </c>
      <c r="AM465">
        <f ca="1">IF(Table1[[#This Row],[field of work]]="health",1,0)</f>
        <v>0</v>
      </c>
      <c r="AN465">
        <f ca="1">IF(Table1[[#This Row],[field of work]]="agriculture",1,0)</f>
        <v>0</v>
      </c>
      <c r="AO465">
        <f ca="1">IF(Table1[[#This Row],[field of work]]="IT",1,0)</f>
        <v>0</v>
      </c>
      <c r="AP465">
        <f ca="1">IF(Table1[[#This Row],[field of work]]="construction",1,0)</f>
        <v>1</v>
      </c>
      <c r="AQ465">
        <f ca="1">IF(Table1[[#This Row],[field of work]]="general work",1,0)</f>
        <v>0</v>
      </c>
      <c r="AY465" s="23">
        <f ca="1">IF(Table1[[#This Row],[area]]="ontario",1,0)</f>
        <v>0</v>
      </c>
      <c r="AZ465">
        <f ca="1">IF(Table1[[#This Row],[area]]="newfounland",1,0)</f>
        <v>0</v>
      </c>
      <c r="BA465">
        <f ca="1">IF(Table1[[#This Row],[area]]="alberta",1,0)</f>
        <v>0</v>
      </c>
      <c r="BB465">
        <f ca="1">IF(Table1[[#This Row],[area]]="BC",1,0)</f>
        <v>0</v>
      </c>
      <c r="BC465">
        <f ca="1">IF(Table1[[#This Row],[area]]="yukon",1,0)</f>
        <v>0</v>
      </c>
      <c r="BD465">
        <f ca="1">IF(Table1[[#This Row],[area]]="nunavet",1,0)</f>
        <v>0</v>
      </c>
      <c r="BE465">
        <f ca="1">IF(Table1[[#This Row],[area]]="sasketchwan",1,0)</f>
        <v>1</v>
      </c>
      <c r="BF465">
        <f ca="1">IF(Table1[[#This Row],[area]]="newbruncwick",1,0)</f>
        <v>0</v>
      </c>
      <c r="BG465">
        <f ca="1">IF(Table1[[#This Row],[area]]="manitoba",1,0)</f>
        <v>0</v>
      </c>
      <c r="BH465">
        <f ca="1">IF(Table1[[#This Row],[area]]="prince edward island",1,0)</f>
        <v>0</v>
      </c>
      <c r="BI465">
        <f ca="1">IF(Table1[[#This Row],[area]]="quebec",1,0)</f>
        <v>0</v>
      </c>
      <c r="BJ465">
        <f ca="1">IF(Table1[[#This Row],[area]]="northwest tersesa",1,0)</f>
        <v>0</v>
      </c>
      <c r="BZ465" s="41">
        <f ca="1">Table1[[#This Row],[Cars Value]]/Table1[[#This Row],[no of cars]]</f>
        <v>31492.329432568666</v>
      </c>
      <c r="CB465" s="5">
        <f ca="1">IF(Table1[[#This Row],[Value of debts]]&gt;$CC$6,1,0)</f>
        <v>1</v>
      </c>
      <c r="CF465" s="6"/>
      <c r="CG465" s="43">
        <f ca="1">Table1[[#This Row],[Mortage left]]/Table1[[#This Row],[value of house]]</f>
        <v>0.52745574079095425</v>
      </c>
      <c r="CH465">
        <f t="shared" ca="1" si="177"/>
        <v>0</v>
      </c>
      <c r="CO465" s="5">
        <f ca="1">IF(Table1[[#This Row],[area]]="yukon",Table1[[#This Row],[income]],0)</f>
        <v>0</v>
      </c>
      <c r="CP465">
        <f ca="1">IF(Table1[[#This Row],[area]]="ontario",Table1[[#This Row],[income]],0)</f>
        <v>0</v>
      </c>
      <c r="CQ465">
        <f ca="1">IF(Table1[[#This Row],[area]]="newfounland",Table1[[#This Row],[income]],0)</f>
        <v>0</v>
      </c>
      <c r="CR465">
        <f ca="1">IF(Table1[[#This Row],[area]]="alberta",Table1[[#This Row],[income]],0)</f>
        <v>0</v>
      </c>
      <c r="CS465">
        <f ca="1">IF(Table1[[#This Row],[area]]="nunavet",Table1[[#This Row],[income]],0)</f>
        <v>0</v>
      </c>
      <c r="CT465">
        <f ca="1">IF(Table1[[#This Row],[area]]="prince edward island",Table1[[#This Row],[income]],0)</f>
        <v>0</v>
      </c>
      <c r="CU465">
        <f ca="1">IF(Table1[[#This Row],[area]]="northwest tersesa",Table1[[#This Row],[income]],0)</f>
        <v>0</v>
      </c>
      <c r="CV465">
        <f ca="1">IF(Table1[[#This Row],[area]]="quebec",Table1[[#This Row],[income]],0)</f>
        <v>0</v>
      </c>
      <c r="CW465">
        <f ca="1">IF(Table1[[#This Row],[area]]="manitoba",Table1[[#This Row],[income]],0)</f>
        <v>0</v>
      </c>
      <c r="CX465">
        <f ca="1">IF(Table1[[#This Row],[area]]="sasketchwan",Table1[[#This Row],[income]],0)</f>
        <v>67148</v>
      </c>
      <c r="CY465">
        <f ca="1">IF(Table1[[#This Row],[area]]="BC",Table1[[#This Row],[income]],0)</f>
        <v>0</v>
      </c>
      <c r="CZ465" s="6">
        <f ca="1">IF(Table1[[#This Row],[area]]="newbruncwick",Table1[[#This Row],[income]],0)</f>
        <v>0</v>
      </c>
      <c r="DB465" s="5">
        <f ca="1">IF(Table1[[#This Row],[field of work]]="health",Table1[[#This Row],[income]],0)</f>
        <v>0</v>
      </c>
      <c r="DC465">
        <f ca="1">IF(Table1[[#This Row],[field of work]]="teaching",Table1[[#This Row],[income]],0)</f>
        <v>0</v>
      </c>
      <c r="DD465">
        <f ca="1">IF(Table1[[#This Row],[field of work]]="agriculture",Table1[[#This Row],[income]],0)</f>
        <v>0</v>
      </c>
      <c r="DE465">
        <f ca="1">IF(Table1[[#This Row],[field of work]]="IT",Table1[[#This Row],[income]],0)</f>
        <v>0</v>
      </c>
      <c r="DF465">
        <f ca="1">IF(Table1[[#This Row],[field of work]]="construction",Table1[[#This Row],[income]],0)</f>
        <v>67148</v>
      </c>
      <c r="DG465" s="6">
        <f ca="1">IF(Table1[[#This Row],[field of work]]="general work",Table1[[#This Row],[income]],0)</f>
        <v>0</v>
      </c>
      <c r="DJ465" s="5">
        <f ca="1">IF(Table1[[#This Row],[Value of debts]]&gt;Table1[[#This Row],[income]],1,0)</f>
        <v>1</v>
      </c>
      <c r="DK465" s="6"/>
      <c r="DL465">
        <f ca="1">IF(Table1[[#This Row],[net worth of person($)]]&gt;$DM$6,Table1[[#This Row],[age]],0)</f>
        <v>44</v>
      </c>
    </row>
    <row r="466" spans="2:116" x14ac:dyDescent="0.3">
      <c r="B466">
        <f t="shared" ca="1" si="164"/>
        <v>1</v>
      </c>
      <c r="C466" s="1" t="str">
        <f t="shared" ca="1" si="165"/>
        <v>men</v>
      </c>
      <c r="D466">
        <f t="shared" ca="1" si="166"/>
        <v>29</v>
      </c>
      <c r="E466">
        <f t="shared" ca="1" si="167"/>
        <v>5</v>
      </c>
      <c r="F466" t="str">
        <f t="shared" ca="1" si="168"/>
        <v>general work</v>
      </c>
      <c r="G466">
        <f t="shared" ca="1" si="169"/>
        <v>4</v>
      </c>
      <c r="H466" t="str">
        <f t="shared" ca="1" si="170"/>
        <v>technical;</v>
      </c>
      <c r="I466">
        <f t="shared" ca="1" si="171"/>
        <v>2</v>
      </c>
      <c r="J466">
        <f t="shared" ca="1" si="163"/>
        <v>1</v>
      </c>
      <c r="K466">
        <f t="shared" ca="1" si="172"/>
        <v>68887</v>
      </c>
      <c r="L466">
        <f t="shared" ca="1" si="173"/>
        <v>8</v>
      </c>
      <c r="M466" t="str">
        <f t="shared" ca="1" si="174"/>
        <v>ontario</v>
      </c>
      <c r="N466">
        <f t="shared" ca="1" si="156"/>
        <v>344435</v>
      </c>
      <c r="O466">
        <f t="shared" ca="1" si="175"/>
        <v>132134.41517160196</v>
      </c>
      <c r="P466">
        <f t="shared" ca="1" si="157"/>
        <v>9891.9316658123935</v>
      </c>
      <c r="Q466">
        <f t="shared" ca="1" si="176"/>
        <v>4606</v>
      </c>
      <c r="R466">
        <f t="shared" ca="1" si="158"/>
        <v>132643.72810400944</v>
      </c>
      <c r="S466">
        <f t="shared" ca="1" si="159"/>
        <v>15822.075246825931</v>
      </c>
      <c r="T466">
        <f t="shared" ca="1" si="160"/>
        <v>370149.00691263832</v>
      </c>
      <c r="U466">
        <f t="shared" ca="1" si="161"/>
        <v>269384.14327561139</v>
      </c>
      <c r="V466">
        <f t="shared" ca="1" si="162"/>
        <v>100764.86363702692</v>
      </c>
      <c r="AF466" s="5">
        <f ca="1">IF(Table1[[#This Row],[Genders]]="men",1,0)</f>
        <v>1</v>
      </c>
      <c r="AG466">
        <f ca="1">IF(Table1[[#This Row],[Genders]]="women",1,0)</f>
        <v>0</v>
      </c>
      <c r="AJ466" s="6"/>
      <c r="AL466">
        <f ca="1">IF(Table1[[#This Row],[field of work]]="teaching",1,0)</f>
        <v>0</v>
      </c>
      <c r="AM466">
        <f ca="1">IF(Table1[[#This Row],[field of work]]="health",1,0)</f>
        <v>0</v>
      </c>
      <c r="AN466">
        <f ca="1">IF(Table1[[#This Row],[field of work]]="agriculture",1,0)</f>
        <v>0</v>
      </c>
      <c r="AO466">
        <f ca="1">IF(Table1[[#This Row],[field of work]]="IT",1,0)</f>
        <v>0</v>
      </c>
      <c r="AP466">
        <f ca="1">IF(Table1[[#This Row],[field of work]]="construction",1,0)</f>
        <v>0</v>
      </c>
      <c r="AQ466">
        <f ca="1">IF(Table1[[#This Row],[field of work]]="general work",1,0)</f>
        <v>1</v>
      </c>
      <c r="AY466" s="23">
        <f ca="1">IF(Table1[[#This Row],[area]]="ontario",1,0)</f>
        <v>1</v>
      </c>
      <c r="AZ466">
        <f ca="1">IF(Table1[[#This Row],[area]]="newfounland",1,0)</f>
        <v>0</v>
      </c>
      <c r="BA466">
        <f ca="1">IF(Table1[[#This Row],[area]]="alberta",1,0)</f>
        <v>0</v>
      </c>
      <c r="BB466">
        <f ca="1">IF(Table1[[#This Row],[area]]="BC",1,0)</f>
        <v>0</v>
      </c>
      <c r="BC466">
        <f ca="1">IF(Table1[[#This Row],[area]]="yukon",1,0)</f>
        <v>0</v>
      </c>
      <c r="BD466">
        <f ca="1">IF(Table1[[#This Row],[area]]="nunavet",1,0)</f>
        <v>0</v>
      </c>
      <c r="BE466">
        <f ca="1">IF(Table1[[#This Row],[area]]="sasketchwan",1,0)</f>
        <v>0</v>
      </c>
      <c r="BF466">
        <f ca="1">IF(Table1[[#This Row],[area]]="newbruncwick",1,0)</f>
        <v>0</v>
      </c>
      <c r="BG466">
        <f ca="1">IF(Table1[[#This Row],[area]]="manitoba",1,0)</f>
        <v>0</v>
      </c>
      <c r="BH466">
        <f ca="1">IF(Table1[[#This Row],[area]]="prince edward island",1,0)</f>
        <v>0</v>
      </c>
      <c r="BI466">
        <f ca="1">IF(Table1[[#This Row],[area]]="quebec",1,0)</f>
        <v>0</v>
      </c>
      <c r="BJ466">
        <f ca="1">IF(Table1[[#This Row],[area]]="northwest tersesa",1,0)</f>
        <v>0</v>
      </c>
      <c r="BZ466" s="41">
        <f ca="1">Table1[[#This Row],[Cars Value]]/Table1[[#This Row],[no of cars]]</f>
        <v>9891.9316658123935</v>
      </c>
      <c r="CB466" s="5">
        <f ca="1">IF(Table1[[#This Row],[Value of debts]]&gt;$CC$6,1,0)</f>
        <v>1</v>
      </c>
      <c r="CF466" s="6"/>
      <c r="CG466" s="43">
        <f ca="1">Table1[[#This Row],[Mortage left]]/Table1[[#This Row],[value of house]]</f>
        <v>0.38362656283943836</v>
      </c>
      <c r="CH466">
        <f t="shared" ca="1" si="177"/>
        <v>0</v>
      </c>
      <c r="CO466" s="5">
        <f ca="1">IF(Table1[[#This Row],[area]]="yukon",Table1[[#This Row],[income]],0)</f>
        <v>0</v>
      </c>
      <c r="CP466">
        <f ca="1">IF(Table1[[#This Row],[area]]="ontario",Table1[[#This Row],[income]],0)</f>
        <v>68887</v>
      </c>
      <c r="CQ466">
        <f ca="1">IF(Table1[[#This Row],[area]]="newfounland",Table1[[#This Row],[income]],0)</f>
        <v>0</v>
      </c>
      <c r="CR466">
        <f ca="1">IF(Table1[[#This Row],[area]]="alberta",Table1[[#This Row],[income]],0)</f>
        <v>0</v>
      </c>
      <c r="CS466">
        <f ca="1">IF(Table1[[#This Row],[area]]="nunavet",Table1[[#This Row],[income]],0)</f>
        <v>0</v>
      </c>
      <c r="CT466">
        <f ca="1">IF(Table1[[#This Row],[area]]="prince edward island",Table1[[#This Row],[income]],0)</f>
        <v>0</v>
      </c>
      <c r="CU466">
        <f ca="1">IF(Table1[[#This Row],[area]]="northwest tersesa",Table1[[#This Row],[income]],0)</f>
        <v>0</v>
      </c>
      <c r="CV466">
        <f ca="1">IF(Table1[[#This Row],[area]]="quebec",Table1[[#This Row],[income]],0)</f>
        <v>0</v>
      </c>
      <c r="CW466">
        <f ca="1">IF(Table1[[#This Row],[area]]="manitoba",Table1[[#This Row],[income]],0)</f>
        <v>0</v>
      </c>
      <c r="CX466">
        <f ca="1">IF(Table1[[#This Row],[area]]="sasketchwan",Table1[[#This Row],[income]],0)</f>
        <v>0</v>
      </c>
      <c r="CY466">
        <f ca="1">IF(Table1[[#This Row],[area]]="BC",Table1[[#This Row],[income]],0)</f>
        <v>0</v>
      </c>
      <c r="CZ466" s="6">
        <f ca="1">IF(Table1[[#This Row],[area]]="newbruncwick",Table1[[#This Row],[income]],0)</f>
        <v>0</v>
      </c>
      <c r="DB466" s="5">
        <f ca="1">IF(Table1[[#This Row],[field of work]]="health",Table1[[#This Row],[income]],0)</f>
        <v>0</v>
      </c>
      <c r="DC466">
        <f ca="1">IF(Table1[[#This Row],[field of work]]="teaching",Table1[[#This Row],[income]],0)</f>
        <v>0</v>
      </c>
      <c r="DD466">
        <f ca="1">IF(Table1[[#This Row],[field of work]]="agriculture",Table1[[#This Row],[income]],0)</f>
        <v>0</v>
      </c>
      <c r="DE466">
        <f ca="1">IF(Table1[[#This Row],[field of work]]="IT",Table1[[#This Row],[income]],0)</f>
        <v>0</v>
      </c>
      <c r="DF466">
        <f ca="1">IF(Table1[[#This Row],[field of work]]="construction",Table1[[#This Row],[income]],0)</f>
        <v>0</v>
      </c>
      <c r="DG466" s="6">
        <f ca="1">IF(Table1[[#This Row],[field of work]]="general work",Table1[[#This Row],[income]],0)</f>
        <v>68887</v>
      </c>
      <c r="DJ466" s="5">
        <f ca="1">IF(Table1[[#This Row],[Value of debts]]&gt;Table1[[#This Row],[income]],1,0)</f>
        <v>1</v>
      </c>
      <c r="DK466" s="6"/>
      <c r="DL466">
        <f ca="1">IF(Table1[[#This Row],[net worth of person($)]]&gt;$DM$6,Table1[[#This Row],[age]],0)</f>
        <v>29</v>
      </c>
    </row>
    <row r="467" spans="2:116" x14ac:dyDescent="0.3">
      <c r="B467">
        <f t="shared" ca="1" si="164"/>
        <v>1</v>
      </c>
      <c r="C467" s="1" t="str">
        <f t="shared" ca="1" si="165"/>
        <v>men</v>
      </c>
      <c r="D467">
        <f t="shared" ca="1" si="166"/>
        <v>45</v>
      </c>
      <c r="E467">
        <f t="shared" ca="1" si="167"/>
        <v>2</v>
      </c>
      <c r="F467" t="str">
        <f t="shared" ca="1" si="168"/>
        <v>construction</v>
      </c>
      <c r="G467">
        <f t="shared" ca="1" si="169"/>
        <v>4</v>
      </c>
      <c r="H467" t="str">
        <f t="shared" ca="1" si="170"/>
        <v>technical;</v>
      </c>
      <c r="I467">
        <f t="shared" ca="1" si="171"/>
        <v>1</v>
      </c>
      <c r="J467">
        <f t="shared" ca="1" si="163"/>
        <v>2</v>
      </c>
      <c r="K467">
        <f t="shared" ca="1" si="172"/>
        <v>47961</v>
      </c>
      <c r="L467">
        <f t="shared" ca="1" si="173"/>
        <v>9</v>
      </c>
      <c r="M467" t="str">
        <f t="shared" ca="1" si="174"/>
        <v>quebec</v>
      </c>
      <c r="N467">
        <f t="shared" ca="1" si="156"/>
        <v>287766</v>
      </c>
      <c r="O467">
        <f t="shared" ca="1" si="175"/>
        <v>191561.02783837123</v>
      </c>
      <c r="P467">
        <f t="shared" ca="1" si="157"/>
        <v>58730.568066479049</v>
      </c>
      <c r="Q467">
        <f t="shared" ca="1" si="176"/>
        <v>1060</v>
      </c>
      <c r="R467">
        <f t="shared" ca="1" si="158"/>
        <v>54568.528589418631</v>
      </c>
      <c r="S467">
        <f t="shared" ca="1" si="159"/>
        <v>3337.2875670083813</v>
      </c>
      <c r="T467">
        <f t="shared" ca="1" si="160"/>
        <v>349833.85563348746</v>
      </c>
      <c r="U467">
        <f t="shared" ca="1" si="161"/>
        <v>247189.55642778985</v>
      </c>
      <c r="V467">
        <f t="shared" ca="1" si="162"/>
        <v>102644.29920569761</v>
      </c>
      <c r="AF467" s="5">
        <f ca="1">IF(Table1[[#This Row],[Genders]]="men",1,0)</f>
        <v>1</v>
      </c>
      <c r="AG467">
        <f ca="1">IF(Table1[[#This Row],[Genders]]="women",1,0)</f>
        <v>0</v>
      </c>
      <c r="AJ467" s="6"/>
      <c r="AL467">
        <f ca="1">IF(Table1[[#This Row],[field of work]]="teaching",1,0)</f>
        <v>0</v>
      </c>
      <c r="AM467">
        <f ca="1">IF(Table1[[#This Row],[field of work]]="health",1,0)</f>
        <v>0</v>
      </c>
      <c r="AN467">
        <f ca="1">IF(Table1[[#This Row],[field of work]]="agriculture",1,0)</f>
        <v>0</v>
      </c>
      <c r="AO467">
        <f ca="1">IF(Table1[[#This Row],[field of work]]="IT",1,0)</f>
        <v>0</v>
      </c>
      <c r="AP467">
        <f ca="1">IF(Table1[[#This Row],[field of work]]="construction",1,0)</f>
        <v>1</v>
      </c>
      <c r="AQ467">
        <f ca="1">IF(Table1[[#This Row],[field of work]]="general work",1,0)</f>
        <v>0</v>
      </c>
      <c r="AY467" s="23">
        <f ca="1">IF(Table1[[#This Row],[area]]="ontario",1,0)</f>
        <v>0</v>
      </c>
      <c r="AZ467">
        <f ca="1">IF(Table1[[#This Row],[area]]="newfounland",1,0)</f>
        <v>0</v>
      </c>
      <c r="BA467">
        <f ca="1">IF(Table1[[#This Row],[area]]="alberta",1,0)</f>
        <v>0</v>
      </c>
      <c r="BB467">
        <f ca="1">IF(Table1[[#This Row],[area]]="BC",1,0)</f>
        <v>0</v>
      </c>
      <c r="BC467">
        <f ca="1">IF(Table1[[#This Row],[area]]="yukon",1,0)</f>
        <v>0</v>
      </c>
      <c r="BD467">
        <f ca="1">IF(Table1[[#This Row],[area]]="nunavet",1,0)</f>
        <v>0</v>
      </c>
      <c r="BE467">
        <f ca="1">IF(Table1[[#This Row],[area]]="sasketchwan",1,0)</f>
        <v>0</v>
      </c>
      <c r="BF467">
        <f ca="1">IF(Table1[[#This Row],[area]]="newbruncwick",1,0)</f>
        <v>0</v>
      </c>
      <c r="BG467">
        <f ca="1">IF(Table1[[#This Row],[area]]="manitoba",1,0)</f>
        <v>0</v>
      </c>
      <c r="BH467">
        <f ca="1">IF(Table1[[#This Row],[area]]="prince edward island",1,0)</f>
        <v>0</v>
      </c>
      <c r="BI467">
        <f ca="1">IF(Table1[[#This Row],[area]]="quebec",1,0)</f>
        <v>1</v>
      </c>
      <c r="BJ467">
        <f ca="1">IF(Table1[[#This Row],[area]]="northwest tersesa",1,0)</f>
        <v>0</v>
      </c>
      <c r="BZ467" s="41">
        <f ca="1">Table1[[#This Row],[Cars Value]]/Table1[[#This Row],[no of cars]]</f>
        <v>29365.284033239524</v>
      </c>
      <c r="CB467" s="5">
        <f ca="1">IF(Table1[[#This Row],[Value of debts]]&gt;$CC$6,1,0)</f>
        <v>1</v>
      </c>
      <c r="CF467" s="6"/>
      <c r="CG467" s="43">
        <f ca="1">Table1[[#This Row],[Mortage left]]/Table1[[#This Row],[value of house]]</f>
        <v>0.66568332547407005</v>
      </c>
      <c r="CH467">
        <f t="shared" ca="1" si="177"/>
        <v>0</v>
      </c>
      <c r="CO467" s="5">
        <f ca="1">IF(Table1[[#This Row],[area]]="yukon",Table1[[#This Row],[income]],0)</f>
        <v>0</v>
      </c>
      <c r="CP467">
        <f ca="1">IF(Table1[[#This Row],[area]]="ontario",Table1[[#This Row],[income]],0)</f>
        <v>0</v>
      </c>
      <c r="CQ467">
        <f ca="1">IF(Table1[[#This Row],[area]]="newfounland",Table1[[#This Row],[income]],0)</f>
        <v>0</v>
      </c>
      <c r="CR467">
        <f ca="1">IF(Table1[[#This Row],[area]]="alberta",Table1[[#This Row],[income]],0)</f>
        <v>0</v>
      </c>
      <c r="CS467">
        <f ca="1">IF(Table1[[#This Row],[area]]="nunavet",Table1[[#This Row],[income]],0)</f>
        <v>0</v>
      </c>
      <c r="CT467">
        <f ca="1">IF(Table1[[#This Row],[area]]="prince edward island",Table1[[#This Row],[income]],0)</f>
        <v>0</v>
      </c>
      <c r="CU467">
        <f ca="1">IF(Table1[[#This Row],[area]]="northwest tersesa",Table1[[#This Row],[income]],0)</f>
        <v>0</v>
      </c>
      <c r="CV467">
        <f ca="1">IF(Table1[[#This Row],[area]]="quebec",Table1[[#This Row],[income]],0)</f>
        <v>47961</v>
      </c>
      <c r="CW467">
        <f ca="1">IF(Table1[[#This Row],[area]]="manitoba",Table1[[#This Row],[income]],0)</f>
        <v>0</v>
      </c>
      <c r="CX467">
        <f ca="1">IF(Table1[[#This Row],[area]]="sasketchwan",Table1[[#This Row],[income]],0)</f>
        <v>0</v>
      </c>
      <c r="CY467">
        <f ca="1">IF(Table1[[#This Row],[area]]="BC",Table1[[#This Row],[income]],0)</f>
        <v>0</v>
      </c>
      <c r="CZ467" s="6">
        <f ca="1">IF(Table1[[#This Row],[area]]="newbruncwick",Table1[[#This Row],[income]],0)</f>
        <v>0</v>
      </c>
      <c r="DB467" s="5">
        <f ca="1">IF(Table1[[#This Row],[field of work]]="health",Table1[[#This Row],[income]],0)</f>
        <v>0</v>
      </c>
      <c r="DC467">
        <f ca="1">IF(Table1[[#This Row],[field of work]]="teaching",Table1[[#This Row],[income]],0)</f>
        <v>0</v>
      </c>
      <c r="DD467">
        <f ca="1">IF(Table1[[#This Row],[field of work]]="agriculture",Table1[[#This Row],[income]],0)</f>
        <v>0</v>
      </c>
      <c r="DE467">
        <f ca="1">IF(Table1[[#This Row],[field of work]]="IT",Table1[[#This Row],[income]],0)</f>
        <v>0</v>
      </c>
      <c r="DF467">
        <f ca="1">IF(Table1[[#This Row],[field of work]]="construction",Table1[[#This Row],[income]],0)</f>
        <v>47961</v>
      </c>
      <c r="DG467" s="6">
        <f ca="1">IF(Table1[[#This Row],[field of work]]="general work",Table1[[#This Row],[income]],0)</f>
        <v>0</v>
      </c>
      <c r="DJ467" s="5">
        <f ca="1">IF(Table1[[#This Row],[Value of debts]]&gt;Table1[[#This Row],[income]],1,0)</f>
        <v>1</v>
      </c>
      <c r="DK467" s="6"/>
      <c r="DL467">
        <f ca="1">IF(Table1[[#This Row],[net worth of person($)]]&gt;$DM$6,Table1[[#This Row],[age]],0)</f>
        <v>45</v>
      </c>
    </row>
    <row r="468" spans="2:116" x14ac:dyDescent="0.3">
      <c r="B468">
        <f t="shared" ca="1" si="164"/>
        <v>1</v>
      </c>
      <c r="C468" s="1" t="str">
        <f t="shared" ca="1" si="165"/>
        <v>men</v>
      </c>
      <c r="D468">
        <f t="shared" ca="1" si="166"/>
        <v>38</v>
      </c>
      <c r="E468">
        <f t="shared" ca="1" si="167"/>
        <v>5</v>
      </c>
      <c r="F468" t="str">
        <f t="shared" ca="1" si="168"/>
        <v>general work</v>
      </c>
      <c r="G468">
        <f t="shared" ca="1" si="169"/>
        <v>2</v>
      </c>
      <c r="H468" t="str">
        <f t="shared" ca="1" si="170"/>
        <v>college</v>
      </c>
      <c r="I468">
        <f t="shared" ca="1" si="171"/>
        <v>1</v>
      </c>
      <c r="J468">
        <f t="shared" ca="1" si="163"/>
        <v>3</v>
      </c>
      <c r="K468">
        <f t="shared" ca="1" si="172"/>
        <v>41667</v>
      </c>
      <c r="L468">
        <f t="shared" ca="1" si="173"/>
        <v>3</v>
      </c>
      <c r="M468" t="str">
        <f t="shared" ca="1" si="174"/>
        <v>northwest tersesa</v>
      </c>
      <c r="N468">
        <f t="shared" ca="1" si="156"/>
        <v>166668</v>
      </c>
      <c r="O468">
        <f t="shared" ca="1" si="175"/>
        <v>40812.855457248559</v>
      </c>
      <c r="P468">
        <f t="shared" ca="1" si="157"/>
        <v>55233.005433105121</v>
      </c>
      <c r="Q468">
        <f t="shared" ca="1" si="176"/>
        <v>21146</v>
      </c>
      <c r="R468">
        <f t="shared" ca="1" si="158"/>
        <v>7657.7413859286844</v>
      </c>
      <c r="S468">
        <f t="shared" ca="1" si="159"/>
        <v>60787.483508581601</v>
      </c>
      <c r="T468">
        <f t="shared" ca="1" si="160"/>
        <v>282688.48894168669</v>
      </c>
      <c r="U468">
        <f t="shared" ca="1" si="161"/>
        <v>69616.596843177249</v>
      </c>
      <c r="V468">
        <f t="shared" ca="1" si="162"/>
        <v>213071.89209850944</v>
      </c>
      <c r="AF468" s="5">
        <f ca="1">IF(Table1[[#This Row],[Genders]]="men",1,0)</f>
        <v>1</v>
      </c>
      <c r="AG468">
        <f ca="1">IF(Table1[[#This Row],[Genders]]="women",1,0)</f>
        <v>0</v>
      </c>
      <c r="AJ468" s="6"/>
      <c r="AL468">
        <f ca="1">IF(Table1[[#This Row],[field of work]]="teaching",1,0)</f>
        <v>0</v>
      </c>
      <c r="AM468">
        <f ca="1">IF(Table1[[#This Row],[field of work]]="health",1,0)</f>
        <v>0</v>
      </c>
      <c r="AN468">
        <f ca="1">IF(Table1[[#This Row],[field of work]]="agriculture",1,0)</f>
        <v>0</v>
      </c>
      <c r="AO468">
        <f ca="1">IF(Table1[[#This Row],[field of work]]="IT",1,0)</f>
        <v>0</v>
      </c>
      <c r="AP468">
        <f ca="1">IF(Table1[[#This Row],[field of work]]="construction",1,0)</f>
        <v>0</v>
      </c>
      <c r="AQ468">
        <f ca="1">IF(Table1[[#This Row],[field of work]]="general work",1,0)</f>
        <v>1</v>
      </c>
      <c r="AY468" s="23">
        <f ca="1">IF(Table1[[#This Row],[area]]="ontario",1,0)</f>
        <v>0</v>
      </c>
      <c r="AZ468">
        <f ca="1">IF(Table1[[#This Row],[area]]="newfounland",1,0)</f>
        <v>0</v>
      </c>
      <c r="BA468">
        <f ca="1">IF(Table1[[#This Row],[area]]="alberta",1,0)</f>
        <v>0</v>
      </c>
      <c r="BB468">
        <f ca="1">IF(Table1[[#This Row],[area]]="BC",1,0)</f>
        <v>0</v>
      </c>
      <c r="BC468">
        <f ca="1">IF(Table1[[#This Row],[area]]="yukon",1,0)</f>
        <v>0</v>
      </c>
      <c r="BD468">
        <f ca="1">IF(Table1[[#This Row],[area]]="nunavet",1,0)</f>
        <v>0</v>
      </c>
      <c r="BE468">
        <f ca="1">IF(Table1[[#This Row],[area]]="sasketchwan",1,0)</f>
        <v>0</v>
      </c>
      <c r="BF468">
        <f ca="1">IF(Table1[[#This Row],[area]]="newbruncwick",1,0)</f>
        <v>0</v>
      </c>
      <c r="BG468">
        <f ca="1">IF(Table1[[#This Row],[area]]="manitoba",1,0)</f>
        <v>0</v>
      </c>
      <c r="BH468">
        <f ca="1">IF(Table1[[#This Row],[area]]="prince edward island",1,0)</f>
        <v>0</v>
      </c>
      <c r="BI468">
        <f ca="1">IF(Table1[[#This Row],[area]]="quebec",1,0)</f>
        <v>0</v>
      </c>
      <c r="BJ468">
        <f ca="1">IF(Table1[[#This Row],[area]]="northwest tersesa",1,0)</f>
        <v>1</v>
      </c>
      <c r="BZ468" s="41">
        <f ca="1">Table1[[#This Row],[Cars Value]]/Table1[[#This Row],[no of cars]]</f>
        <v>18411.001811035039</v>
      </c>
      <c r="CB468" s="5">
        <f ca="1">IF(Table1[[#This Row],[Value of debts]]&gt;$CC$6,1,0)</f>
        <v>0</v>
      </c>
      <c r="CF468" s="6"/>
      <c r="CG468" s="43">
        <f ca="1">Table1[[#This Row],[Mortage left]]/Table1[[#This Row],[value of house]]</f>
        <v>0.24487517374210141</v>
      </c>
      <c r="CH468">
        <f t="shared" ca="1" si="177"/>
        <v>0</v>
      </c>
      <c r="CO468" s="5">
        <f ca="1">IF(Table1[[#This Row],[area]]="yukon",Table1[[#This Row],[income]],0)</f>
        <v>0</v>
      </c>
      <c r="CP468">
        <f ca="1">IF(Table1[[#This Row],[area]]="ontario",Table1[[#This Row],[income]],0)</f>
        <v>0</v>
      </c>
      <c r="CQ468">
        <f ca="1">IF(Table1[[#This Row],[area]]="newfounland",Table1[[#This Row],[income]],0)</f>
        <v>0</v>
      </c>
      <c r="CR468">
        <f ca="1">IF(Table1[[#This Row],[area]]="alberta",Table1[[#This Row],[income]],0)</f>
        <v>0</v>
      </c>
      <c r="CS468">
        <f ca="1">IF(Table1[[#This Row],[area]]="nunavet",Table1[[#This Row],[income]],0)</f>
        <v>0</v>
      </c>
      <c r="CT468">
        <f ca="1">IF(Table1[[#This Row],[area]]="prince edward island",Table1[[#This Row],[income]],0)</f>
        <v>0</v>
      </c>
      <c r="CU468">
        <f ca="1">IF(Table1[[#This Row],[area]]="northwest tersesa",Table1[[#This Row],[income]],0)</f>
        <v>41667</v>
      </c>
      <c r="CV468">
        <f ca="1">IF(Table1[[#This Row],[area]]="quebec",Table1[[#This Row],[income]],0)</f>
        <v>0</v>
      </c>
      <c r="CW468">
        <f ca="1">IF(Table1[[#This Row],[area]]="manitoba",Table1[[#This Row],[income]],0)</f>
        <v>0</v>
      </c>
      <c r="CX468">
        <f ca="1">IF(Table1[[#This Row],[area]]="sasketchwan",Table1[[#This Row],[income]],0)</f>
        <v>0</v>
      </c>
      <c r="CY468">
        <f ca="1">IF(Table1[[#This Row],[area]]="BC",Table1[[#This Row],[income]],0)</f>
        <v>0</v>
      </c>
      <c r="CZ468" s="6">
        <f ca="1">IF(Table1[[#This Row],[area]]="newbruncwick",Table1[[#This Row],[income]],0)</f>
        <v>0</v>
      </c>
      <c r="DB468" s="5">
        <f ca="1">IF(Table1[[#This Row],[field of work]]="health",Table1[[#This Row],[income]],0)</f>
        <v>0</v>
      </c>
      <c r="DC468">
        <f ca="1">IF(Table1[[#This Row],[field of work]]="teaching",Table1[[#This Row],[income]],0)</f>
        <v>0</v>
      </c>
      <c r="DD468">
        <f ca="1">IF(Table1[[#This Row],[field of work]]="agriculture",Table1[[#This Row],[income]],0)</f>
        <v>0</v>
      </c>
      <c r="DE468">
        <f ca="1">IF(Table1[[#This Row],[field of work]]="IT",Table1[[#This Row],[income]],0)</f>
        <v>0</v>
      </c>
      <c r="DF468">
        <f ca="1">IF(Table1[[#This Row],[field of work]]="construction",Table1[[#This Row],[income]],0)</f>
        <v>0</v>
      </c>
      <c r="DG468" s="6">
        <f ca="1">IF(Table1[[#This Row],[field of work]]="general work",Table1[[#This Row],[income]],0)</f>
        <v>41667</v>
      </c>
      <c r="DJ468" s="5">
        <f ca="1">IF(Table1[[#This Row],[Value of debts]]&gt;Table1[[#This Row],[income]],1,0)</f>
        <v>1</v>
      </c>
      <c r="DK468" s="6"/>
      <c r="DL468">
        <f ca="1">IF(Table1[[#This Row],[net worth of person($)]]&gt;$DM$6,Table1[[#This Row],[age]],0)</f>
        <v>38</v>
      </c>
    </row>
    <row r="469" spans="2:116" x14ac:dyDescent="0.3">
      <c r="B469">
        <f t="shared" ca="1" si="164"/>
        <v>1</v>
      </c>
      <c r="C469" s="1" t="str">
        <f t="shared" ca="1" si="165"/>
        <v>men</v>
      </c>
      <c r="D469">
        <f t="shared" ca="1" si="166"/>
        <v>43</v>
      </c>
      <c r="E469">
        <f t="shared" ca="1" si="167"/>
        <v>3</v>
      </c>
      <c r="F469" t="str">
        <f t="shared" ca="1" si="168"/>
        <v>teaching</v>
      </c>
      <c r="G469">
        <f t="shared" ca="1" si="169"/>
        <v>4</v>
      </c>
      <c r="H469" t="str">
        <f t="shared" ca="1" si="170"/>
        <v>technical;</v>
      </c>
      <c r="I469">
        <f t="shared" ca="1" si="171"/>
        <v>0</v>
      </c>
      <c r="J469">
        <f t="shared" ca="1" si="163"/>
        <v>3</v>
      </c>
      <c r="K469">
        <f t="shared" ca="1" si="172"/>
        <v>88686</v>
      </c>
      <c r="L469">
        <f t="shared" ca="1" si="173"/>
        <v>5</v>
      </c>
      <c r="M469" t="str">
        <f t="shared" ca="1" si="174"/>
        <v>nunavet</v>
      </c>
      <c r="N469">
        <f t="shared" ca="1" si="156"/>
        <v>532116</v>
      </c>
      <c r="O469">
        <f t="shared" ca="1" si="175"/>
        <v>452308.18308945774</v>
      </c>
      <c r="P469">
        <f t="shared" ca="1" si="157"/>
        <v>95088.541612799134</v>
      </c>
      <c r="Q469">
        <f t="shared" ca="1" si="176"/>
        <v>77894</v>
      </c>
      <c r="R469">
        <f t="shared" ca="1" si="158"/>
        <v>175573.3081709863</v>
      </c>
      <c r="S469">
        <f t="shared" ca="1" si="159"/>
        <v>42276.840226237327</v>
      </c>
      <c r="T469">
        <f t="shared" ca="1" si="160"/>
        <v>669481.38183903648</v>
      </c>
      <c r="U469">
        <f t="shared" ca="1" si="161"/>
        <v>705775.49126044405</v>
      </c>
      <c r="V469">
        <f t="shared" ca="1" si="162"/>
        <v>-36294.109421407571</v>
      </c>
      <c r="AF469" s="5">
        <f ca="1">IF(Table1[[#This Row],[Genders]]="men",1,0)</f>
        <v>1</v>
      </c>
      <c r="AG469">
        <f ca="1">IF(Table1[[#This Row],[Genders]]="women",1,0)</f>
        <v>0</v>
      </c>
      <c r="AJ469" s="6"/>
      <c r="AL469">
        <f ca="1">IF(Table1[[#This Row],[field of work]]="teaching",1,0)</f>
        <v>1</v>
      </c>
      <c r="AM469">
        <f ca="1">IF(Table1[[#This Row],[field of work]]="health",1,0)</f>
        <v>0</v>
      </c>
      <c r="AN469">
        <f ca="1">IF(Table1[[#This Row],[field of work]]="agriculture",1,0)</f>
        <v>0</v>
      </c>
      <c r="AO469">
        <f ca="1">IF(Table1[[#This Row],[field of work]]="IT",1,0)</f>
        <v>0</v>
      </c>
      <c r="AP469">
        <f ca="1">IF(Table1[[#This Row],[field of work]]="construction",1,0)</f>
        <v>0</v>
      </c>
      <c r="AQ469">
        <f ca="1">IF(Table1[[#This Row],[field of work]]="general work",1,0)</f>
        <v>0</v>
      </c>
      <c r="AY469" s="23">
        <f ca="1">IF(Table1[[#This Row],[area]]="ontario",1,0)</f>
        <v>0</v>
      </c>
      <c r="AZ469">
        <f ca="1">IF(Table1[[#This Row],[area]]="newfounland",1,0)</f>
        <v>0</v>
      </c>
      <c r="BA469">
        <f ca="1">IF(Table1[[#This Row],[area]]="alberta",1,0)</f>
        <v>0</v>
      </c>
      <c r="BB469">
        <f ca="1">IF(Table1[[#This Row],[area]]="BC",1,0)</f>
        <v>0</v>
      </c>
      <c r="BC469">
        <f ca="1">IF(Table1[[#This Row],[area]]="yukon",1,0)</f>
        <v>0</v>
      </c>
      <c r="BD469">
        <f ca="1">IF(Table1[[#This Row],[area]]="nunavet",1,0)</f>
        <v>1</v>
      </c>
      <c r="BE469">
        <f ca="1">IF(Table1[[#This Row],[area]]="sasketchwan",1,0)</f>
        <v>0</v>
      </c>
      <c r="BF469">
        <f ca="1">IF(Table1[[#This Row],[area]]="newbruncwick",1,0)</f>
        <v>0</v>
      </c>
      <c r="BG469">
        <f ca="1">IF(Table1[[#This Row],[area]]="manitoba",1,0)</f>
        <v>0</v>
      </c>
      <c r="BH469">
        <f ca="1">IF(Table1[[#This Row],[area]]="prince edward island",1,0)</f>
        <v>0</v>
      </c>
      <c r="BI469">
        <f ca="1">IF(Table1[[#This Row],[area]]="quebec",1,0)</f>
        <v>0</v>
      </c>
      <c r="BJ469">
        <f ca="1">IF(Table1[[#This Row],[area]]="northwest tersesa",1,0)</f>
        <v>0</v>
      </c>
      <c r="BZ469" s="41">
        <f ca="1">Table1[[#This Row],[Cars Value]]/Table1[[#This Row],[no of cars]]</f>
        <v>31696.18053759971</v>
      </c>
      <c r="CB469" s="5">
        <f ca="1">IF(Table1[[#This Row],[Value of debts]]&gt;$CC$6,1,0)</f>
        <v>1</v>
      </c>
      <c r="CF469" s="6"/>
      <c r="CG469" s="43">
        <f ca="1">Table1[[#This Row],[Mortage left]]/Table1[[#This Row],[value of house]]</f>
        <v>0.85001800939918692</v>
      </c>
      <c r="CH469">
        <f t="shared" ca="1" si="177"/>
        <v>0</v>
      </c>
      <c r="CO469" s="5">
        <f ca="1">IF(Table1[[#This Row],[area]]="yukon",Table1[[#This Row],[income]],0)</f>
        <v>0</v>
      </c>
      <c r="CP469">
        <f ca="1">IF(Table1[[#This Row],[area]]="ontario",Table1[[#This Row],[income]],0)</f>
        <v>0</v>
      </c>
      <c r="CQ469">
        <f ca="1">IF(Table1[[#This Row],[area]]="newfounland",Table1[[#This Row],[income]],0)</f>
        <v>0</v>
      </c>
      <c r="CR469">
        <f ca="1">IF(Table1[[#This Row],[area]]="alberta",Table1[[#This Row],[income]],0)</f>
        <v>0</v>
      </c>
      <c r="CS469">
        <f ca="1">IF(Table1[[#This Row],[area]]="nunavet",Table1[[#This Row],[income]],0)</f>
        <v>88686</v>
      </c>
      <c r="CT469">
        <f ca="1">IF(Table1[[#This Row],[area]]="prince edward island",Table1[[#This Row],[income]],0)</f>
        <v>0</v>
      </c>
      <c r="CU469">
        <f ca="1">IF(Table1[[#This Row],[area]]="northwest tersesa",Table1[[#This Row],[income]],0)</f>
        <v>0</v>
      </c>
      <c r="CV469">
        <f ca="1">IF(Table1[[#This Row],[area]]="quebec",Table1[[#This Row],[income]],0)</f>
        <v>0</v>
      </c>
      <c r="CW469">
        <f ca="1">IF(Table1[[#This Row],[area]]="manitoba",Table1[[#This Row],[income]],0)</f>
        <v>0</v>
      </c>
      <c r="CX469">
        <f ca="1">IF(Table1[[#This Row],[area]]="sasketchwan",Table1[[#This Row],[income]],0)</f>
        <v>0</v>
      </c>
      <c r="CY469">
        <f ca="1">IF(Table1[[#This Row],[area]]="BC",Table1[[#This Row],[income]],0)</f>
        <v>0</v>
      </c>
      <c r="CZ469" s="6">
        <f ca="1">IF(Table1[[#This Row],[area]]="newbruncwick",Table1[[#This Row],[income]],0)</f>
        <v>0</v>
      </c>
      <c r="DB469" s="5">
        <f ca="1">IF(Table1[[#This Row],[field of work]]="health",Table1[[#This Row],[income]],0)</f>
        <v>0</v>
      </c>
      <c r="DC469">
        <f ca="1">IF(Table1[[#This Row],[field of work]]="teaching",Table1[[#This Row],[income]],0)</f>
        <v>88686</v>
      </c>
      <c r="DD469">
        <f ca="1">IF(Table1[[#This Row],[field of work]]="agriculture",Table1[[#This Row],[income]],0)</f>
        <v>0</v>
      </c>
      <c r="DE469">
        <f ca="1">IF(Table1[[#This Row],[field of work]]="IT",Table1[[#This Row],[income]],0)</f>
        <v>0</v>
      </c>
      <c r="DF469">
        <f ca="1">IF(Table1[[#This Row],[field of work]]="construction",Table1[[#This Row],[income]],0)</f>
        <v>0</v>
      </c>
      <c r="DG469" s="6">
        <f ca="1">IF(Table1[[#This Row],[field of work]]="general work",Table1[[#This Row],[income]],0)</f>
        <v>0</v>
      </c>
      <c r="DJ469" s="5">
        <f ca="1">IF(Table1[[#This Row],[Value of debts]]&gt;Table1[[#This Row],[income]],1,0)</f>
        <v>1</v>
      </c>
      <c r="DK469" s="6"/>
      <c r="DL469">
        <f ca="1">IF(Table1[[#This Row],[net worth of person($)]]&gt;$DM$6,Table1[[#This Row],[age]],0)</f>
        <v>0</v>
      </c>
    </row>
    <row r="470" spans="2:116" x14ac:dyDescent="0.3">
      <c r="B470">
        <f t="shared" ca="1" si="164"/>
        <v>1</v>
      </c>
      <c r="C470" s="1" t="str">
        <f t="shared" ca="1" si="165"/>
        <v>men</v>
      </c>
      <c r="D470">
        <f t="shared" ca="1" si="166"/>
        <v>45</v>
      </c>
      <c r="E470">
        <f t="shared" ca="1" si="167"/>
        <v>2</v>
      </c>
      <c r="F470" t="str">
        <f t="shared" ca="1" si="168"/>
        <v>construction</v>
      </c>
      <c r="G470">
        <f t="shared" ca="1" si="169"/>
        <v>2</v>
      </c>
      <c r="H470" t="str">
        <f t="shared" ca="1" si="170"/>
        <v>college</v>
      </c>
      <c r="I470">
        <f t="shared" ca="1" si="171"/>
        <v>4</v>
      </c>
      <c r="J470">
        <f t="shared" ca="1" si="163"/>
        <v>1</v>
      </c>
      <c r="K470">
        <f t="shared" ca="1" si="172"/>
        <v>54227</v>
      </c>
      <c r="L470">
        <f t="shared" ca="1" si="173"/>
        <v>9</v>
      </c>
      <c r="M470" t="str">
        <f t="shared" ca="1" si="174"/>
        <v>quebec</v>
      </c>
      <c r="N470">
        <f t="shared" ref="N470:N500" ca="1" si="178">K470*RANDBETWEEN(3,6)</f>
        <v>162681</v>
      </c>
      <c r="O470">
        <f t="shared" ca="1" si="175"/>
        <v>103596.69845054417</v>
      </c>
      <c r="P470">
        <f t="shared" ref="P470:P500" ca="1" si="179">J470*RAND()*K470</f>
        <v>50261.49542513553</v>
      </c>
      <c r="Q470">
        <f t="shared" ca="1" si="176"/>
        <v>41813</v>
      </c>
      <c r="R470">
        <f t="shared" ref="R470:R500" ca="1" si="180">RAND()*K470*2</f>
        <v>101509.81093211744</v>
      </c>
      <c r="S470">
        <f t="shared" ref="S470:S500" ca="1" si="181">RAND()*K470*1.5</f>
        <v>62803.581397047892</v>
      </c>
      <c r="T470">
        <f t="shared" ref="T470:T500" ca="1" si="182">N470+P470+S470</f>
        <v>275746.07682218344</v>
      </c>
      <c r="U470">
        <f t="shared" ref="U470:U500" ca="1" si="183">SUM(O470,R470,Q470)</f>
        <v>246919.50938266161</v>
      </c>
      <c r="V470">
        <f t="shared" ref="V470:V500" ca="1" si="184">T470-U470</f>
        <v>28826.567439521838</v>
      </c>
      <c r="AF470" s="5">
        <f ca="1">IF(Table1[[#This Row],[Genders]]="men",1,0)</f>
        <v>1</v>
      </c>
      <c r="AG470">
        <f ca="1">IF(Table1[[#This Row],[Genders]]="women",1,0)</f>
        <v>0</v>
      </c>
      <c r="AJ470" s="6"/>
      <c r="AL470">
        <f ca="1">IF(Table1[[#This Row],[field of work]]="teaching",1,0)</f>
        <v>0</v>
      </c>
      <c r="AM470">
        <f ca="1">IF(Table1[[#This Row],[field of work]]="health",1,0)</f>
        <v>0</v>
      </c>
      <c r="AN470">
        <f ca="1">IF(Table1[[#This Row],[field of work]]="agriculture",1,0)</f>
        <v>0</v>
      </c>
      <c r="AO470">
        <f ca="1">IF(Table1[[#This Row],[field of work]]="IT",1,0)</f>
        <v>0</v>
      </c>
      <c r="AP470">
        <f ca="1">IF(Table1[[#This Row],[field of work]]="construction",1,0)</f>
        <v>1</v>
      </c>
      <c r="AQ470">
        <f ca="1">IF(Table1[[#This Row],[field of work]]="general work",1,0)</f>
        <v>0</v>
      </c>
      <c r="AY470" s="23">
        <f ca="1">IF(Table1[[#This Row],[area]]="ontario",1,0)</f>
        <v>0</v>
      </c>
      <c r="AZ470">
        <f ca="1">IF(Table1[[#This Row],[area]]="newfounland",1,0)</f>
        <v>0</v>
      </c>
      <c r="BA470">
        <f ca="1">IF(Table1[[#This Row],[area]]="alberta",1,0)</f>
        <v>0</v>
      </c>
      <c r="BB470">
        <f ca="1">IF(Table1[[#This Row],[area]]="BC",1,0)</f>
        <v>0</v>
      </c>
      <c r="BC470">
        <f ca="1">IF(Table1[[#This Row],[area]]="yukon",1,0)</f>
        <v>0</v>
      </c>
      <c r="BD470">
        <f ca="1">IF(Table1[[#This Row],[area]]="nunavet",1,0)</f>
        <v>0</v>
      </c>
      <c r="BE470">
        <f ca="1">IF(Table1[[#This Row],[area]]="sasketchwan",1,0)</f>
        <v>0</v>
      </c>
      <c r="BF470">
        <f ca="1">IF(Table1[[#This Row],[area]]="newbruncwick",1,0)</f>
        <v>0</v>
      </c>
      <c r="BG470">
        <f ca="1">IF(Table1[[#This Row],[area]]="manitoba",1,0)</f>
        <v>0</v>
      </c>
      <c r="BH470">
        <f ca="1">IF(Table1[[#This Row],[area]]="prince edward island",1,0)</f>
        <v>0</v>
      </c>
      <c r="BI470">
        <f ca="1">IF(Table1[[#This Row],[area]]="quebec",1,0)</f>
        <v>1</v>
      </c>
      <c r="BJ470">
        <f ca="1">IF(Table1[[#This Row],[area]]="northwest tersesa",1,0)</f>
        <v>0</v>
      </c>
      <c r="BZ470" s="41">
        <f ca="1">Table1[[#This Row],[Cars Value]]/Table1[[#This Row],[no of cars]]</f>
        <v>50261.49542513553</v>
      </c>
      <c r="CB470" s="5">
        <f ca="1">IF(Table1[[#This Row],[Value of debts]]&gt;$CC$6,1,0)</f>
        <v>1</v>
      </c>
      <c r="CF470" s="6"/>
      <c r="CG470" s="43">
        <f ca="1">Table1[[#This Row],[Mortage left]]/Table1[[#This Row],[value of house]]</f>
        <v>0.63680883723694937</v>
      </c>
      <c r="CH470">
        <f t="shared" ca="1" si="177"/>
        <v>0</v>
      </c>
      <c r="CO470" s="5">
        <f ca="1">IF(Table1[[#This Row],[area]]="yukon",Table1[[#This Row],[income]],0)</f>
        <v>0</v>
      </c>
      <c r="CP470">
        <f ca="1">IF(Table1[[#This Row],[area]]="ontario",Table1[[#This Row],[income]],0)</f>
        <v>0</v>
      </c>
      <c r="CQ470">
        <f ca="1">IF(Table1[[#This Row],[area]]="newfounland",Table1[[#This Row],[income]],0)</f>
        <v>0</v>
      </c>
      <c r="CR470">
        <f ca="1">IF(Table1[[#This Row],[area]]="alberta",Table1[[#This Row],[income]],0)</f>
        <v>0</v>
      </c>
      <c r="CS470">
        <f ca="1">IF(Table1[[#This Row],[area]]="nunavet",Table1[[#This Row],[income]],0)</f>
        <v>0</v>
      </c>
      <c r="CT470">
        <f ca="1">IF(Table1[[#This Row],[area]]="prince edward island",Table1[[#This Row],[income]],0)</f>
        <v>0</v>
      </c>
      <c r="CU470">
        <f ca="1">IF(Table1[[#This Row],[area]]="northwest tersesa",Table1[[#This Row],[income]],0)</f>
        <v>0</v>
      </c>
      <c r="CV470">
        <f ca="1">IF(Table1[[#This Row],[area]]="quebec",Table1[[#This Row],[income]],0)</f>
        <v>54227</v>
      </c>
      <c r="CW470">
        <f ca="1">IF(Table1[[#This Row],[area]]="manitoba",Table1[[#This Row],[income]],0)</f>
        <v>0</v>
      </c>
      <c r="CX470">
        <f ca="1">IF(Table1[[#This Row],[area]]="sasketchwan",Table1[[#This Row],[income]],0)</f>
        <v>0</v>
      </c>
      <c r="CY470">
        <f ca="1">IF(Table1[[#This Row],[area]]="BC",Table1[[#This Row],[income]],0)</f>
        <v>0</v>
      </c>
      <c r="CZ470" s="6">
        <f ca="1">IF(Table1[[#This Row],[area]]="newbruncwick",Table1[[#This Row],[income]],0)</f>
        <v>0</v>
      </c>
      <c r="DB470" s="5">
        <f ca="1">IF(Table1[[#This Row],[field of work]]="health",Table1[[#This Row],[income]],0)</f>
        <v>0</v>
      </c>
      <c r="DC470">
        <f ca="1">IF(Table1[[#This Row],[field of work]]="teaching",Table1[[#This Row],[income]],0)</f>
        <v>0</v>
      </c>
      <c r="DD470">
        <f ca="1">IF(Table1[[#This Row],[field of work]]="agriculture",Table1[[#This Row],[income]],0)</f>
        <v>0</v>
      </c>
      <c r="DE470">
        <f ca="1">IF(Table1[[#This Row],[field of work]]="IT",Table1[[#This Row],[income]],0)</f>
        <v>0</v>
      </c>
      <c r="DF470">
        <f ca="1">IF(Table1[[#This Row],[field of work]]="construction",Table1[[#This Row],[income]],0)</f>
        <v>54227</v>
      </c>
      <c r="DG470" s="6">
        <f ca="1">IF(Table1[[#This Row],[field of work]]="general work",Table1[[#This Row],[income]],0)</f>
        <v>0</v>
      </c>
      <c r="DJ470" s="5">
        <f ca="1">IF(Table1[[#This Row],[Value of debts]]&gt;Table1[[#This Row],[income]],1,0)</f>
        <v>1</v>
      </c>
      <c r="DK470" s="6"/>
      <c r="DL470">
        <f ca="1">IF(Table1[[#This Row],[net worth of person($)]]&gt;$DM$6,Table1[[#This Row],[age]],0)</f>
        <v>0</v>
      </c>
    </row>
    <row r="471" spans="2:116" x14ac:dyDescent="0.3">
      <c r="B471">
        <f t="shared" ca="1" si="164"/>
        <v>2</v>
      </c>
      <c r="C471" s="1" t="str">
        <f t="shared" ca="1" si="165"/>
        <v>women</v>
      </c>
      <c r="D471">
        <f t="shared" ca="1" si="166"/>
        <v>37</v>
      </c>
      <c r="E471">
        <f t="shared" ca="1" si="167"/>
        <v>4</v>
      </c>
      <c r="F471" t="str">
        <f t="shared" ca="1" si="168"/>
        <v>IT</v>
      </c>
      <c r="G471">
        <f t="shared" ca="1" si="169"/>
        <v>2</v>
      </c>
      <c r="H471" t="str">
        <f t="shared" ca="1" si="170"/>
        <v>college</v>
      </c>
      <c r="I471">
        <f t="shared" ca="1" si="171"/>
        <v>1</v>
      </c>
      <c r="J471">
        <f t="shared" ca="1" si="163"/>
        <v>3</v>
      </c>
      <c r="K471">
        <f t="shared" ca="1" si="172"/>
        <v>84093</v>
      </c>
      <c r="L471">
        <f t="shared" ca="1" si="173"/>
        <v>11</v>
      </c>
      <c r="M471" t="str">
        <f t="shared" ca="1" si="174"/>
        <v>newbruncwick</v>
      </c>
      <c r="N471">
        <f t="shared" ca="1" si="178"/>
        <v>420465</v>
      </c>
      <c r="O471">
        <f t="shared" ca="1" si="175"/>
        <v>315983.3286704545</v>
      </c>
      <c r="P471">
        <f t="shared" ca="1" si="179"/>
        <v>137302.5741438157</v>
      </c>
      <c r="Q471">
        <f t="shared" ca="1" si="176"/>
        <v>118677</v>
      </c>
      <c r="R471">
        <f t="shared" ca="1" si="180"/>
        <v>49760.084141861123</v>
      </c>
      <c r="S471">
        <f t="shared" ca="1" si="181"/>
        <v>15095.531753851174</v>
      </c>
      <c r="T471">
        <f t="shared" ca="1" si="182"/>
        <v>572863.10589766689</v>
      </c>
      <c r="U471">
        <f t="shared" ca="1" si="183"/>
        <v>484420.41281231563</v>
      </c>
      <c r="V471">
        <f t="shared" ca="1" si="184"/>
        <v>88442.69308535126</v>
      </c>
      <c r="AF471" s="5">
        <f ca="1">IF(Table1[[#This Row],[Genders]]="men",1,0)</f>
        <v>0</v>
      </c>
      <c r="AG471">
        <f ca="1">IF(Table1[[#This Row],[Genders]]="women",1,0)</f>
        <v>1</v>
      </c>
      <c r="AJ471" s="6"/>
      <c r="AL471">
        <f ca="1">IF(Table1[[#This Row],[field of work]]="teaching",1,0)</f>
        <v>0</v>
      </c>
      <c r="AM471">
        <f ca="1">IF(Table1[[#This Row],[field of work]]="health",1,0)</f>
        <v>0</v>
      </c>
      <c r="AN471">
        <f ca="1">IF(Table1[[#This Row],[field of work]]="agriculture",1,0)</f>
        <v>0</v>
      </c>
      <c r="AO471">
        <f ca="1">IF(Table1[[#This Row],[field of work]]="IT",1,0)</f>
        <v>1</v>
      </c>
      <c r="AP471">
        <f ca="1">IF(Table1[[#This Row],[field of work]]="construction",1,0)</f>
        <v>0</v>
      </c>
      <c r="AQ471">
        <f ca="1">IF(Table1[[#This Row],[field of work]]="general work",1,0)</f>
        <v>0</v>
      </c>
      <c r="AY471" s="23">
        <f ca="1">IF(Table1[[#This Row],[area]]="ontario",1,0)</f>
        <v>0</v>
      </c>
      <c r="AZ471">
        <f ca="1">IF(Table1[[#This Row],[area]]="newfounland",1,0)</f>
        <v>0</v>
      </c>
      <c r="BA471">
        <f ca="1">IF(Table1[[#This Row],[area]]="alberta",1,0)</f>
        <v>0</v>
      </c>
      <c r="BB471">
        <f ca="1">IF(Table1[[#This Row],[area]]="BC",1,0)</f>
        <v>0</v>
      </c>
      <c r="BC471">
        <f ca="1">IF(Table1[[#This Row],[area]]="yukon",1,0)</f>
        <v>0</v>
      </c>
      <c r="BD471">
        <f ca="1">IF(Table1[[#This Row],[area]]="nunavet",1,0)</f>
        <v>0</v>
      </c>
      <c r="BE471">
        <f ca="1">IF(Table1[[#This Row],[area]]="sasketchwan",1,0)</f>
        <v>0</v>
      </c>
      <c r="BF471">
        <f ca="1">IF(Table1[[#This Row],[area]]="newbruncwick",1,0)</f>
        <v>1</v>
      </c>
      <c r="BG471">
        <f ca="1">IF(Table1[[#This Row],[area]]="manitoba",1,0)</f>
        <v>0</v>
      </c>
      <c r="BH471">
        <f ca="1">IF(Table1[[#This Row],[area]]="prince edward island",1,0)</f>
        <v>0</v>
      </c>
      <c r="BI471">
        <f ca="1">IF(Table1[[#This Row],[area]]="quebec",1,0)</f>
        <v>0</v>
      </c>
      <c r="BJ471">
        <f ca="1">IF(Table1[[#This Row],[area]]="northwest tersesa",1,0)</f>
        <v>0</v>
      </c>
      <c r="BZ471" s="41">
        <f ca="1">Table1[[#This Row],[Cars Value]]/Table1[[#This Row],[no of cars]]</f>
        <v>45767.524714605235</v>
      </c>
      <c r="CB471" s="5">
        <f ca="1">IF(Table1[[#This Row],[Value of debts]]&gt;$CC$6,1,0)</f>
        <v>1</v>
      </c>
      <c r="CF471" s="6"/>
      <c r="CG471" s="43">
        <f ca="1">Table1[[#This Row],[Mortage left]]/Table1[[#This Row],[value of house]]</f>
        <v>0.75150923066237263</v>
      </c>
      <c r="CH471">
        <f t="shared" ca="1" si="177"/>
        <v>0</v>
      </c>
      <c r="CO471" s="5">
        <f ca="1">IF(Table1[[#This Row],[area]]="yukon",Table1[[#This Row],[income]],0)</f>
        <v>0</v>
      </c>
      <c r="CP471">
        <f ca="1">IF(Table1[[#This Row],[area]]="ontario",Table1[[#This Row],[income]],0)</f>
        <v>0</v>
      </c>
      <c r="CQ471">
        <f ca="1">IF(Table1[[#This Row],[area]]="newfounland",Table1[[#This Row],[income]],0)</f>
        <v>0</v>
      </c>
      <c r="CR471">
        <f ca="1">IF(Table1[[#This Row],[area]]="alberta",Table1[[#This Row],[income]],0)</f>
        <v>0</v>
      </c>
      <c r="CS471">
        <f ca="1">IF(Table1[[#This Row],[area]]="nunavet",Table1[[#This Row],[income]],0)</f>
        <v>0</v>
      </c>
      <c r="CT471">
        <f ca="1">IF(Table1[[#This Row],[area]]="prince edward island",Table1[[#This Row],[income]],0)</f>
        <v>0</v>
      </c>
      <c r="CU471">
        <f ca="1">IF(Table1[[#This Row],[area]]="northwest tersesa",Table1[[#This Row],[income]],0)</f>
        <v>0</v>
      </c>
      <c r="CV471">
        <f ca="1">IF(Table1[[#This Row],[area]]="quebec",Table1[[#This Row],[income]],0)</f>
        <v>0</v>
      </c>
      <c r="CW471">
        <f ca="1">IF(Table1[[#This Row],[area]]="manitoba",Table1[[#This Row],[income]],0)</f>
        <v>0</v>
      </c>
      <c r="CX471">
        <f ca="1">IF(Table1[[#This Row],[area]]="sasketchwan",Table1[[#This Row],[income]],0)</f>
        <v>0</v>
      </c>
      <c r="CY471">
        <f ca="1">IF(Table1[[#This Row],[area]]="BC",Table1[[#This Row],[income]],0)</f>
        <v>0</v>
      </c>
      <c r="CZ471" s="6">
        <f ca="1">IF(Table1[[#This Row],[area]]="newbruncwick",Table1[[#This Row],[income]],0)</f>
        <v>84093</v>
      </c>
      <c r="DB471" s="5">
        <f ca="1">IF(Table1[[#This Row],[field of work]]="health",Table1[[#This Row],[income]],0)</f>
        <v>0</v>
      </c>
      <c r="DC471">
        <f ca="1">IF(Table1[[#This Row],[field of work]]="teaching",Table1[[#This Row],[income]],0)</f>
        <v>0</v>
      </c>
      <c r="DD471">
        <f ca="1">IF(Table1[[#This Row],[field of work]]="agriculture",Table1[[#This Row],[income]],0)</f>
        <v>0</v>
      </c>
      <c r="DE471">
        <f ca="1">IF(Table1[[#This Row],[field of work]]="IT",Table1[[#This Row],[income]],0)</f>
        <v>84093</v>
      </c>
      <c r="DF471">
        <f ca="1">IF(Table1[[#This Row],[field of work]]="construction",Table1[[#This Row],[income]],0)</f>
        <v>0</v>
      </c>
      <c r="DG471" s="6">
        <f ca="1">IF(Table1[[#This Row],[field of work]]="general work",Table1[[#This Row],[income]],0)</f>
        <v>0</v>
      </c>
      <c r="DJ471" s="5">
        <f ca="1">IF(Table1[[#This Row],[Value of debts]]&gt;Table1[[#This Row],[income]],1,0)</f>
        <v>1</v>
      </c>
      <c r="DK471" s="6"/>
      <c r="DL471">
        <f ca="1">IF(Table1[[#This Row],[net worth of person($)]]&gt;$DM$6,Table1[[#This Row],[age]],0)</f>
        <v>37</v>
      </c>
    </row>
    <row r="472" spans="2:116" x14ac:dyDescent="0.3">
      <c r="B472">
        <f t="shared" ca="1" si="164"/>
        <v>2</v>
      </c>
      <c r="C472" s="1" t="str">
        <f t="shared" ca="1" si="165"/>
        <v>women</v>
      </c>
      <c r="D472">
        <f t="shared" ca="1" si="166"/>
        <v>40</v>
      </c>
      <c r="E472">
        <f t="shared" ca="1" si="167"/>
        <v>2</v>
      </c>
      <c r="F472" t="str">
        <f t="shared" ca="1" si="168"/>
        <v>construction</v>
      </c>
      <c r="G472">
        <f t="shared" ca="1" si="169"/>
        <v>4</v>
      </c>
      <c r="H472" t="str">
        <f t="shared" ca="1" si="170"/>
        <v>technical;</v>
      </c>
      <c r="I472">
        <f t="shared" ca="1" si="171"/>
        <v>1</v>
      </c>
      <c r="J472">
        <f t="shared" ca="1" si="163"/>
        <v>3</v>
      </c>
      <c r="K472">
        <f t="shared" ca="1" si="172"/>
        <v>74070</v>
      </c>
      <c r="L472">
        <f t="shared" ca="1" si="173"/>
        <v>4</v>
      </c>
      <c r="M472" t="str">
        <f t="shared" ca="1" si="174"/>
        <v>alberta</v>
      </c>
      <c r="N472">
        <f t="shared" ca="1" si="178"/>
        <v>222210</v>
      </c>
      <c r="O472">
        <f t="shared" ca="1" si="175"/>
        <v>244.07688985152808</v>
      </c>
      <c r="P472">
        <f t="shared" ca="1" si="179"/>
        <v>112034.91458002594</v>
      </c>
      <c r="Q472">
        <f t="shared" ca="1" si="176"/>
        <v>60123</v>
      </c>
      <c r="R472">
        <f t="shared" ca="1" si="180"/>
        <v>136239.72504089118</v>
      </c>
      <c r="S472">
        <f t="shared" ca="1" si="181"/>
        <v>104192.76559441193</v>
      </c>
      <c r="T472">
        <f t="shared" ca="1" si="182"/>
        <v>438437.68017443788</v>
      </c>
      <c r="U472">
        <f t="shared" ca="1" si="183"/>
        <v>196606.80193074272</v>
      </c>
      <c r="V472">
        <f t="shared" ca="1" si="184"/>
        <v>241830.87824369516</v>
      </c>
      <c r="AF472" s="5">
        <f ca="1">IF(Table1[[#This Row],[Genders]]="men",1,0)</f>
        <v>0</v>
      </c>
      <c r="AG472">
        <f ca="1">IF(Table1[[#This Row],[Genders]]="women",1,0)</f>
        <v>1</v>
      </c>
      <c r="AJ472" s="6"/>
      <c r="AL472">
        <f ca="1">IF(Table1[[#This Row],[field of work]]="teaching",1,0)</f>
        <v>0</v>
      </c>
      <c r="AM472">
        <f ca="1">IF(Table1[[#This Row],[field of work]]="health",1,0)</f>
        <v>0</v>
      </c>
      <c r="AN472">
        <f ca="1">IF(Table1[[#This Row],[field of work]]="agriculture",1,0)</f>
        <v>0</v>
      </c>
      <c r="AO472">
        <f ca="1">IF(Table1[[#This Row],[field of work]]="IT",1,0)</f>
        <v>0</v>
      </c>
      <c r="AP472">
        <f ca="1">IF(Table1[[#This Row],[field of work]]="construction",1,0)</f>
        <v>1</v>
      </c>
      <c r="AQ472">
        <f ca="1">IF(Table1[[#This Row],[field of work]]="general work",1,0)</f>
        <v>0</v>
      </c>
      <c r="AY472" s="23">
        <f ca="1">IF(Table1[[#This Row],[area]]="ontario",1,0)</f>
        <v>0</v>
      </c>
      <c r="AZ472">
        <f ca="1">IF(Table1[[#This Row],[area]]="newfounland",1,0)</f>
        <v>0</v>
      </c>
      <c r="BA472">
        <f ca="1">IF(Table1[[#This Row],[area]]="alberta",1,0)</f>
        <v>1</v>
      </c>
      <c r="BB472">
        <f ca="1">IF(Table1[[#This Row],[area]]="BC",1,0)</f>
        <v>0</v>
      </c>
      <c r="BC472">
        <f ca="1">IF(Table1[[#This Row],[area]]="yukon",1,0)</f>
        <v>0</v>
      </c>
      <c r="BD472">
        <f ca="1">IF(Table1[[#This Row],[area]]="nunavet",1,0)</f>
        <v>0</v>
      </c>
      <c r="BE472">
        <f ca="1">IF(Table1[[#This Row],[area]]="sasketchwan",1,0)</f>
        <v>0</v>
      </c>
      <c r="BF472">
        <f ca="1">IF(Table1[[#This Row],[area]]="newbruncwick",1,0)</f>
        <v>0</v>
      </c>
      <c r="BG472">
        <f ca="1">IF(Table1[[#This Row],[area]]="manitoba",1,0)</f>
        <v>0</v>
      </c>
      <c r="BH472">
        <f ca="1">IF(Table1[[#This Row],[area]]="prince edward island",1,0)</f>
        <v>0</v>
      </c>
      <c r="BI472">
        <f ca="1">IF(Table1[[#This Row],[area]]="quebec",1,0)</f>
        <v>0</v>
      </c>
      <c r="BJ472">
        <f ca="1">IF(Table1[[#This Row],[area]]="northwest tersesa",1,0)</f>
        <v>0</v>
      </c>
      <c r="BZ472" s="41">
        <f ca="1">Table1[[#This Row],[Cars Value]]/Table1[[#This Row],[no of cars]]</f>
        <v>37344.971526675312</v>
      </c>
      <c r="CB472" s="5">
        <f ca="1">IF(Table1[[#This Row],[Value of debts]]&gt;$CC$6,1,0)</f>
        <v>1</v>
      </c>
      <c r="CF472" s="6"/>
      <c r="CG472" s="43">
        <f ca="1">Table1[[#This Row],[Mortage left]]/Table1[[#This Row],[value of house]]</f>
        <v>1.098406416684794E-3</v>
      </c>
      <c r="CH472">
        <f t="shared" ca="1" si="177"/>
        <v>1</v>
      </c>
      <c r="CO472" s="5">
        <f ca="1">IF(Table1[[#This Row],[area]]="yukon",Table1[[#This Row],[income]],0)</f>
        <v>0</v>
      </c>
      <c r="CP472">
        <f ca="1">IF(Table1[[#This Row],[area]]="ontario",Table1[[#This Row],[income]],0)</f>
        <v>0</v>
      </c>
      <c r="CQ472">
        <f ca="1">IF(Table1[[#This Row],[area]]="newfounland",Table1[[#This Row],[income]],0)</f>
        <v>0</v>
      </c>
      <c r="CR472">
        <f ca="1">IF(Table1[[#This Row],[area]]="alberta",Table1[[#This Row],[income]],0)</f>
        <v>74070</v>
      </c>
      <c r="CS472">
        <f ca="1">IF(Table1[[#This Row],[area]]="nunavet",Table1[[#This Row],[income]],0)</f>
        <v>0</v>
      </c>
      <c r="CT472">
        <f ca="1">IF(Table1[[#This Row],[area]]="prince edward island",Table1[[#This Row],[income]],0)</f>
        <v>0</v>
      </c>
      <c r="CU472">
        <f ca="1">IF(Table1[[#This Row],[area]]="northwest tersesa",Table1[[#This Row],[income]],0)</f>
        <v>0</v>
      </c>
      <c r="CV472">
        <f ca="1">IF(Table1[[#This Row],[area]]="quebec",Table1[[#This Row],[income]],0)</f>
        <v>0</v>
      </c>
      <c r="CW472">
        <f ca="1">IF(Table1[[#This Row],[area]]="manitoba",Table1[[#This Row],[income]],0)</f>
        <v>0</v>
      </c>
      <c r="CX472">
        <f ca="1">IF(Table1[[#This Row],[area]]="sasketchwan",Table1[[#This Row],[income]],0)</f>
        <v>0</v>
      </c>
      <c r="CY472">
        <f ca="1">IF(Table1[[#This Row],[area]]="BC",Table1[[#This Row],[income]],0)</f>
        <v>0</v>
      </c>
      <c r="CZ472" s="6">
        <f ca="1">IF(Table1[[#This Row],[area]]="newbruncwick",Table1[[#This Row],[income]],0)</f>
        <v>0</v>
      </c>
      <c r="DB472" s="5">
        <f ca="1">IF(Table1[[#This Row],[field of work]]="health",Table1[[#This Row],[income]],0)</f>
        <v>0</v>
      </c>
      <c r="DC472">
        <f ca="1">IF(Table1[[#This Row],[field of work]]="teaching",Table1[[#This Row],[income]],0)</f>
        <v>0</v>
      </c>
      <c r="DD472">
        <f ca="1">IF(Table1[[#This Row],[field of work]]="agriculture",Table1[[#This Row],[income]],0)</f>
        <v>0</v>
      </c>
      <c r="DE472">
        <f ca="1">IF(Table1[[#This Row],[field of work]]="IT",Table1[[#This Row],[income]],0)</f>
        <v>0</v>
      </c>
      <c r="DF472">
        <f ca="1">IF(Table1[[#This Row],[field of work]]="construction",Table1[[#This Row],[income]],0)</f>
        <v>74070</v>
      </c>
      <c r="DG472" s="6">
        <f ca="1">IF(Table1[[#This Row],[field of work]]="general work",Table1[[#This Row],[income]],0)</f>
        <v>0</v>
      </c>
      <c r="DJ472" s="5">
        <f ca="1">IF(Table1[[#This Row],[Value of debts]]&gt;Table1[[#This Row],[income]],1,0)</f>
        <v>1</v>
      </c>
      <c r="DK472" s="6"/>
      <c r="DL472">
        <f ca="1">IF(Table1[[#This Row],[net worth of person($)]]&gt;$DM$6,Table1[[#This Row],[age]],0)</f>
        <v>40</v>
      </c>
    </row>
    <row r="473" spans="2:116" x14ac:dyDescent="0.3">
      <c r="B473">
        <f t="shared" ca="1" si="164"/>
        <v>1</v>
      </c>
      <c r="C473" s="1" t="str">
        <f t="shared" ca="1" si="165"/>
        <v>men</v>
      </c>
      <c r="D473">
        <f t="shared" ca="1" si="166"/>
        <v>44</v>
      </c>
      <c r="E473">
        <f t="shared" ca="1" si="167"/>
        <v>2</v>
      </c>
      <c r="F473" t="str">
        <f t="shared" ca="1" si="168"/>
        <v>construction</v>
      </c>
      <c r="G473">
        <f t="shared" ca="1" si="169"/>
        <v>1</v>
      </c>
      <c r="H473" t="str">
        <f t="shared" ca="1" si="170"/>
        <v>high school</v>
      </c>
      <c r="I473">
        <f t="shared" ca="1" si="171"/>
        <v>0</v>
      </c>
      <c r="J473">
        <f t="shared" ca="1" si="163"/>
        <v>1</v>
      </c>
      <c r="K473">
        <f t="shared" ca="1" si="172"/>
        <v>72460</v>
      </c>
      <c r="L473">
        <f t="shared" ca="1" si="173"/>
        <v>8</v>
      </c>
      <c r="M473" t="str">
        <f t="shared" ca="1" si="174"/>
        <v>ontario</v>
      </c>
      <c r="N473">
        <f t="shared" ca="1" si="178"/>
        <v>289840</v>
      </c>
      <c r="O473">
        <f t="shared" ca="1" si="175"/>
        <v>14491.134179810564</v>
      </c>
      <c r="P473">
        <f t="shared" ca="1" si="179"/>
        <v>24576.259305226424</v>
      </c>
      <c r="Q473">
        <f t="shared" ca="1" si="176"/>
        <v>10708</v>
      </c>
      <c r="R473">
        <f t="shared" ca="1" si="180"/>
        <v>128315.25064873716</v>
      </c>
      <c r="S473">
        <f t="shared" ca="1" si="181"/>
        <v>35670.376420866043</v>
      </c>
      <c r="T473">
        <f t="shared" ca="1" si="182"/>
        <v>350086.6357260925</v>
      </c>
      <c r="U473">
        <f t="shared" ca="1" si="183"/>
        <v>153514.38482854771</v>
      </c>
      <c r="V473">
        <f t="shared" ca="1" si="184"/>
        <v>196572.25089754479</v>
      </c>
      <c r="AF473" s="5">
        <f ca="1">IF(Table1[[#This Row],[Genders]]="men",1,0)</f>
        <v>1</v>
      </c>
      <c r="AG473">
        <f ca="1">IF(Table1[[#This Row],[Genders]]="women",1,0)</f>
        <v>0</v>
      </c>
      <c r="AJ473" s="6"/>
      <c r="AL473">
        <f ca="1">IF(Table1[[#This Row],[field of work]]="teaching",1,0)</f>
        <v>0</v>
      </c>
      <c r="AM473">
        <f ca="1">IF(Table1[[#This Row],[field of work]]="health",1,0)</f>
        <v>0</v>
      </c>
      <c r="AN473">
        <f ca="1">IF(Table1[[#This Row],[field of work]]="agriculture",1,0)</f>
        <v>0</v>
      </c>
      <c r="AO473">
        <f ca="1">IF(Table1[[#This Row],[field of work]]="IT",1,0)</f>
        <v>0</v>
      </c>
      <c r="AP473">
        <f ca="1">IF(Table1[[#This Row],[field of work]]="construction",1,0)</f>
        <v>1</v>
      </c>
      <c r="AQ473">
        <f ca="1">IF(Table1[[#This Row],[field of work]]="general work",1,0)</f>
        <v>0</v>
      </c>
      <c r="AY473" s="23">
        <f ca="1">IF(Table1[[#This Row],[area]]="ontario",1,0)</f>
        <v>1</v>
      </c>
      <c r="AZ473">
        <f ca="1">IF(Table1[[#This Row],[area]]="newfounland",1,0)</f>
        <v>0</v>
      </c>
      <c r="BA473">
        <f ca="1">IF(Table1[[#This Row],[area]]="alberta",1,0)</f>
        <v>0</v>
      </c>
      <c r="BB473">
        <f ca="1">IF(Table1[[#This Row],[area]]="BC",1,0)</f>
        <v>0</v>
      </c>
      <c r="BC473">
        <f ca="1">IF(Table1[[#This Row],[area]]="yukon",1,0)</f>
        <v>0</v>
      </c>
      <c r="BD473">
        <f ca="1">IF(Table1[[#This Row],[area]]="nunavet",1,0)</f>
        <v>0</v>
      </c>
      <c r="BE473">
        <f ca="1">IF(Table1[[#This Row],[area]]="sasketchwan",1,0)</f>
        <v>0</v>
      </c>
      <c r="BF473">
        <f ca="1">IF(Table1[[#This Row],[area]]="newbruncwick",1,0)</f>
        <v>0</v>
      </c>
      <c r="BG473">
        <f ca="1">IF(Table1[[#This Row],[area]]="manitoba",1,0)</f>
        <v>0</v>
      </c>
      <c r="BH473">
        <f ca="1">IF(Table1[[#This Row],[area]]="prince edward island",1,0)</f>
        <v>0</v>
      </c>
      <c r="BI473">
        <f ca="1">IF(Table1[[#This Row],[area]]="quebec",1,0)</f>
        <v>0</v>
      </c>
      <c r="BJ473">
        <f ca="1">IF(Table1[[#This Row],[area]]="northwest tersesa",1,0)</f>
        <v>0</v>
      </c>
      <c r="BZ473" s="41">
        <f ca="1">Table1[[#This Row],[Cars Value]]/Table1[[#This Row],[no of cars]]</f>
        <v>24576.259305226424</v>
      </c>
      <c r="CB473" s="5">
        <f ca="1">IF(Table1[[#This Row],[Value of debts]]&gt;$CC$6,1,0)</f>
        <v>1</v>
      </c>
      <c r="CF473" s="6"/>
      <c r="CG473" s="43">
        <f ca="1">Table1[[#This Row],[Mortage left]]/Table1[[#This Row],[value of house]]</f>
        <v>4.9997012765010229E-2</v>
      </c>
      <c r="CH473">
        <f t="shared" ca="1" si="177"/>
        <v>1</v>
      </c>
      <c r="CO473" s="5">
        <f ca="1">IF(Table1[[#This Row],[area]]="yukon",Table1[[#This Row],[income]],0)</f>
        <v>0</v>
      </c>
      <c r="CP473">
        <f ca="1">IF(Table1[[#This Row],[area]]="ontario",Table1[[#This Row],[income]],0)</f>
        <v>72460</v>
      </c>
      <c r="CQ473">
        <f ca="1">IF(Table1[[#This Row],[area]]="newfounland",Table1[[#This Row],[income]],0)</f>
        <v>0</v>
      </c>
      <c r="CR473">
        <f ca="1">IF(Table1[[#This Row],[area]]="alberta",Table1[[#This Row],[income]],0)</f>
        <v>0</v>
      </c>
      <c r="CS473">
        <f ca="1">IF(Table1[[#This Row],[area]]="nunavet",Table1[[#This Row],[income]],0)</f>
        <v>0</v>
      </c>
      <c r="CT473">
        <f ca="1">IF(Table1[[#This Row],[area]]="prince edward island",Table1[[#This Row],[income]],0)</f>
        <v>0</v>
      </c>
      <c r="CU473">
        <f ca="1">IF(Table1[[#This Row],[area]]="northwest tersesa",Table1[[#This Row],[income]],0)</f>
        <v>0</v>
      </c>
      <c r="CV473">
        <f ca="1">IF(Table1[[#This Row],[area]]="quebec",Table1[[#This Row],[income]],0)</f>
        <v>0</v>
      </c>
      <c r="CW473">
        <f ca="1">IF(Table1[[#This Row],[area]]="manitoba",Table1[[#This Row],[income]],0)</f>
        <v>0</v>
      </c>
      <c r="CX473">
        <f ca="1">IF(Table1[[#This Row],[area]]="sasketchwan",Table1[[#This Row],[income]],0)</f>
        <v>0</v>
      </c>
      <c r="CY473">
        <f ca="1">IF(Table1[[#This Row],[area]]="BC",Table1[[#This Row],[income]],0)</f>
        <v>0</v>
      </c>
      <c r="CZ473" s="6">
        <f ca="1">IF(Table1[[#This Row],[area]]="newbruncwick",Table1[[#This Row],[income]],0)</f>
        <v>0</v>
      </c>
      <c r="DB473" s="5">
        <f ca="1">IF(Table1[[#This Row],[field of work]]="health",Table1[[#This Row],[income]],0)</f>
        <v>0</v>
      </c>
      <c r="DC473">
        <f ca="1">IF(Table1[[#This Row],[field of work]]="teaching",Table1[[#This Row],[income]],0)</f>
        <v>0</v>
      </c>
      <c r="DD473">
        <f ca="1">IF(Table1[[#This Row],[field of work]]="agriculture",Table1[[#This Row],[income]],0)</f>
        <v>0</v>
      </c>
      <c r="DE473">
        <f ca="1">IF(Table1[[#This Row],[field of work]]="IT",Table1[[#This Row],[income]],0)</f>
        <v>0</v>
      </c>
      <c r="DF473">
        <f ca="1">IF(Table1[[#This Row],[field of work]]="construction",Table1[[#This Row],[income]],0)</f>
        <v>72460</v>
      </c>
      <c r="DG473" s="6">
        <f ca="1">IF(Table1[[#This Row],[field of work]]="general work",Table1[[#This Row],[income]],0)</f>
        <v>0</v>
      </c>
      <c r="DJ473" s="5">
        <f ca="1">IF(Table1[[#This Row],[Value of debts]]&gt;Table1[[#This Row],[income]],1,0)</f>
        <v>1</v>
      </c>
      <c r="DK473" s="6"/>
      <c r="DL473">
        <f ca="1">IF(Table1[[#This Row],[net worth of person($)]]&gt;$DM$6,Table1[[#This Row],[age]],0)</f>
        <v>44</v>
      </c>
    </row>
    <row r="474" spans="2:116" x14ac:dyDescent="0.3">
      <c r="B474">
        <f t="shared" ca="1" si="164"/>
        <v>1</v>
      </c>
      <c r="C474" s="1" t="str">
        <f t="shared" ca="1" si="165"/>
        <v>men</v>
      </c>
      <c r="D474">
        <f t="shared" ca="1" si="166"/>
        <v>38</v>
      </c>
      <c r="E474">
        <f t="shared" ca="1" si="167"/>
        <v>3</v>
      </c>
      <c r="F474" t="str">
        <f t="shared" ca="1" si="168"/>
        <v>teaching</v>
      </c>
      <c r="G474">
        <f t="shared" ca="1" si="169"/>
        <v>2</v>
      </c>
      <c r="H474" t="str">
        <f t="shared" ca="1" si="170"/>
        <v>college</v>
      </c>
      <c r="I474">
        <f t="shared" ca="1" si="171"/>
        <v>2</v>
      </c>
      <c r="J474">
        <f t="shared" ca="1" si="163"/>
        <v>1</v>
      </c>
      <c r="K474">
        <f t="shared" ca="1" si="172"/>
        <v>36247</v>
      </c>
      <c r="L474">
        <f t="shared" ca="1" si="173"/>
        <v>5</v>
      </c>
      <c r="M474" t="str">
        <f t="shared" ca="1" si="174"/>
        <v>nunavet</v>
      </c>
      <c r="N474">
        <f t="shared" ca="1" si="178"/>
        <v>217482</v>
      </c>
      <c r="O474">
        <f t="shared" ca="1" si="175"/>
        <v>145912.39627019785</v>
      </c>
      <c r="P474">
        <f t="shared" ca="1" si="179"/>
        <v>5816.3213456570993</v>
      </c>
      <c r="Q474">
        <f t="shared" ca="1" si="176"/>
        <v>3898</v>
      </c>
      <c r="R474">
        <f t="shared" ca="1" si="180"/>
        <v>50621.379594224716</v>
      </c>
      <c r="S474">
        <f t="shared" ca="1" si="181"/>
        <v>42180.2784181651</v>
      </c>
      <c r="T474">
        <f t="shared" ca="1" si="182"/>
        <v>265478.59976382222</v>
      </c>
      <c r="U474">
        <f t="shared" ca="1" si="183"/>
        <v>200431.77586442255</v>
      </c>
      <c r="V474">
        <f t="shared" ca="1" si="184"/>
        <v>65046.823899399664</v>
      </c>
      <c r="AF474" s="5">
        <f ca="1">IF(Table1[[#This Row],[Genders]]="men",1,0)</f>
        <v>1</v>
      </c>
      <c r="AG474">
        <f ca="1">IF(Table1[[#This Row],[Genders]]="women",1,0)</f>
        <v>0</v>
      </c>
      <c r="AJ474" s="6"/>
      <c r="AL474">
        <f ca="1">IF(Table1[[#This Row],[field of work]]="teaching",1,0)</f>
        <v>1</v>
      </c>
      <c r="AM474">
        <f ca="1">IF(Table1[[#This Row],[field of work]]="health",1,0)</f>
        <v>0</v>
      </c>
      <c r="AN474">
        <f ca="1">IF(Table1[[#This Row],[field of work]]="agriculture",1,0)</f>
        <v>0</v>
      </c>
      <c r="AO474">
        <f ca="1">IF(Table1[[#This Row],[field of work]]="IT",1,0)</f>
        <v>0</v>
      </c>
      <c r="AP474">
        <f ca="1">IF(Table1[[#This Row],[field of work]]="construction",1,0)</f>
        <v>0</v>
      </c>
      <c r="AQ474">
        <f ca="1">IF(Table1[[#This Row],[field of work]]="general work",1,0)</f>
        <v>0</v>
      </c>
      <c r="AY474" s="23">
        <f ca="1">IF(Table1[[#This Row],[area]]="ontario",1,0)</f>
        <v>0</v>
      </c>
      <c r="AZ474">
        <f ca="1">IF(Table1[[#This Row],[area]]="newfounland",1,0)</f>
        <v>0</v>
      </c>
      <c r="BA474">
        <f ca="1">IF(Table1[[#This Row],[area]]="alberta",1,0)</f>
        <v>0</v>
      </c>
      <c r="BB474">
        <f ca="1">IF(Table1[[#This Row],[area]]="BC",1,0)</f>
        <v>0</v>
      </c>
      <c r="BC474">
        <f ca="1">IF(Table1[[#This Row],[area]]="yukon",1,0)</f>
        <v>0</v>
      </c>
      <c r="BD474">
        <f ca="1">IF(Table1[[#This Row],[area]]="nunavet",1,0)</f>
        <v>1</v>
      </c>
      <c r="BE474">
        <f ca="1">IF(Table1[[#This Row],[area]]="sasketchwan",1,0)</f>
        <v>0</v>
      </c>
      <c r="BF474">
        <f ca="1">IF(Table1[[#This Row],[area]]="newbruncwick",1,0)</f>
        <v>0</v>
      </c>
      <c r="BG474">
        <f ca="1">IF(Table1[[#This Row],[area]]="manitoba",1,0)</f>
        <v>0</v>
      </c>
      <c r="BH474">
        <f ca="1">IF(Table1[[#This Row],[area]]="prince edward island",1,0)</f>
        <v>0</v>
      </c>
      <c r="BI474">
        <f ca="1">IF(Table1[[#This Row],[area]]="quebec",1,0)</f>
        <v>0</v>
      </c>
      <c r="BJ474">
        <f ca="1">IF(Table1[[#This Row],[area]]="northwest tersesa",1,0)</f>
        <v>0</v>
      </c>
      <c r="BZ474" s="41">
        <f ca="1">Table1[[#This Row],[Cars Value]]/Table1[[#This Row],[no of cars]]</f>
        <v>5816.3213456570993</v>
      </c>
      <c r="CB474" s="5">
        <f ca="1">IF(Table1[[#This Row],[Value of debts]]&gt;$CC$6,1,0)</f>
        <v>1</v>
      </c>
      <c r="CF474" s="6"/>
      <c r="CG474" s="43">
        <f ca="1">Table1[[#This Row],[Mortage left]]/Table1[[#This Row],[value of house]]</f>
        <v>0.67091711622202221</v>
      </c>
      <c r="CH474">
        <f t="shared" ca="1" si="177"/>
        <v>0</v>
      </c>
      <c r="CO474" s="5">
        <f ca="1">IF(Table1[[#This Row],[area]]="yukon",Table1[[#This Row],[income]],0)</f>
        <v>0</v>
      </c>
      <c r="CP474">
        <f ca="1">IF(Table1[[#This Row],[area]]="ontario",Table1[[#This Row],[income]],0)</f>
        <v>0</v>
      </c>
      <c r="CQ474">
        <f ca="1">IF(Table1[[#This Row],[area]]="newfounland",Table1[[#This Row],[income]],0)</f>
        <v>0</v>
      </c>
      <c r="CR474">
        <f ca="1">IF(Table1[[#This Row],[area]]="alberta",Table1[[#This Row],[income]],0)</f>
        <v>0</v>
      </c>
      <c r="CS474">
        <f ca="1">IF(Table1[[#This Row],[area]]="nunavet",Table1[[#This Row],[income]],0)</f>
        <v>36247</v>
      </c>
      <c r="CT474">
        <f ca="1">IF(Table1[[#This Row],[area]]="prince edward island",Table1[[#This Row],[income]],0)</f>
        <v>0</v>
      </c>
      <c r="CU474">
        <f ca="1">IF(Table1[[#This Row],[area]]="northwest tersesa",Table1[[#This Row],[income]],0)</f>
        <v>0</v>
      </c>
      <c r="CV474">
        <f ca="1">IF(Table1[[#This Row],[area]]="quebec",Table1[[#This Row],[income]],0)</f>
        <v>0</v>
      </c>
      <c r="CW474">
        <f ca="1">IF(Table1[[#This Row],[area]]="manitoba",Table1[[#This Row],[income]],0)</f>
        <v>0</v>
      </c>
      <c r="CX474">
        <f ca="1">IF(Table1[[#This Row],[area]]="sasketchwan",Table1[[#This Row],[income]],0)</f>
        <v>0</v>
      </c>
      <c r="CY474">
        <f ca="1">IF(Table1[[#This Row],[area]]="BC",Table1[[#This Row],[income]],0)</f>
        <v>0</v>
      </c>
      <c r="CZ474" s="6">
        <f ca="1">IF(Table1[[#This Row],[area]]="newbruncwick",Table1[[#This Row],[income]],0)</f>
        <v>0</v>
      </c>
      <c r="DB474" s="5">
        <f ca="1">IF(Table1[[#This Row],[field of work]]="health",Table1[[#This Row],[income]],0)</f>
        <v>0</v>
      </c>
      <c r="DC474">
        <f ca="1">IF(Table1[[#This Row],[field of work]]="teaching",Table1[[#This Row],[income]],0)</f>
        <v>36247</v>
      </c>
      <c r="DD474">
        <f ca="1">IF(Table1[[#This Row],[field of work]]="agriculture",Table1[[#This Row],[income]],0)</f>
        <v>0</v>
      </c>
      <c r="DE474">
        <f ca="1">IF(Table1[[#This Row],[field of work]]="IT",Table1[[#This Row],[income]],0)</f>
        <v>0</v>
      </c>
      <c r="DF474">
        <f ca="1">IF(Table1[[#This Row],[field of work]]="construction",Table1[[#This Row],[income]],0)</f>
        <v>0</v>
      </c>
      <c r="DG474" s="6">
        <f ca="1">IF(Table1[[#This Row],[field of work]]="general work",Table1[[#This Row],[income]],0)</f>
        <v>0</v>
      </c>
      <c r="DJ474" s="5">
        <f ca="1">IF(Table1[[#This Row],[Value of debts]]&gt;Table1[[#This Row],[income]],1,0)</f>
        <v>1</v>
      </c>
      <c r="DK474" s="6"/>
      <c r="DL474">
        <f ca="1">IF(Table1[[#This Row],[net worth of person($)]]&gt;$DM$6,Table1[[#This Row],[age]],0)</f>
        <v>38</v>
      </c>
    </row>
    <row r="475" spans="2:116" x14ac:dyDescent="0.3">
      <c r="B475">
        <f t="shared" ca="1" si="164"/>
        <v>2</v>
      </c>
      <c r="C475" s="1" t="str">
        <f t="shared" ca="1" si="165"/>
        <v>women</v>
      </c>
      <c r="D475">
        <f t="shared" ca="1" si="166"/>
        <v>26</v>
      </c>
      <c r="E475">
        <f t="shared" ca="1" si="167"/>
        <v>3</v>
      </c>
      <c r="F475" t="str">
        <f t="shared" ca="1" si="168"/>
        <v>teaching</v>
      </c>
      <c r="G475">
        <f t="shared" ca="1" si="169"/>
        <v>4</v>
      </c>
      <c r="H475" t="str">
        <f t="shared" ca="1" si="170"/>
        <v>technical;</v>
      </c>
      <c r="I475">
        <f t="shared" ca="1" si="171"/>
        <v>1</v>
      </c>
      <c r="J475">
        <f t="shared" ca="1" si="163"/>
        <v>3</v>
      </c>
      <c r="K475">
        <f t="shared" ca="1" si="172"/>
        <v>78627</v>
      </c>
      <c r="L475">
        <f t="shared" ca="1" si="173"/>
        <v>10</v>
      </c>
      <c r="M475" t="str">
        <f t="shared" ca="1" si="174"/>
        <v>newfounland</v>
      </c>
      <c r="N475">
        <f t="shared" ca="1" si="178"/>
        <v>471762</v>
      </c>
      <c r="O475">
        <f t="shared" ca="1" si="175"/>
        <v>469494.39860956668</v>
      </c>
      <c r="P475">
        <f t="shared" ca="1" si="179"/>
        <v>202883.23793383964</v>
      </c>
      <c r="Q475">
        <f t="shared" ca="1" si="176"/>
        <v>187533</v>
      </c>
      <c r="R475">
        <f t="shared" ca="1" si="180"/>
        <v>45136.522168521442</v>
      </c>
      <c r="S475">
        <f t="shared" ca="1" si="181"/>
        <v>73967.534792588107</v>
      </c>
      <c r="T475">
        <f t="shared" ca="1" si="182"/>
        <v>748612.77272642776</v>
      </c>
      <c r="U475">
        <f t="shared" ca="1" si="183"/>
        <v>702163.92077808804</v>
      </c>
      <c r="V475">
        <f t="shared" ca="1" si="184"/>
        <v>46448.851948339725</v>
      </c>
      <c r="AF475" s="5">
        <f ca="1">IF(Table1[[#This Row],[Genders]]="men",1,0)</f>
        <v>0</v>
      </c>
      <c r="AG475">
        <f ca="1">IF(Table1[[#This Row],[Genders]]="women",1,0)</f>
        <v>1</v>
      </c>
      <c r="AJ475" s="6"/>
      <c r="AL475">
        <f ca="1">IF(Table1[[#This Row],[field of work]]="teaching",1,0)</f>
        <v>1</v>
      </c>
      <c r="AM475">
        <f ca="1">IF(Table1[[#This Row],[field of work]]="health",1,0)</f>
        <v>0</v>
      </c>
      <c r="AN475">
        <f ca="1">IF(Table1[[#This Row],[field of work]]="agriculture",1,0)</f>
        <v>0</v>
      </c>
      <c r="AO475">
        <f ca="1">IF(Table1[[#This Row],[field of work]]="IT",1,0)</f>
        <v>0</v>
      </c>
      <c r="AP475">
        <f ca="1">IF(Table1[[#This Row],[field of work]]="construction",1,0)</f>
        <v>0</v>
      </c>
      <c r="AQ475">
        <f ca="1">IF(Table1[[#This Row],[field of work]]="general work",1,0)</f>
        <v>0</v>
      </c>
      <c r="AY475" s="23">
        <f ca="1">IF(Table1[[#This Row],[area]]="ontario",1,0)</f>
        <v>0</v>
      </c>
      <c r="AZ475">
        <f ca="1">IF(Table1[[#This Row],[area]]="newfounland",1,0)</f>
        <v>1</v>
      </c>
      <c r="BA475">
        <f ca="1">IF(Table1[[#This Row],[area]]="alberta",1,0)</f>
        <v>0</v>
      </c>
      <c r="BB475">
        <f ca="1">IF(Table1[[#This Row],[area]]="BC",1,0)</f>
        <v>0</v>
      </c>
      <c r="BC475">
        <f ca="1">IF(Table1[[#This Row],[area]]="yukon",1,0)</f>
        <v>0</v>
      </c>
      <c r="BD475">
        <f ca="1">IF(Table1[[#This Row],[area]]="nunavet",1,0)</f>
        <v>0</v>
      </c>
      <c r="BE475">
        <f ca="1">IF(Table1[[#This Row],[area]]="sasketchwan",1,0)</f>
        <v>0</v>
      </c>
      <c r="BF475">
        <f ca="1">IF(Table1[[#This Row],[area]]="newbruncwick",1,0)</f>
        <v>0</v>
      </c>
      <c r="BG475">
        <f ca="1">IF(Table1[[#This Row],[area]]="manitoba",1,0)</f>
        <v>0</v>
      </c>
      <c r="BH475">
        <f ca="1">IF(Table1[[#This Row],[area]]="prince edward island",1,0)</f>
        <v>0</v>
      </c>
      <c r="BI475">
        <f ca="1">IF(Table1[[#This Row],[area]]="quebec",1,0)</f>
        <v>0</v>
      </c>
      <c r="BJ475">
        <f ca="1">IF(Table1[[#This Row],[area]]="northwest tersesa",1,0)</f>
        <v>0</v>
      </c>
      <c r="BZ475" s="41">
        <f ca="1">Table1[[#This Row],[Cars Value]]/Table1[[#This Row],[no of cars]]</f>
        <v>67627.745977946543</v>
      </c>
      <c r="CB475" s="5">
        <f ca="1">IF(Table1[[#This Row],[Value of debts]]&gt;$CC$6,1,0)</f>
        <v>1</v>
      </c>
      <c r="CF475" s="6"/>
      <c r="CG475" s="43">
        <f ca="1">Table1[[#This Row],[Mortage left]]/Table1[[#This Row],[value of house]]</f>
        <v>0.99519333606684446</v>
      </c>
      <c r="CH475">
        <f t="shared" ca="1" si="177"/>
        <v>0</v>
      </c>
      <c r="CO475" s="5">
        <f ca="1">IF(Table1[[#This Row],[area]]="yukon",Table1[[#This Row],[income]],0)</f>
        <v>0</v>
      </c>
      <c r="CP475">
        <f ca="1">IF(Table1[[#This Row],[area]]="ontario",Table1[[#This Row],[income]],0)</f>
        <v>0</v>
      </c>
      <c r="CQ475">
        <f ca="1">IF(Table1[[#This Row],[area]]="newfounland",Table1[[#This Row],[income]],0)</f>
        <v>78627</v>
      </c>
      <c r="CR475">
        <f ca="1">IF(Table1[[#This Row],[area]]="alberta",Table1[[#This Row],[income]],0)</f>
        <v>0</v>
      </c>
      <c r="CS475">
        <f ca="1">IF(Table1[[#This Row],[area]]="nunavet",Table1[[#This Row],[income]],0)</f>
        <v>0</v>
      </c>
      <c r="CT475">
        <f ca="1">IF(Table1[[#This Row],[area]]="prince edward island",Table1[[#This Row],[income]],0)</f>
        <v>0</v>
      </c>
      <c r="CU475">
        <f ca="1">IF(Table1[[#This Row],[area]]="northwest tersesa",Table1[[#This Row],[income]],0)</f>
        <v>0</v>
      </c>
      <c r="CV475">
        <f ca="1">IF(Table1[[#This Row],[area]]="quebec",Table1[[#This Row],[income]],0)</f>
        <v>0</v>
      </c>
      <c r="CW475">
        <f ca="1">IF(Table1[[#This Row],[area]]="manitoba",Table1[[#This Row],[income]],0)</f>
        <v>0</v>
      </c>
      <c r="CX475">
        <f ca="1">IF(Table1[[#This Row],[area]]="sasketchwan",Table1[[#This Row],[income]],0)</f>
        <v>0</v>
      </c>
      <c r="CY475">
        <f ca="1">IF(Table1[[#This Row],[area]]="BC",Table1[[#This Row],[income]],0)</f>
        <v>0</v>
      </c>
      <c r="CZ475" s="6">
        <f ca="1">IF(Table1[[#This Row],[area]]="newbruncwick",Table1[[#This Row],[income]],0)</f>
        <v>0</v>
      </c>
      <c r="DB475" s="5">
        <f ca="1">IF(Table1[[#This Row],[field of work]]="health",Table1[[#This Row],[income]],0)</f>
        <v>0</v>
      </c>
      <c r="DC475">
        <f ca="1">IF(Table1[[#This Row],[field of work]]="teaching",Table1[[#This Row],[income]],0)</f>
        <v>78627</v>
      </c>
      <c r="DD475">
        <f ca="1">IF(Table1[[#This Row],[field of work]]="agriculture",Table1[[#This Row],[income]],0)</f>
        <v>0</v>
      </c>
      <c r="DE475">
        <f ca="1">IF(Table1[[#This Row],[field of work]]="IT",Table1[[#This Row],[income]],0)</f>
        <v>0</v>
      </c>
      <c r="DF475">
        <f ca="1">IF(Table1[[#This Row],[field of work]]="construction",Table1[[#This Row],[income]],0)</f>
        <v>0</v>
      </c>
      <c r="DG475" s="6">
        <f ca="1">IF(Table1[[#This Row],[field of work]]="general work",Table1[[#This Row],[income]],0)</f>
        <v>0</v>
      </c>
      <c r="DJ475" s="5">
        <f ca="1">IF(Table1[[#This Row],[Value of debts]]&gt;Table1[[#This Row],[income]],1,0)</f>
        <v>1</v>
      </c>
      <c r="DK475" s="6"/>
      <c r="DL475">
        <f ca="1">IF(Table1[[#This Row],[net worth of person($)]]&gt;$DM$6,Table1[[#This Row],[age]],0)</f>
        <v>0</v>
      </c>
    </row>
    <row r="476" spans="2:116" x14ac:dyDescent="0.3">
      <c r="B476">
        <f t="shared" ca="1" si="164"/>
        <v>1</v>
      </c>
      <c r="C476" s="1" t="str">
        <f t="shared" ca="1" si="165"/>
        <v>men</v>
      </c>
      <c r="D476">
        <f t="shared" ca="1" si="166"/>
        <v>44</v>
      </c>
      <c r="E476">
        <f t="shared" ca="1" si="167"/>
        <v>3</v>
      </c>
      <c r="F476" t="str">
        <f t="shared" ca="1" si="168"/>
        <v>teaching</v>
      </c>
      <c r="G476">
        <f t="shared" ca="1" si="169"/>
        <v>2</v>
      </c>
      <c r="H476" t="str">
        <f t="shared" ca="1" si="170"/>
        <v>college</v>
      </c>
      <c r="I476">
        <f t="shared" ca="1" si="171"/>
        <v>1</v>
      </c>
      <c r="J476">
        <f t="shared" ca="1" si="163"/>
        <v>3</v>
      </c>
      <c r="K476">
        <f t="shared" ca="1" si="172"/>
        <v>75749</v>
      </c>
      <c r="L476">
        <f t="shared" ca="1" si="173"/>
        <v>10</v>
      </c>
      <c r="M476" t="str">
        <f t="shared" ca="1" si="174"/>
        <v>newfounland</v>
      </c>
      <c r="N476">
        <f t="shared" ca="1" si="178"/>
        <v>302996</v>
      </c>
      <c r="O476">
        <f t="shared" ca="1" si="175"/>
        <v>286117.85276257538</v>
      </c>
      <c r="P476">
        <f t="shared" ca="1" si="179"/>
        <v>175411.76592425615</v>
      </c>
      <c r="Q476">
        <f t="shared" ca="1" si="176"/>
        <v>156252</v>
      </c>
      <c r="R476">
        <f t="shared" ca="1" si="180"/>
        <v>544.51231196152958</v>
      </c>
      <c r="S476">
        <f t="shared" ca="1" si="181"/>
        <v>60644.075251878356</v>
      </c>
      <c r="T476">
        <f t="shared" ca="1" si="182"/>
        <v>539051.84117613453</v>
      </c>
      <c r="U476">
        <f t="shared" ca="1" si="183"/>
        <v>442914.36507453688</v>
      </c>
      <c r="V476">
        <f t="shared" ca="1" si="184"/>
        <v>96137.476101597655</v>
      </c>
      <c r="AF476" s="5">
        <f ca="1">IF(Table1[[#This Row],[Genders]]="men",1,0)</f>
        <v>1</v>
      </c>
      <c r="AG476">
        <f ca="1">IF(Table1[[#This Row],[Genders]]="women",1,0)</f>
        <v>0</v>
      </c>
      <c r="AJ476" s="6"/>
      <c r="AL476">
        <f ca="1">IF(Table1[[#This Row],[field of work]]="teaching",1,0)</f>
        <v>1</v>
      </c>
      <c r="AM476">
        <f ca="1">IF(Table1[[#This Row],[field of work]]="health",1,0)</f>
        <v>0</v>
      </c>
      <c r="AN476">
        <f ca="1">IF(Table1[[#This Row],[field of work]]="agriculture",1,0)</f>
        <v>0</v>
      </c>
      <c r="AO476">
        <f ca="1">IF(Table1[[#This Row],[field of work]]="IT",1,0)</f>
        <v>0</v>
      </c>
      <c r="AP476">
        <f ca="1">IF(Table1[[#This Row],[field of work]]="construction",1,0)</f>
        <v>0</v>
      </c>
      <c r="AQ476">
        <f ca="1">IF(Table1[[#This Row],[field of work]]="general work",1,0)</f>
        <v>0</v>
      </c>
      <c r="AY476" s="23">
        <f ca="1">IF(Table1[[#This Row],[area]]="ontario",1,0)</f>
        <v>0</v>
      </c>
      <c r="AZ476">
        <f ca="1">IF(Table1[[#This Row],[area]]="newfounland",1,0)</f>
        <v>1</v>
      </c>
      <c r="BA476">
        <f ca="1">IF(Table1[[#This Row],[area]]="alberta",1,0)</f>
        <v>0</v>
      </c>
      <c r="BB476">
        <f ca="1">IF(Table1[[#This Row],[area]]="BC",1,0)</f>
        <v>0</v>
      </c>
      <c r="BC476">
        <f ca="1">IF(Table1[[#This Row],[area]]="yukon",1,0)</f>
        <v>0</v>
      </c>
      <c r="BD476">
        <f ca="1">IF(Table1[[#This Row],[area]]="nunavet",1,0)</f>
        <v>0</v>
      </c>
      <c r="BE476">
        <f ca="1">IF(Table1[[#This Row],[area]]="sasketchwan",1,0)</f>
        <v>0</v>
      </c>
      <c r="BF476">
        <f ca="1">IF(Table1[[#This Row],[area]]="newbruncwick",1,0)</f>
        <v>0</v>
      </c>
      <c r="BG476">
        <f ca="1">IF(Table1[[#This Row],[area]]="manitoba",1,0)</f>
        <v>0</v>
      </c>
      <c r="BH476">
        <f ca="1">IF(Table1[[#This Row],[area]]="prince edward island",1,0)</f>
        <v>0</v>
      </c>
      <c r="BI476">
        <f ca="1">IF(Table1[[#This Row],[area]]="quebec",1,0)</f>
        <v>0</v>
      </c>
      <c r="BJ476">
        <f ca="1">IF(Table1[[#This Row],[area]]="northwest tersesa",1,0)</f>
        <v>0</v>
      </c>
      <c r="BZ476" s="41">
        <f ca="1">Table1[[#This Row],[Cars Value]]/Table1[[#This Row],[no of cars]]</f>
        <v>58470.588641418719</v>
      </c>
      <c r="CB476" s="5">
        <f ca="1">IF(Table1[[#This Row],[Value of debts]]&gt;$CC$6,1,0)</f>
        <v>1</v>
      </c>
      <c r="CF476" s="6"/>
      <c r="CG476" s="43">
        <f ca="1">Table1[[#This Row],[Mortage left]]/Table1[[#This Row],[value of house]]</f>
        <v>0.94429580840200988</v>
      </c>
      <c r="CH476">
        <f t="shared" ca="1" si="177"/>
        <v>0</v>
      </c>
      <c r="CO476" s="5">
        <f ca="1">IF(Table1[[#This Row],[area]]="yukon",Table1[[#This Row],[income]],0)</f>
        <v>0</v>
      </c>
      <c r="CP476">
        <f ca="1">IF(Table1[[#This Row],[area]]="ontario",Table1[[#This Row],[income]],0)</f>
        <v>0</v>
      </c>
      <c r="CQ476">
        <f ca="1">IF(Table1[[#This Row],[area]]="newfounland",Table1[[#This Row],[income]],0)</f>
        <v>75749</v>
      </c>
      <c r="CR476">
        <f ca="1">IF(Table1[[#This Row],[area]]="alberta",Table1[[#This Row],[income]],0)</f>
        <v>0</v>
      </c>
      <c r="CS476">
        <f ca="1">IF(Table1[[#This Row],[area]]="nunavet",Table1[[#This Row],[income]],0)</f>
        <v>0</v>
      </c>
      <c r="CT476">
        <f ca="1">IF(Table1[[#This Row],[area]]="prince edward island",Table1[[#This Row],[income]],0)</f>
        <v>0</v>
      </c>
      <c r="CU476">
        <f ca="1">IF(Table1[[#This Row],[area]]="northwest tersesa",Table1[[#This Row],[income]],0)</f>
        <v>0</v>
      </c>
      <c r="CV476">
        <f ca="1">IF(Table1[[#This Row],[area]]="quebec",Table1[[#This Row],[income]],0)</f>
        <v>0</v>
      </c>
      <c r="CW476">
        <f ca="1">IF(Table1[[#This Row],[area]]="manitoba",Table1[[#This Row],[income]],0)</f>
        <v>0</v>
      </c>
      <c r="CX476">
        <f ca="1">IF(Table1[[#This Row],[area]]="sasketchwan",Table1[[#This Row],[income]],0)</f>
        <v>0</v>
      </c>
      <c r="CY476">
        <f ca="1">IF(Table1[[#This Row],[area]]="BC",Table1[[#This Row],[income]],0)</f>
        <v>0</v>
      </c>
      <c r="CZ476" s="6">
        <f ca="1">IF(Table1[[#This Row],[area]]="newbruncwick",Table1[[#This Row],[income]],0)</f>
        <v>0</v>
      </c>
      <c r="DB476" s="5">
        <f ca="1">IF(Table1[[#This Row],[field of work]]="health",Table1[[#This Row],[income]],0)</f>
        <v>0</v>
      </c>
      <c r="DC476">
        <f ca="1">IF(Table1[[#This Row],[field of work]]="teaching",Table1[[#This Row],[income]],0)</f>
        <v>75749</v>
      </c>
      <c r="DD476">
        <f ca="1">IF(Table1[[#This Row],[field of work]]="agriculture",Table1[[#This Row],[income]],0)</f>
        <v>0</v>
      </c>
      <c r="DE476">
        <f ca="1">IF(Table1[[#This Row],[field of work]]="IT",Table1[[#This Row],[income]],0)</f>
        <v>0</v>
      </c>
      <c r="DF476">
        <f ca="1">IF(Table1[[#This Row],[field of work]]="construction",Table1[[#This Row],[income]],0)</f>
        <v>0</v>
      </c>
      <c r="DG476" s="6">
        <f ca="1">IF(Table1[[#This Row],[field of work]]="general work",Table1[[#This Row],[income]],0)</f>
        <v>0</v>
      </c>
      <c r="DJ476" s="5">
        <f ca="1">IF(Table1[[#This Row],[Value of debts]]&gt;Table1[[#This Row],[income]],1,0)</f>
        <v>1</v>
      </c>
      <c r="DK476" s="6"/>
      <c r="DL476">
        <f ca="1">IF(Table1[[#This Row],[net worth of person($)]]&gt;$DM$6,Table1[[#This Row],[age]],0)</f>
        <v>44</v>
      </c>
    </row>
    <row r="477" spans="2:116" x14ac:dyDescent="0.3">
      <c r="B477">
        <f t="shared" ca="1" si="164"/>
        <v>2</v>
      </c>
      <c r="C477" s="1" t="str">
        <f t="shared" ca="1" si="165"/>
        <v>women</v>
      </c>
      <c r="D477">
        <f t="shared" ca="1" si="166"/>
        <v>45</v>
      </c>
      <c r="E477">
        <f t="shared" ca="1" si="167"/>
        <v>3</v>
      </c>
      <c r="F477" t="str">
        <f t="shared" ca="1" si="168"/>
        <v>teaching</v>
      </c>
      <c r="G477">
        <f t="shared" ca="1" si="169"/>
        <v>5</v>
      </c>
      <c r="H477" t="str">
        <f t="shared" ca="1" si="170"/>
        <v>other</v>
      </c>
      <c r="I477">
        <f t="shared" ca="1" si="171"/>
        <v>4</v>
      </c>
      <c r="J477">
        <f t="shared" ca="1" si="163"/>
        <v>1</v>
      </c>
      <c r="K477">
        <f t="shared" ca="1" si="172"/>
        <v>50925</v>
      </c>
      <c r="L477">
        <f t="shared" ca="1" si="173"/>
        <v>1</v>
      </c>
      <c r="M477" t="str">
        <f t="shared" ca="1" si="174"/>
        <v>yukon</v>
      </c>
      <c r="N477">
        <f t="shared" ca="1" si="178"/>
        <v>203700</v>
      </c>
      <c r="O477">
        <f t="shared" ca="1" si="175"/>
        <v>201459.208853099</v>
      </c>
      <c r="P477">
        <f t="shared" ca="1" si="179"/>
        <v>37266.349020273381</v>
      </c>
      <c r="Q477">
        <f t="shared" ca="1" si="176"/>
        <v>37041</v>
      </c>
      <c r="R477">
        <f t="shared" ca="1" si="180"/>
        <v>99643.916880522156</v>
      </c>
      <c r="S477">
        <f t="shared" ca="1" si="181"/>
        <v>39400.912549501612</v>
      </c>
      <c r="T477">
        <f t="shared" ca="1" si="182"/>
        <v>280367.261569775</v>
      </c>
      <c r="U477">
        <f t="shared" ca="1" si="183"/>
        <v>338144.12573362119</v>
      </c>
      <c r="V477">
        <f t="shared" ca="1" si="184"/>
        <v>-57776.864163846185</v>
      </c>
      <c r="AF477" s="5">
        <f ca="1">IF(Table1[[#This Row],[Genders]]="men",1,0)</f>
        <v>0</v>
      </c>
      <c r="AG477">
        <f ca="1">IF(Table1[[#This Row],[Genders]]="women",1,0)</f>
        <v>1</v>
      </c>
      <c r="AJ477" s="6"/>
      <c r="AL477">
        <f ca="1">IF(Table1[[#This Row],[field of work]]="teaching",1,0)</f>
        <v>1</v>
      </c>
      <c r="AM477">
        <f ca="1">IF(Table1[[#This Row],[field of work]]="health",1,0)</f>
        <v>0</v>
      </c>
      <c r="AN477">
        <f ca="1">IF(Table1[[#This Row],[field of work]]="agriculture",1,0)</f>
        <v>0</v>
      </c>
      <c r="AO477">
        <f ca="1">IF(Table1[[#This Row],[field of work]]="IT",1,0)</f>
        <v>0</v>
      </c>
      <c r="AP477">
        <f ca="1">IF(Table1[[#This Row],[field of work]]="construction",1,0)</f>
        <v>0</v>
      </c>
      <c r="AQ477">
        <f ca="1">IF(Table1[[#This Row],[field of work]]="general work",1,0)</f>
        <v>0</v>
      </c>
      <c r="AY477" s="23">
        <f ca="1">IF(Table1[[#This Row],[area]]="ontario",1,0)</f>
        <v>0</v>
      </c>
      <c r="AZ477">
        <f ca="1">IF(Table1[[#This Row],[area]]="newfounland",1,0)</f>
        <v>0</v>
      </c>
      <c r="BA477">
        <f ca="1">IF(Table1[[#This Row],[area]]="alberta",1,0)</f>
        <v>0</v>
      </c>
      <c r="BB477">
        <f ca="1">IF(Table1[[#This Row],[area]]="BC",1,0)</f>
        <v>0</v>
      </c>
      <c r="BC477">
        <f ca="1">IF(Table1[[#This Row],[area]]="yukon",1,0)</f>
        <v>1</v>
      </c>
      <c r="BD477">
        <f ca="1">IF(Table1[[#This Row],[area]]="nunavet",1,0)</f>
        <v>0</v>
      </c>
      <c r="BE477">
        <f ca="1">IF(Table1[[#This Row],[area]]="sasketchwan",1,0)</f>
        <v>0</v>
      </c>
      <c r="BF477">
        <f ca="1">IF(Table1[[#This Row],[area]]="newbruncwick",1,0)</f>
        <v>0</v>
      </c>
      <c r="BG477">
        <f ca="1">IF(Table1[[#This Row],[area]]="manitoba",1,0)</f>
        <v>0</v>
      </c>
      <c r="BH477">
        <f ca="1">IF(Table1[[#This Row],[area]]="prince edward island",1,0)</f>
        <v>0</v>
      </c>
      <c r="BI477">
        <f ca="1">IF(Table1[[#This Row],[area]]="quebec",1,0)</f>
        <v>0</v>
      </c>
      <c r="BJ477">
        <f ca="1">IF(Table1[[#This Row],[area]]="northwest tersesa",1,0)</f>
        <v>0</v>
      </c>
      <c r="BZ477" s="41">
        <f ca="1">Table1[[#This Row],[Cars Value]]/Table1[[#This Row],[no of cars]]</f>
        <v>37266.349020273381</v>
      </c>
      <c r="CB477" s="5">
        <f ca="1">IF(Table1[[#This Row],[Value of debts]]&gt;$CC$6,1,0)</f>
        <v>1</v>
      </c>
      <c r="CF477" s="6"/>
      <c r="CG477" s="43">
        <f ca="1">Table1[[#This Row],[Mortage left]]/Table1[[#This Row],[value of house]]</f>
        <v>0.9889995525434413</v>
      </c>
      <c r="CH477">
        <f t="shared" ca="1" si="177"/>
        <v>0</v>
      </c>
      <c r="CO477" s="5">
        <f ca="1">IF(Table1[[#This Row],[area]]="yukon",Table1[[#This Row],[income]],0)</f>
        <v>50925</v>
      </c>
      <c r="CP477">
        <f ca="1">IF(Table1[[#This Row],[area]]="ontario",Table1[[#This Row],[income]],0)</f>
        <v>0</v>
      </c>
      <c r="CQ477">
        <f ca="1">IF(Table1[[#This Row],[area]]="newfounland",Table1[[#This Row],[income]],0)</f>
        <v>0</v>
      </c>
      <c r="CR477">
        <f ca="1">IF(Table1[[#This Row],[area]]="alberta",Table1[[#This Row],[income]],0)</f>
        <v>0</v>
      </c>
      <c r="CS477">
        <f ca="1">IF(Table1[[#This Row],[area]]="nunavet",Table1[[#This Row],[income]],0)</f>
        <v>0</v>
      </c>
      <c r="CT477">
        <f ca="1">IF(Table1[[#This Row],[area]]="prince edward island",Table1[[#This Row],[income]],0)</f>
        <v>0</v>
      </c>
      <c r="CU477">
        <f ca="1">IF(Table1[[#This Row],[area]]="northwest tersesa",Table1[[#This Row],[income]],0)</f>
        <v>0</v>
      </c>
      <c r="CV477">
        <f ca="1">IF(Table1[[#This Row],[area]]="quebec",Table1[[#This Row],[income]],0)</f>
        <v>0</v>
      </c>
      <c r="CW477">
        <f ca="1">IF(Table1[[#This Row],[area]]="manitoba",Table1[[#This Row],[income]],0)</f>
        <v>0</v>
      </c>
      <c r="CX477">
        <f ca="1">IF(Table1[[#This Row],[area]]="sasketchwan",Table1[[#This Row],[income]],0)</f>
        <v>0</v>
      </c>
      <c r="CY477">
        <f ca="1">IF(Table1[[#This Row],[area]]="BC",Table1[[#This Row],[income]],0)</f>
        <v>0</v>
      </c>
      <c r="CZ477" s="6">
        <f ca="1">IF(Table1[[#This Row],[area]]="newbruncwick",Table1[[#This Row],[income]],0)</f>
        <v>0</v>
      </c>
      <c r="DB477" s="5">
        <f ca="1">IF(Table1[[#This Row],[field of work]]="health",Table1[[#This Row],[income]],0)</f>
        <v>0</v>
      </c>
      <c r="DC477">
        <f ca="1">IF(Table1[[#This Row],[field of work]]="teaching",Table1[[#This Row],[income]],0)</f>
        <v>50925</v>
      </c>
      <c r="DD477">
        <f ca="1">IF(Table1[[#This Row],[field of work]]="agriculture",Table1[[#This Row],[income]],0)</f>
        <v>0</v>
      </c>
      <c r="DE477">
        <f ca="1">IF(Table1[[#This Row],[field of work]]="IT",Table1[[#This Row],[income]],0)</f>
        <v>0</v>
      </c>
      <c r="DF477">
        <f ca="1">IF(Table1[[#This Row],[field of work]]="construction",Table1[[#This Row],[income]],0)</f>
        <v>0</v>
      </c>
      <c r="DG477" s="6">
        <f ca="1">IF(Table1[[#This Row],[field of work]]="general work",Table1[[#This Row],[income]],0)</f>
        <v>0</v>
      </c>
      <c r="DJ477" s="5">
        <f ca="1">IF(Table1[[#This Row],[Value of debts]]&gt;Table1[[#This Row],[income]],1,0)</f>
        <v>1</v>
      </c>
      <c r="DK477" s="6"/>
      <c r="DL477">
        <f ca="1">IF(Table1[[#This Row],[net worth of person($)]]&gt;$DM$6,Table1[[#This Row],[age]],0)</f>
        <v>0</v>
      </c>
    </row>
    <row r="478" spans="2:116" x14ac:dyDescent="0.3">
      <c r="B478">
        <f t="shared" ca="1" si="164"/>
        <v>1</v>
      </c>
      <c r="C478" s="1" t="str">
        <f t="shared" ca="1" si="165"/>
        <v>men</v>
      </c>
      <c r="D478">
        <f t="shared" ca="1" si="166"/>
        <v>43</v>
      </c>
      <c r="E478">
        <f t="shared" ca="1" si="167"/>
        <v>5</v>
      </c>
      <c r="F478" t="str">
        <f t="shared" ca="1" si="168"/>
        <v>general work</v>
      </c>
      <c r="G478">
        <f t="shared" ca="1" si="169"/>
        <v>3</v>
      </c>
      <c r="H478" t="str">
        <f t="shared" ca="1" si="170"/>
        <v>university</v>
      </c>
      <c r="I478">
        <f t="shared" ca="1" si="171"/>
        <v>1</v>
      </c>
      <c r="J478">
        <f t="shared" ca="1" si="163"/>
        <v>1</v>
      </c>
      <c r="K478">
        <f t="shared" ca="1" si="172"/>
        <v>33305</v>
      </c>
      <c r="L478">
        <f t="shared" ca="1" si="173"/>
        <v>9</v>
      </c>
      <c r="M478" t="str">
        <f t="shared" ca="1" si="174"/>
        <v>quebec</v>
      </c>
      <c r="N478">
        <f t="shared" ca="1" si="178"/>
        <v>99915</v>
      </c>
      <c r="O478">
        <f t="shared" ca="1" si="175"/>
        <v>61200.052653272163</v>
      </c>
      <c r="P478">
        <f t="shared" ca="1" si="179"/>
        <v>30120.075122941922</v>
      </c>
      <c r="Q478">
        <f t="shared" ca="1" si="176"/>
        <v>6549</v>
      </c>
      <c r="R478">
        <f t="shared" ca="1" si="180"/>
        <v>22440.204259709637</v>
      </c>
      <c r="S478">
        <f t="shared" ca="1" si="181"/>
        <v>6817.7392346026936</v>
      </c>
      <c r="T478">
        <f t="shared" ca="1" si="182"/>
        <v>136852.81435754462</v>
      </c>
      <c r="U478">
        <f t="shared" ca="1" si="183"/>
        <v>90189.2569129818</v>
      </c>
      <c r="V478">
        <f t="shared" ca="1" si="184"/>
        <v>46663.557444562815</v>
      </c>
      <c r="AF478" s="5">
        <f ca="1">IF(Table1[[#This Row],[Genders]]="men",1,0)</f>
        <v>1</v>
      </c>
      <c r="AG478">
        <f ca="1">IF(Table1[[#This Row],[Genders]]="women",1,0)</f>
        <v>0</v>
      </c>
      <c r="AJ478" s="6"/>
      <c r="AL478">
        <f ca="1">IF(Table1[[#This Row],[field of work]]="teaching",1,0)</f>
        <v>0</v>
      </c>
      <c r="AM478">
        <f ca="1">IF(Table1[[#This Row],[field of work]]="health",1,0)</f>
        <v>0</v>
      </c>
      <c r="AN478">
        <f ca="1">IF(Table1[[#This Row],[field of work]]="agriculture",1,0)</f>
        <v>0</v>
      </c>
      <c r="AO478">
        <f ca="1">IF(Table1[[#This Row],[field of work]]="IT",1,0)</f>
        <v>0</v>
      </c>
      <c r="AP478">
        <f ca="1">IF(Table1[[#This Row],[field of work]]="construction",1,0)</f>
        <v>0</v>
      </c>
      <c r="AQ478">
        <f ca="1">IF(Table1[[#This Row],[field of work]]="general work",1,0)</f>
        <v>1</v>
      </c>
      <c r="AY478" s="23">
        <f ca="1">IF(Table1[[#This Row],[area]]="ontario",1,0)</f>
        <v>0</v>
      </c>
      <c r="AZ478">
        <f ca="1">IF(Table1[[#This Row],[area]]="newfounland",1,0)</f>
        <v>0</v>
      </c>
      <c r="BA478">
        <f ca="1">IF(Table1[[#This Row],[area]]="alberta",1,0)</f>
        <v>0</v>
      </c>
      <c r="BB478">
        <f ca="1">IF(Table1[[#This Row],[area]]="BC",1,0)</f>
        <v>0</v>
      </c>
      <c r="BC478">
        <f ca="1">IF(Table1[[#This Row],[area]]="yukon",1,0)</f>
        <v>0</v>
      </c>
      <c r="BD478">
        <f ca="1">IF(Table1[[#This Row],[area]]="nunavet",1,0)</f>
        <v>0</v>
      </c>
      <c r="BE478">
        <f ca="1">IF(Table1[[#This Row],[area]]="sasketchwan",1,0)</f>
        <v>0</v>
      </c>
      <c r="BF478">
        <f ca="1">IF(Table1[[#This Row],[area]]="newbruncwick",1,0)</f>
        <v>0</v>
      </c>
      <c r="BG478">
        <f ca="1">IF(Table1[[#This Row],[area]]="manitoba",1,0)</f>
        <v>0</v>
      </c>
      <c r="BH478">
        <f ca="1">IF(Table1[[#This Row],[area]]="prince edward island",1,0)</f>
        <v>0</v>
      </c>
      <c r="BI478">
        <f ca="1">IF(Table1[[#This Row],[area]]="quebec",1,0)</f>
        <v>1</v>
      </c>
      <c r="BJ478">
        <f ca="1">IF(Table1[[#This Row],[area]]="northwest tersesa",1,0)</f>
        <v>0</v>
      </c>
      <c r="BZ478" s="41">
        <f ca="1">Table1[[#This Row],[Cars Value]]/Table1[[#This Row],[no of cars]]</f>
        <v>30120.075122941922</v>
      </c>
      <c r="CB478" s="5">
        <f ca="1">IF(Table1[[#This Row],[Value of debts]]&gt;$CC$6,1,0)</f>
        <v>0</v>
      </c>
      <c r="CF478" s="6"/>
      <c r="CG478" s="43">
        <f ca="1">Table1[[#This Row],[Mortage left]]/Table1[[#This Row],[value of house]]</f>
        <v>0.61252116952681945</v>
      </c>
      <c r="CH478">
        <f t="shared" ca="1" si="177"/>
        <v>0</v>
      </c>
      <c r="CO478" s="5">
        <f ca="1">IF(Table1[[#This Row],[area]]="yukon",Table1[[#This Row],[income]],0)</f>
        <v>0</v>
      </c>
      <c r="CP478">
        <f ca="1">IF(Table1[[#This Row],[area]]="ontario",Table1[[#This Row],[income]],0)</f>
        <v>0</v>
      </c>
      <c r="CQ478">
        <f ca="1">IF(Table1[[#This Row],[area]]="newfounland",Table1[[#This Row],[income]],0)</f>
        <v>0</v>
      </c>
      <c r="CR478">
        <f ca="1">IF(Table1[[#This Row],[area]]="alberta",Table1[[#This Row],[income]],0)</f>
        <v>0</v>
      </c>
      <c r="CS478">
        <f ca="1">IF(Table1[[#This Row],[area]]="nunavet",Table1[[#This Row],[income]],0)</f>
        <v>0</v>
      </c>
      <c r="CT478">
        <f ca="1">IF(Table1[[#This Row],[area]]="prince edward island",Table1[[#This Row],[income]],0)</f>
        <v>0</v>
      </c>
      <c r="CU478">
        <f ca="1">IF(Table1[[#This Row],[area]]="northwest tersesa",Table1[[#This Row],[income]],0)</f>
        <v>0</v>
      </c>
      <c r="CV478">
        <f ca="1">IF(Table1[[#This Row],[area]]="quebec",Table1[[#This Row],[income]],0)</f>
        <v>33305</v>
      </c>
      <c r="CW478">
        <f ca="1">IF(Table1[[#This Row],[area]]="manitoba",Table1[[#This Row],[income]],0)</f>
        <v>0</v>
      </c>
      <c r="CX478">
        <f ca="1">IF(Table1[[#This Row],[area]]="sasketchwan",Table1[[#This Row],[income]],0)</f>
        <v>0</v>
      </c>
      <c r="CY478">
        <f ca="1">IF(Table1[[#This Row],[area]]="BC",Table1[[#This Row],[income]],0)</f>
        <v>0</v>
      </c>
      <c r="CZ478" s="6">
        <f ca="1">IF(Table1[[#This Row],[area]]="newbruncwick",Table1[[#This Row],[income]],0)</f>
        <v>0</v>
      </c>
      <c r="DB478" s="5">
        <f ca="1">IF(Table1[[#This Row],[field of work]]="health",Table1[[#This Row],[income]],0)</f>
        <v>0</v>
      </c>
      <c r="DC478">
        <f ca="1">IF(Table1[[#This Row],[field of work]]="teaching",Table1[[#This Row],[income]],0)</f>
        <v>0</v>
      </c>
      <c r="DD478">
        <f ca="1">IF(Table1[[#This Row],[field of work]]="agriculture",Table1[[#This Row],[income]],0)</f>
        <v>0</v>
      </c>
      <c r="DE478">
        <f ca="1">IF(Table1[[#This Row],[field of work]]="IT",Table1[[#This Row],[income]],0)</f>
        <v>0</v>
      </c>
      <c r="DF478">
        <f ca="1">IF(Table1[[#This Row],[field of work]]="construction",Table1[[#This Row],[income]],0)</f>
        <v>0</v>
      </c>
      <c r="DG478" s="6">
        <f ca="1">IF(Table1[[#This Row],[field of work]]="general work",Table1[[#This Row],[income]],0)</f>
        <v>33305</v>
      </c>
      <c r="DJ478" s="5">
        <f ca="1">IF(Table1[[#This Row],[Value of debts]]&gt;Table1[[#This Row],[income]],1,0)</f>
        <v>1</v>
      </c>
      <c r="DK478" s="6"/>
      <c r="DL478">
        <f ca="1">IF(Table1[[#This Row],[net worth of person($)]]&gt;$DM$6,Table1[[#This Row],[age]],0)</f>
        <v>0</v>
      </c>
    </row>
    <row r="479" spans="2:116" x14ac:dyDescent="0.3">
      <c r="B479">
        <f t="shared" ca="1" si="164"/>
        <v>2</v>
      </c>
      <c r="C479" s="1" t="str">
        <f t="shared" ca="1" si="165"/>
        <v>women</v>
      </c>
      <c r="D479">
        <f t="shared" ca="1" si="166"/>
        <v>45</v>
      </c>
      <c r="E479">
        <f t="shared" ca="1" si="167"/>
        <v>4</v>
      </c>
      <c r="F479" t="str">
        <f t="shared" ca="1" si="168"/>
        <v>IT</v>
      </c>
      <c r="G479">
        <f t="shared" ca="1" si="169"/>
        <v>3</v>
      </c>
      <c r="H479" t="str">
        <f t="shared" ca="1" si="170"/>
        <v>university</v>
      </c>
      <c r="I479">
        <f t="shared" ca="1" si="171"/>
        <v>4</v>
      </c>
      <c r="J479">
        <f t="shared" ca="1" si="163"/>
        <v>1</v>
      </c>
      <c r="K479">
        <f t="shared" ca="1" si="172"/>
        <v>44087</v>
      </c>
      <c r="L479">
        <f t="shared" ca="1" si="173"/>
        <v>6</v>
      </c>
      <c r="M479" t="str">
        <f t="shared" ca="1" si="174"/>
        <v>sasketchwan</v>
      </c>
      <c r="N479">
        <f t="shared" ca="1" si="178"/>
        <v>132261</v>
      </c>
      <c r="O479">
        <f t="shared" ca="1" si="175"/>
        <v>114303.73858465513</v>
      </c>
      <c r="P479">
        <f t="shared" ca="1" si="179"/>
        <v>2291.490362947723</v>
      </c>
      <c r="Q479">
        <f t="shared" ca="1" si="176"/>
        <v>767</v>
      </c>
      <c r="R479">
        <f t="shared" ca="1" si="180"/>
        <v>32232.047261143307</v>
      </c>
      <c r="S479">
        <f t="shared" ca="1" si="181"/>
        <v>31541.410948952544</v>
      </c>
      <c r="T479">
        <f t="shared" ca="1" si="182"/>
        <v>166093.90131190026</v>
      </c>
      <c r="U479">
        <f t="shared" ca="1" si="183"/>
        <v>147302.78584579844</v>
      </c>
      <c r="V479">
        <f t="shared" ca="1" si="184"/>
        <v>18791.115466101823</v>
      </c>
      <c r="AF479" s="5">
        <f ca="1">IF(Table1[[#This Row],[Genders]]="men",1,0)</f>
        <v>0</v>
      </c>
      <c r="AG479">
        <f ca="1">IF(Table1[[#This Row],[Genders]]="women",1,0)</f>
        <v>1</v>
      </c>
      <c r="AJ479" s="6"/>
      <c r="AL479">
        <f ca="1">IF(Table1[[#This Row],[field of work]]="teaching",1,0)</f>
        <v>0</v>
      </c>
      <c r="AM479">
        <f ca="1">IF(Table1[[#This Row],[field of work]]="health",1,0)</f>
        <v>0</v>
      </c>
      <c r="AN479">
        <f ca="1">IF(Table1[[#This Row],[field of work]]="agriculture",1,0)</f>
        <v>0</v>
      </c>
      <c r="AO479">
        <f ca="1">IF(Table1[[#This Row],[field of work]]="IT",1,0)</f>
        <v>1</v>
      </c>
      <c r="AP479">
        <f ca="1">IF(Table1[[#This Row],[field of work]]="construction",1,0)</f>
        <v>0</v>
      </c>
      <c r="AQ479">
        <f ca="1">IF(Table1[[#This Row],[field of work]]="general work",1,0)</f>
        <v>0</v>
      </c>
      <c r="AY479" s="23">
        <f ca="1">IF(Table1[[#This Row],[area]]="ontario",1,0)</f>
        <v>0</v>
      </c>
      <c r="AZ479">
        <f ca="1">IF(Table1[[#This Row],[area]]="newfounland",1,0)</f>
        <v>0</v>
      </c>
      <c r="BA479">
        <f ca="1">IF(Table1[[#This Row],[area]]="alberta",1,0)</f>
        <v>0</v>
      </c>
      <c r="BB479">
        <f ca="1">IF(Table1[[#This Row],[area]]="BC",1,0)</f>
        <v>0</v>
      </c>
      <c r="BC479">
        <f ca="1">IF(Table1[[#This Row],[area]]="yukon",1,0)</f>
        <v>0</v>
      </c>
      <c r="BD479">
        <f ca="1">IF(Table1[[#This Row],[area]]="nunavet",1,0)</f>
        <v>0</v>
      </c>
      <c r="BE479">
        <f ca="1">IF(Table1[[#This Row],[area]]="sasketchwan",1,0)</f>
        <v>1</v>
      </c>
      <c r="BF479">
        <f ca="1">IF(Table1[[#This Row],[area]]="newbruncwick",1,0)</f>
        <v>0</v>
      </c>
      <c r="BG479">
        <f ca="1">IF(Table1[[#This Row],[area]]="manitoba",1,0)</f>
        <v>0</v>
      </c>
      <c r="BH479">
        <f ca="1">IF(Table1[[#This Row],[area]]="prince edward island",1,0)</f>
        <v>0</v>
      </c>
      <c r="BI479">
        <f ca="1">IF(Table1[[#This Row],[area]]="quebec",1,0)</f>
        <v>0</v>
      </c>
      <c r="BJ479">
        <f ca="1">IF(Table1[[#This Row],[area]]="northwest tersesa",1,0)</f>
        <v>0</v>
      </c>
      <c r="BZ479" s="41">
        <f ca="1">Table1[[#This Row],[Cars Value]]/Table1[[#This Row],[no of cars]]</f>
        <v>2291.490362947723</v>
      </c>
      <c r="CB479" s="5">
        <f ca="1">IF(Table1[[#This Row],[Value of debts]]&gt;$CC$6,1,0)</f>
        <v>1</v>
      </c>
      <c r="CF479" s="6"/>
      <c r="CG479" s="43">
        <f ca="1">Table1[[#This Row],[Mortage left]]/Table1[[#This Row],[value of house]]</f>
        <v>0.86422859788339068</v>
      </c>
      <c r="CH479">
        <f t="shared" ca="1" si="177"/>
        <v>0</v>
      </c>
      <c r="CO479" s="5">
        <f ca="1">IF(Table1[[#This Row],[area]]="yukon",Table1[[#This Row],[income]],0)</f>
        <v>0</v>
      </c>
      <c r="CP479">
        <f ca="1">IF(Table1[[#This Row],[area]]="ontario",Table1[[#This Row],[income]],0)</f>
        <v>0</v>
      </c>
      <c r="CQ479">
        <f ca="1">IF(Table1[[#This Row],[area]]="newfounland",Table1[[#This Row],[income]],0)</f>
        <v>0</v>
      </c>
      <c r="CR479">
        <f ca="1">IF(Table1[[#This Row],[area]]="alberta",Table1[[#This Row],[income]],0)</f>
        <v>0</v>
      </c>
      <c r="CS479">
        <f ca="1">IF(Table1[[#This Row],[area]]="nunavet",Table1[[#This Row],[income]],0)</f>
        <v>0</v>
      </c>
      <c r="CT479">
        <f ca="1">IF(Table1[[#This Row],[area]]="prince edward island",Table1[[#This Row],[income]],0)</f>
        <v>0</v>
      </c>
      <c r="CU479">
        <f ca="1">IF(Table1[[#This Row],[area]]="northwest tersesa",Table1[[#This Row],[income]],0)</f>
        <v>0</v>
      </c>
      <c r="CV479">
        <f ca="1">IF(Table1[[#This Row],[area]]="quebec",Table1[[#This Row],[income]],0)</f>
        <v>0</v>
      </c>
      <c r="CW479">
        <f ca="1">IF(Table1[[#This Row],[area]]="manitoba",Table1[[#This Row],[income]],0)</f>
        <v>0</v>
      </c>
      <c r="CX479">
        <f ca="1">IF(Table1[[#This Row],[area]]="sasketchwan",Table1[[#This Row],[income]],0)</f>
        <v>44087</v>
      </c>
      <c r="CY479">
        <f ca="1">IF(Table1[[#This Row],[area]]="BC",Table1[[#This Row],[income]],0)</f>
        <v>0</v>
      </c>
      <c r="CZ479" s="6">
        <f ca="1">IF(Table1[[#This Row],[area]]="newbruncwick",Table1[[#This Row],[income]],0)</f>
        <v>0</v>
      </c>
      <c r="DB479" s="5">
        <f ca="1">IF(Table1[[#This Row],[field of work]]="health",Table1[[#This Row],[income]],0)</f>
        <v>0</v>
      </c>
      <c r="DC479">
        <f ca="1">IF(Table1[[#This Row],[field of work]]="teaching",Table1[[#This Row],[income]],0)</f>
        <v>0</v>
      </c>
      <c r="DD479">
        <f ca="1">IF(Table1[[#This Row],[field of work]]="agriculture",Table1[[#This Row],[income]],0)</f>
        <v>0</v>
      </c>
      <c r="DE479">
        <f ca="1">IF(Table1[[#This Row],[field of work]]="IT",Table1[[#This Row],[income]],0)</f>
        <v>44087</v>
      </c>
      <c r="DF479">
        <f ca="1">IF(Table1[[#This Row],[field of work]]="construction",Table1[[#This Row],[income]],0)</f>
        <v>0</v>
      </c>
      <c r="DG479" s="6">
        <f ca="1">IF(Table1[[#This Row],[field of work]]="general work",Table1[[#This Row],[income]],0)</f>
        <v>0</v>
      </c>
      <c r="DJ479" s="5">
        <f ca="1">IF(Table1[[#This Row],[Value of debts]]&gt;Table1[[#This Row],[income]],1,0)</f>
        <v>1</v>
      </c>
      <c r="DK479" s="6"/>
      <c r="DL479">
        <f ca="1">IF(Table1[[#This Row],[net worth of person($)]]&gt;$DM$6,Table1[[#This Row],[age]],0)</f>
        <v>0</v>
      </c>
    </row>
    <row r="480" spans="2:116" x14ac:dyDescent="0.3">
      <c r="B480">
        <f t="shared" ca="1" si="164"/>
        <v>1</v>
      </c>
      <c r="C480" s="1" t="str">
        <f t="shared" ca="1" si="165"/>
        <v>men</v>
      </c>
      <c r="D480">
        <f t="shared" ca="1" si="166"/>
        <v>42</v>
      </c>
      <c r="E480">
        <f t="shared" ca="1" si="167"/>
        <v>1</v>
      </c>
      <c r="F480" t="str">
        <f t="shared" ca="1" si="168"/>
        <v>health</v>
      </c>
      <c r="G480">
        <f t="shared" ca="1" si="169"/>
        <v>4</v>
      </c>
      <c r="H480" t="str">
        <f t="shared" ca="1" si="170"/>
        <v>technical;</v>
      </c>
      <c r="I480">
        <f t="shared" ca="1" si="171"/>
        <v>3</v>
      </c>
      <c r="J480">
        <f t="shared" ca="1" si="163"/>
        <v>2</v>
      </c>
      <c r="K480">
        <f t="shared" ca="1" si="172"/>
        <v>58403</v>
      </c>
      <c r="L480">
        <f t="shared" ca="1" si="173"/>
        <v>9</v>
      </c>
      <c r="M480" t="str">
        <f t="shared" ca="1" si="174"/>
        <v>quebec</v>
      </c>
      <c r="N480">
        <f t="shared" ca="1" si="178"/>
        <v>292015</v>
      </c>
      <c r="O480">
        <f t="shared" ca="1" si="175"/>
        <v>93932.469256678436</v>
      </c>
      <c r="P480">
        <f t="shared" ca="1" si="179"/>
        <v>104890.48660277671</v>
      </c>
      <c r="Q480">
        <f t="shared" ca="1" si="176"/>
        <v>25333</v>
      </c>
      <c r="R480">
        <f t="shared" ca="1" si="180"/>
        <v>27923.36604929221</v>
      </c>
      <c r="S480">
        <f t="shared" ca="1" si="181"/>
        <v>8161.7559163594706</v>
      </c>
      <c r="T480">
        <f t="shared" ca="1" si="182"/>
        <v>405067.24251913617</v>
      </c>
      <c r="U480">
        <f t="shared" ca="1" si="183"/>
        <v>147188.83530597063</v>
      </c>
      <c r="V480">
        <f t="shared" ca="1" si="184"/>
        <v>257878.40721316554</v>
      </c>
      <c r="AF480" s="5">
        <f ca="1">IF(Table1[[#This Row],[Genders]]="men",1,0)</f>
        <v>1</v>
      </c>
      <c r="AG480">
        <f ca="1">IF(Table1[[#This Row],[Genders]]="women",1,0)</f>
        <v>0</v>
      </c>
      <c r="AJ480" s="6"/>
      <c r="AL480">
        <f ca="1">IF(Table1[[#This Row],[field of work]]="teaching",1,0)</f>
        <v>0</v>
      </c>
      <c r="AM480">
        <f ca="1">IF(Table1[[#This Row],[field of work]]="health",1,0)</f>
        <v>1</v>
      </c>
      <c r="AN480">
        <f ca="1">IF(Table1[[#This Row],[field of work]]="agriculture",1,0)</f>
        <v>0</v>
      </c>
      <c r="AO480">
        <f ca="1">IF(Table1[[#This Row],[field of work]]="IT",1,0)</f>
        <v>0</v>
      </c>
      <c r="AP480">
        <f ca="1">IF(Table1[[#This Row],[field of work]]="construction",1,0)</f>
        <v>0</v>
      </c>
      <c r="AQ480">
        <f ca="1">IF(Table1[[#This Row],[field of work]]="general work",1,0)</f>
        <v>0</v>
      </c>
      <c r="AY480" s="23">
        <f ca="1">IF(Table1[[#This Row],[area]]="ontario",1,0)</f>
        <v>0</v>
      </c>
      <c r="AZ480">
        <f ca="1">IF(Table1[[#This Row],[area]]="newfounland",1,0)</f>
        <v>0</v>
      </c>
      <c r="BA480">
        <f ca="1">IF(Table1[[#This Row],[area]]="alberta",1,0)</f>
        <v>0</v>
      </c>
      <c r="BB480">
        <f ca="1">IF(Table1[[#This Row],[area]]="BC",1,0)</f>
        <v>0</v>
      </c>
      <c r="BC480">
        <f ca="1">IF(Table1[[#This Row],[area]]="yukon",1,0)</f>
        <v>0</v>
      </c>
      <c r="BD480">
        <f ca="1">IF(Table1[[#This Row],[area]]="nunavet",1,0)</f>
        <v>0</v>
      </c>
      <c r="BE480">
        <f ca="1">IF(Table1[[#This Row],[area]]="sasketchwan",1,0)</f>
        <v>0</v>
      </c>
      <c r="BF480">
        <f ca="1">IF(Table1[[#This Row],[area]]="newbruncwick",1,0)</f>
        <v>0</v>
      </c>
      <c r="BG480">
        <f ca="1">IF(Table1[[#This Row],[area]]="manitoba",1,0)</f>
        <v>0</v>
      </c>
      <c r="BH480">
        <f ca="1">IF(Table1[[#This Row],[area]]="prince edward island",1,0)</f>
        <v>0</v>
      </c>
      <c r="BI480">
        <f ca="1">IF(Table1[[#This Row],[area]]="quebec",1,0)</f>
        <v>1</v>
      </c>
      <c r="BJ480">
        <f ca="1">IF(Table1[[#This Row],[area]]="northwest tersesa",1,0)</f>
        <v>0</v>
      </c>
      <c r="BZ480" s="41">
        <f ca="1">Table1[[#This Row],[Cars Value]]/Table1[[#This Row],[no of cars]]</f>
        <v>52445.243301388356</v>
      </c>
      <c r="CB480" s="5">
        <f ca="1">IF(Table1[[#This Row],[Value of debts]]&gt;$CC$6,1,0)</f>
        <v>1</v>
      </c>
      <c r="CF480" s="6"/>
      <c r="CG480" s="43">
        <f ca="1">Table1[[#This Row],[Mortage left]]/Table1[[#This Row],[value of house]]</f>
        <v>0.32167001440569298</v>
      </c>
      <c r="CH480">
        <f t="shared" ca="1" si="177"/>
        <v>0</v>
      </c>
      <c r="CO480" s="5">
        <f ca="1">IF(Table1[[#This Row],[area]]="yukon",Table1[[#This Row],[income]],0)</f>
        <v>0</v>
      </c>
      <c r="CP480">
        <f ca="1">IF(Table1[[#This Row],[area]]="ontario",Table1[[#This Row],[income]],0)</f>
        <v>0</v>
      </c>
      <c r="CQ480">
        <f ca="1">IF(Table1[[#This Row],[area]]="newfounland",Table1[[#This Row],[income]],0)</f>
        <v>0</v>
      </c>
      <c r="CR480">
        <f ca="1">IF(Table1[[#This Row],[area]]="alberta",Table1[[#This Row],[income]],0)</f>
        <v>0</v>
      </c>
      <c r="CS480">
        <f ca="1">IF(Table1[[#This Row],[area]]="nunavet",Table1[[#This Row],[income]],0)</f>
        <v>0</v>
      </c>
      <c r="CT480">
        <f ca="1">IF(Table1[[#This Row],[area]]="prince edward island",Table1[[#This Row],[income]],0)</f>
        <v>0</v>
      </c>
      <c r="CU480">
        <f ca="1">IF(Table1[[#This Row],[area]]="northwest tersesa",Table1[[#This Row],[income]],0)</f>
        <v>0</v>
      </c>
      <c r="CV480">
        <f ca="1">IF(Table1[[#This Row],[area]]="quebec",Table1[[#This Row],[income]],0)</f>
        <v>58403</v>
      </c>
      <c r="CW480">
        <f ca="1">IF(Table1[[#This Row],[area]]="manitoba",Table1[[#This Row],[income]],0)</f>
        <v>0</v>
      </c>
      <c r="CX480">
        <f ca="1">IF(Table1[[#This Row],[area]]="sasketchwan",Table1[[#This Row],[income]],0)</f>
        <v>0</v>
      </c>
      <c r="CY480">
        <f ca="1">IF(Table1[[#This Row],[area]]="BC",Table1[[#This Row],[income]],0)</f>
        <v>0</v>
      </c>
      <c r="CZ480" s="6">
        <f ca="1">IF(Table1[[#This Row],[area]]="newbruncwick",Table1[[#This Row],[income]],0)</f>
        <v>0</v>
      </c>
      <c r="DB480" s="5">
        <f ca="1">IF(Table1[[#This Row],[field of work]]="health",Table1[[#This Row],[income]],0)</f>
        <v>58403</v>
      </c>
      <c r="DC480">
        <f ca="1">IF(Table1[[#This Row],[field of work]]="teaching",Table1[[#This Row],[income]],0)</f>
        <v>0</v>
      </c>
      <c r="DD480">
        <f ca="1">IF(Table1[[#This Row],[field of work]]="agriculture",Table1[[#This Row],[income]],0)</f>
        <v>0</v>
      </c>
      <c r="DE480">
        <f ca="1">IF(Table1[[#This Row],[field of work]]="IT",Table1[[#This Row],[income]],0)</f>
        <v>0</v>
      </c>
      <c r="DF480">
        <f ca="1">IF(Table1[[#This Row],[field of work]]="construction",Table1[[#This Row],[income]],0)</f>
        <v>0</v>
      </c>
      <c r="DG480" s="6">
        <f ca="1">IF(Table1[[#This Row],[field of work]]="general work",Table1[[#This Row],[income]],0)</f>
        <v>0</v>
      </c>
      <c r="DJ480" s="5">
        <f ca="1">IF(Table1[[#This Row],[Value of debts]]&gt;Table1[[#This Row],[income]],1,0)</f>
        <v>1</v>
      </c>
      <c r="DK480" s="6"/>
      <c r="DL480">
        <f ca="1">IF(Table1[[#This Row],[net worth of person($)]]&gt;$DM$6,Table1[[#This Row],[age]],0)</f>
        <v>42</v>
      </c>
    </row>
    <row r="481" spans="2:116" x14ac:dyDescent="0.3">
      <c r="B481">
        <f t="shared" ca="1" si="164"/>
        <v>2</v>
      </c>
      <c r="C481" s="1" t="str">
        <f t="shared" ca="1" si="165"/>
        <v>women</v>
      </c>
      <c r="D481">
        <f t="shared" ca="1" si="166"/>
        <v>41</v>
      </c>
      <c r="E481">
        <f t="shared" ca="1" si="167"/>
        <v>3</v>
      </c>
      <c r="F481" t="str">
        <f t="shared" ca="1" si="168"/>
        <v>teaching</v>
      </c>
      <c r="G481">
        <f t="shared" ca="1" si="169"/>
        <v>4</v>
      </c>
      <c r="H481" t="str">
        <f t="shared" ca="1" si="170"/>
        <v>technical;</v>
      </c>
      <c r="I481">
        <f t="shared" ca="1" si="171"/>
        <v>1</v>
      </c>
      <c r="J481">
        <f t="shared" ca="1" si="163"/>
        <v>2</v>
      </c>
      <c r="K481">
        <f t="shared" ca="1" si="172"/>
        <v>55709</v>
      </c>
      <c r="L481">
        <f t="shared" ca="1" si="173"/>
        <v>6</v>
      </c>
      <c r="M481" t="str">
        <f t="shared" ca="1" si="174"/>
        <v>sasketchwan</v>
      </c>
      <c r="N481">
        <f t="shared" ca="1" si="178"/>
        <v>222836</v>
      </c>
      <c r="O481">
        <f t="shared" ca="1" si="175"/>
        <v>11480.518194701417</v>
      </c>
      <c r="P481">
        <f t="shared" ca="1" si="179"/>
        <v>24770.04533128253</v>
      </c>
      <c r="Q481">
        <f t="shared" ca="1" si="176"/>
        <v>6137</v>
      </c>
      <c r="R481">
        <f t="shared" ca="1" si="180"/>
        <v>40071.079508223411</v>
      </c>
      <c r="S481">
        <f t="shared" ca="1" si="181"/>
        <v>6547.8300527501451</v>
      </c>
      <c r="T481">
        <f t="shared" ca="1" si="182"/>
        <v>254153.8753840327</v>
      </c>
      <c r="U481">
        <f t="shared" ca="1" si="183"/>
        <v>57688.597702924832</v>
      </c>
      <c r="V481">
        <f t="shared" ca="1" si="184"/>
        <v>196465.27768110787</v>
      </c>
      <c r="AF481" s="5">
        <f ca="1">IF(Table1[[#This Row],[Genders]]="men",1,0)</f>
        <v>0</v>
      </c>
      <c r="AG481">
        <f ca="1">IF(Table1[[#This Row],[Genders]]="women",1,0)</f>
        <v>1</v>
      </c>
      <c r="AJ481" s="6"/>
      <c r="AL481">
        <f ca="1">IF(Table1[[#This Row],[field of work]]="teaching",1,0)</f>
        <v>1</v>
      </c>
      <c r="AM481">
        <f ca="1">IF(Table1[[#This Row],[field of work]]="health",1,0)</f>
        <v>0</v>
      </c>
      <c r="AN481">
        <f ca="1">IF(Table1[[#This Row],[field of work]]="agriculture",1,0)</f>
        <v>0</v>
      </c>
      <c r="AO481">
        <f ca="1">IF(Table1[[#This Row],[field of work]]="IT",1,0)</f>
        <v>0</v>
      </c>
      <c r="AP481">
        <f ca="1">IF(Table1[[#This Row],[field of work]]="construction",1,0)</f>
        <v>0</v>
      </c>
      <c r="AQ481">
        <f ca="1">IF(Table1[[#This Row],[field of work]]="general work",1,0)</f>
        <v>0</v>
      </c>
      <c r="AY481" s="23">
        <f ca="1">IF(Table1[[#This Row],[area]]="ontario",1,0)</f>
        <v>0</v>
      </c>
      <c r="AZ481">
        <f ca="1">IF(Table1[[#This Row],[area]]="newfounland",1,0)</f>
        <v>0</v>
      </c>
      <c r="BA481">
        <f ca="1">IF(Table1[[#This Row],[area]]="alberta",1,0)</f>
        <v>0</v>
      </c>
      <c r="BB481">
        <f ca="1">IF(Table1[[#This Row],[area]]="BC",1,0)</f>
        <v>0</v>
      </c>
      <c r="BC481">
        <f ca="1">IF(Table1[[#This Row],[area]]="yukon",1,0)</f>
        <v>0</v>
      </c>
      <c r="BD481">
        <f ca="1">IF(Table1[[#This Row],[area]]="nunavet",1,0)</f>
        <v>0</v>
      </c>
      <c r="BE481">
        <f ca="1">IF(Table1[[#This Row],[area]]="sasketchwan",1,0)</f>
        <v>1</v>
      </c>
      <c r="BF481">
        <f ca="1">IF(Table1[[#This Row],[area]]="newbruncwick",1,0)</f>
        <v>0</v>
      </c>
      <c r="BG481">
        <f ca="1">IF(Table1[[#This Row],[area]]="manitoba",1,0)</f>
        <v>0</v>
      </c>
      <c r="BH481">
        <f ca="1">IF(Table1[[#This Row],[area]]="prince edward island",1,0)</f>
        <v>0</v>
      </c>
      <c r="BI481">
        <f ca="1">IF(Table1[[#This Row],[area]]="quebec",1,0)</f>
        <v>0</v>
      </c>
      <c r="BJ481">
        <f ca="1">IF(Table1[[#This Row],[area]]="northwest tersesa",1,0)</f>
        <v>0</v>
      </c>
      <c r="BZ481" s="41">
        <f ca="1">Table1[[#This Row],[Cars Value]]/Table1[[#This Row],[no of cars]]</f>
        <v>12385.022665641265</v>
      </c>
      <c r="CB481" s="5">
        <f ca="1">IF(Table1[[#This Row],[Value of debts]]&gt;$CC$6,1,0)</f>
        <v>0</v>
      </c>
      <c r="CF481" s="6"/>
      <c r="CG481" s="43">
        <f ca="1">Table1[[#This Row],[Mortage left]]/Table1[[#This Row],[value of house]]</f>
        <v>5.1520033543509203E-2</v>
      </c>
      <c r="CH481">
        <f t="shared" ca="1" si="177"/>
        <v>1</v>
      </c>
      <c r="CO481" s="5">
        <f ca="1">IF(Table1[[#This Row],[area]]="yukon",Table1[[#This Row],[income]],0)</f>
        <v>0</v>
      </c>
      <c r="CP481">
        <f ca="1">IF(Table1[[#This Row],[area]]="ontario",Table1[[#This Row],[income]],0)</f>
        <v>0</v>
      </c>
      <c r="CQ481">
        <f ca="1">IF(Table1[[#This Row],[area]]="newfounland",Table1[[#This Row],[income]],0)</f>
        <v>0</v>
      </c>
      <c r="CR481">
        <f ca="1">IF(Table1[[#This Row],[area]]="alberta",Table1[[#This Row],[income]],0)</f>
        <v>0</v>
      </c>
      <c r="CS481">
        <f ca="1">IF(Table1[[#This Row],[area]]="nunavet",Table1[[#This Row],[income]],0)</f>
        <v>0</v>
      </c>
      <c r="CT481">
        <f ca="1">IF(Table1[[#This Row],[area]]="prince edward island",Table1[[#This Row],[income]],0)</f>
        <v>0</v>
      </c>
      <c r="CU481">
        <f ca="1">IF(Table1[[#This Row],[area]]="northwest tersesa",Table1[[#This Row],[income]],0)</f>
        <v>0</v>
      </c>
      <c r="CV481">
        <f ca="1">IF(Table1[[#This Row],[area]]="quebec",Table1[[#This Row],[income]],0)</f>
        <v>0</v>
      </c>
      <c r="CW481">
        <f ca="1">IF(Table1[[#This Row],[area]]="manitoba",Table1[[#This Row],[income]],0)</f>
        <v>0</v>
      </c>
      <c r="CX481">
        <f ca="1">IF(Table1[[#This Row],[area]]="sasketchwan",Table1[[#This Row],[income]],0)</f>
        <v>55709</v>
      </c>
      <c r="CY481">
        <f ca="1">IF(Table1[[#This Row],[area]]="BC",Table1[[#This Row],[income]],0)</f>
        <v>0</v>
      </c>
      <c r="CZ481" s="6">
        <f ca="1">IF(Table1[[#This Row],[area]]="newbruncwick",Table1[[#This Row],[income]],0)</f>
        <v>0</v>
      </c>
      <c r="DB481" s="5">
        <f ca="1">IF(Table1[[#This Row],[field of work]]="health",Table1[[#This Row],[income]],0)</f>
        <v>0</v>
      </c>
      <c r="DC481">
        <f ca="1">IF(Table1[[#This Row],[field of work]]="teaching",Table1[[#This Row],[income]],0)</f>
        <v>55709</v>
      </c>
      <c r="DD481">
        <f ca="1">IF(Table1[[#This Row],[field of work]]="agriculture",Table1[[#This Row],[income]],0)</f>
        <v>0</v>
      </c>
      <c r="DE481">
        <f ca="1">IF(Table1[[#This Row],[field of work]]="IT",Table1[[#This Row],[income]],0)</f>
        <v>0</v>
      </c>
      <c r="DF481">
        <f ca="1">IF(Table1[[#This Row],[field of work]]="construction",Table1[[#This Row],[income]],0)</f>
        <v>0</v>
      </c>
      <c r="DG481" s="6">
        <f ca="1">IF(Table1[[#This Row],[field of work]]="general work",Table1[[#This Row],[income]],0)</f>
        <v>0</v>
      </c>
      <c r="DJ481" s="5">
        <f ca="1">IF(Table1[[#This Row],[Value of debts]]&gt;Table1[[#This Row],[income]],1,0)</f>
        <v>1</v>
      </c>
      <c r="DK481" s="6"/>
      <c r="DL481">
        <f ca="1">IF(Table1[[#This Row],[net worth of person($)]]&gt;$DM$6,Table1[[#This Row],[age]],0)</f>
        <v>41</v>
      </c>
    </row>
    <row r="482" spans="2:116" x14ac:dyDescent="0.3">
      <c r="B482">
        <f t="shared" ca="1" si="164"/>
        <v>2</v>
      </c>
      <c r="C482" s="1" t="str">
        <f t="shared" ca="1" si="165"/>
        <v>women</v>
      </c>
      <c r="D482">
        <f t="shared" ca="1" si="166"/>
        <v>35</v>
      </c>
      <c r="E482">
        <f t="shared" ca="1" si="167"/>
        <v>3</v>
      </c>
      <c r="F482" t="str">
        <f t="shared" ca="1" si="168"/>
        <v>teaching</v>
      </c>
      <c r="G482">
        <f t="shared" ca="1" si="169"/>
        <v>5</v>
      </c>
      <c r="H482" t="str">
        <f t="shared" ca="1" si="170"/>
        <v>other</v>
      </c>
      <c r="I482">
        <f t="shared" ca="1" si="171"/>
        <v>3</v>
      </c>
      <c r="J482">
        <f t="shared" ca="1" si="163"/>
        <v>2</v>
      </c>
      <c r="K482">
        <f t="shared" ca="1" si="172"/>
        <v>42850</v>
      </c>
      <c r="L482">
        <f t="shared" ca="1" si="173"/>
        <v>9</v>
      </c>
      <c r="M482" t="str">
        <f t="shared" ca="1" si="174"/>
        <v>quebec</v>
      </c>
      <c r="N482">
        <f t="shared" ca="1" si="178"/>
        <v>214250</v>
      </c>
      <c r="O482">
        <f t="shared" ca="1" si="175"/>
        <v>11746.008015762587</v>
      </c>
      <c r="P482">
        <f t="shared" ca="1" si="179"/>
        <v>43838.514880028699</v>
      </c>
      <c r="Q482">
        <f t="shared" ca="1" si="176"/>
        <v>19605</v>
      </c>
      <c r="R482">
        <f t="shared" ca="1" si="180"/>
        <v>62803.981994490925</v>
      </c>
      <c r="S482">
        <f t="shared" ca="1" si="181"/>
        <v>12332.747532214846</v>
      </c>
      <c r="T482">
        <f t="shared" ca="1" si="182"/>
        <v>270421.26241224352</v>
      </c>
      <c r="U482">
        <f t="shared" ca="1" si="183"/>
        <v>94154.990010253518</v>
      </c>
      <c r="V482">
        <f t="shared" ca="1" si="184"/>
        <v>176266.27240199002</v>
      </c>
      <c r="AF482" s="5">
        <f ca="1">IF(Table1[[#This Row],[Genders]]="men",1,0)</f>
        <v>0</v>
      </c>
      <c r="AG482">
        <f ca="1">IF(Table1[[#This Row],[Genders]]="women",1,0)</f>
        <v>1</v>
      </c>
      <c r="AJ482" s="6"/>
      <c r="AL482">
        <f ca="1">IF(Table1[[#This Row],[field of work]]="teaching",1,0)</f>
        <v>1</v>
      </c>
      <c r="AM482">
        <f ca="1">IF(Table1[[#This Row],[field of work]]="health",1,0)</f>
        <v>0</v>
      </c>
      <c r="AN482">
        <f ca="1">IF(Table1[[#This Row],[field of work]]="agriculture",1,0)</f>
        <v>0</v>
      </c>
      <c r="AO482">
        <f ca="1">IF(Table1[[#This Row],[field of work]]="IT",1,0)</f>
        <v>0</v>
      </c>
      <c r="AP482">
        <f ca="1">IF(Table1[[#This Row],[field of work]]="construction",1,0)</f>
        <v>0</v>
      </c>
      <c r="AQ482">
        <f ca="1">IF(Table1[[#This Row],[field of work]]="general work",1,0)</f>
        <v>0</v>
      </c>
      <c r="AY482" s="23">
        <f ca="1">IF(Table1[[#This Row],[area]]="ontario",1,0)</f>
        <v>0</v>
      </c>
      <c r="AZ482">
        <f ca="1">IF(Table1[[#This Row],[area]]="newfounland",1,0)</f>
        <v>0</v>
      </c>
      <c r="BA482">
        <f ca="1">IF(Table1[[#This Row],[area]]="alberta",1,0)</f>
        <v>0</v>
      </c>
      <c r="BB482">
        <f ca="1">IF(Table1[[#This Row],[area]]="BC",1,0)</f>
        <v>0</v>
      </c>
      <c r="BC482">
        <f ca="1">IF(Table1[[#This Row],[area]]="yukon",1,0)</f>
        <v>0</v>
      </c>
      <c r="BD482">
        <f ca="1">IF(Table1[[#This Row],[area]]="nunavet",1,0)</f>
        <v>0</v>
      </c>
      <c r="BE482">
        <f ca="1">IF(Table1[[#This Row],[area]]="sasketchwan",1,0)</f>
        <v>0</v>
      </c>
      <c r="BF482">
        <f ca="1">IF(Table1[[#This Row],[area]]="newbruncwick",1,0)</f>
        <v>0</v>
      </c>
      <c r="BG482">
        <f ca="1">IF(Table1[[#This Row],[area]]="manitoba",1,0)</f>
        <v>0</v>
      </c>
      <c r="BH482">
        <f ca="1">IF(Table1[[#This Row],[area]]="prince edward island",1,0)</f>
        <v>0</v>
      </c>
      <c r="BI482">
        <f ca="1">IF(Table1[[#This Row],[area]]="quebec",1,0)</f>
        <v>1</v>
      </c>
      <c r="BJ482">
        <f ca="1">IF(Table1[[#This Row],[area]]="northwest tersesa",1,0)</f>
        <v>0</v>
      </c>
      <c r="BZ482" s="41">
        <f ca="1">Table1[[#This Row],[Cars Value]]/Table1[[#This Row],[no of cars]]</f>
        <v>21919.257440014349</v>
      </c>
      <c r="CB482" s="5">
        <f ca="1">IF(Table1[[#This Row],[Value of debts]]&gt;$CC$6,1,0)</f>
        <v>0</v>
      </c>
      <c r="CF482" s="6"/>
      <c r="CG482" s="43">
        <f ca="1">Table1[[#This Row],[Mortage left]]/Table1[[#This Row],[value of house]]</f>
        <v>5.4823841380455485E-2</v>
      </c>
      <c r="CH482">
        <f t="shared" ca="1" si="177"/>
        <v>1</v>
      </c>
      <c r="CO482" s="5">
        <f ca="1">IF(Table1[[#This Row],[area]]="yukon",Table1[[#This Row],[income]],0)</f>
        <v>0</v>
      </c>
      <c r="CP482">
        <f ca="1">IF(Table1[[#This Row],[area]]="ontario",Table1[[#This Row],[income]],0)</f>
        <v>0</v>
      </c>
      <c r="CQ482">
        <f ca="1">IF(Table1[[#This Row],[area]]="newfounland",Table1[[#This Row],[income]],0)</f>
        <v>0</v>
      </c>
      <c r="CR482">
        <f ca="1">IF(Table1[[#This Row],[area]]="alberta",Table1[[#This Row],[income]],0)</f>
        <v>0</v>
      </c>
      <c r="CS482">
        <f ca="1">IF(Table1[[#This Row],[area]]="nunavet",Table1[[#This Row],[income]],0)</f>
        <v>0</v>
      </c>
      <c r="CT482">
        <f ca="1">IF(Table1[[#This Row],[area]]="prince edward island",Table1[[#This Row],[income]],0)</f>
        <v>0</v>
      </c>
      <c r="CU482">
        <f ca="1">IF(Table1[[#This Row],[area]]="northwest tersesa",Table1[[#This Row],[income]],0)</f>
        <v>0</v>
      </c>
      <c r="CV482">
        <f ca="1">IF(Table1[[#This Row],[area]]="quebec",Table1[[#This Row],[income]],0)</f>
        <v>42850</v>
      </c>
      <c r="CW482">
        <f ca="1">IF(Table1[[#This Row],[area]]="manitoba",Table1[[#This Row],[income]],0)</f>
        <v>0</v>
      </c>
      <c r="CX482">
        <f ca="1">IF(Table1[[#This Row],[area]]="sasketchwan",Table1[[#This Row],[income]],0)</f>
        <v>0</v>
      </c>
      <c r="CY482">
        <f ca="1">IF(Table1[[#This Row],[area]]="BC",Table1[[#This Row],[income]],0)</f>
        <v>0</v>
      </c>
      <c r="CZ482" s="6">
        <f ca="1">IF(Table1[[#This Row],[area]]="newbruncwick",Table1[[#This Row],[income]],0)</f>
        <v>0</v>
      </c>
      <c r="DB482" s="5">
        <f ca="1">IF(Table1[[#This Row],[field of work]]="health",Table1[[#This Row],[income]],0)</f>
        <v>0</v>
      </c>
      <c r="DC482">
        <f ca="1">IF(Table1[[#This Row],[field of work]]="teaching",Table1[[#This Row],[income]],0)</f>
        <v>42850</v>
      </c>
      <c r="DD482">
        <f ca="1">IF(Table1[[#This Row],[field of work]]="agriculture",Table1[[#This Row],[income]],0)</f>
        <v>0</v>
      </c>
      <c r="DE482">
        <f ca="1">IF(Table1[[#This Row],[field of work]]="IT",Table1[[#This Row],[income]],0)</f>
        <v>0</v>
      </c>
      <c r="DF482">
        <f ca="1">IF(Table1[[#This Row],[field of work]]="construction",Table1[[#This Row],[income]],0)</f>
        <v>0</v>
      </c>
      <c r="DG482" s="6">
        <f ca="1">IF(Table1[[#This Row],[field of work]]="general work",Table1[[#This Row],[income]],0)</f>
        <v>0</v>
      </c>
      <c r="DJ482" s="5">
        <f ca="1">IF(Table1[[#This Row],[Value of debts]]&gt;Table1[[#This Row],[income]],1,0)</f>
        <v>1</v>
      </c>
      <c r="DK482" s="6"/>
      <c r="DL482">
        <f ca="1">IF(Table1[[#This Row],[net worth of person($)]]&gt;$DM$6,Table1[[#This Row],[age]],0)</f>
        <v>35</v>
      </c>
    </row>
    <row r="483" spans="2:116" x14ac:dyDescent="0.3">
      <c r="B483">
        <f t="shared" ca="1" si="164"/>
        <v>1</v>
      </c>
      <c r="C483" s="1" t="str">
        <f t="shared" ca="1" si="165"/>
        <v>men</v>
      </c>
      <c r="D483">
        <f t="shared" ca="1" si="166"/>
        <v>36</v>
      </c>
      <c r="E483">
        <f t="shared" ca="1" si="167"/>
        <v>3</v>
      </c>
      <c r="F483" t="str">
        <f t="shared" ca="1" si="168"/>
        <v>teaching</v>
      </c>
      <c r="G483">
        <f t="shared" ca="1" si="169"/>
        <v>5</v>
      </c>
      <c r="H483" t="str">
        <f t="shared" ca="1" si="170"/>
        <v>other</v>
      </c>
      <c r="I483">
        <f t="shared" ca="1" si="171"/>
        <v>3</v>
      </c>
      <c r="J483">
        <f t="shared" ca="1" si="163"/>
        <v>2</v>
      </c>
      <c r="K483">
        <f t="shared" ca="1" si="172"/>
        <v>77593</v>
      </c>
      <c r="L483">
        <f t="shared" ca="1" si="173"/>
        <v>1</v>
      </c>
      <c r="M483" t="str">
        <f t="shared" ca="1" si="174"/>
        <v>yukon</v>
      </c>
      <c r="N483">
        <f t="shared" ca="1" si="178"/>
        <v>387965</v>
      </c>
      <c r="O483">
        <f t="shared" ca="1" si="175"/>
        <v>263879.11374571873</v>
      </c>
      <c r="P483">
        <f t="shared" ca="1" si="179"/>
        <v>26757.270514578155</v>
      </c>
      <c r="Q483">
        <f t="shared" ca="1" si="176"/>
        <v>11647</v>
      </c>
      <c r="R483">
        <f t="shared" ca="1" si="180"/>
        <v>42764.710279623061</v>
      </c>
      <c r="S483">
        <f t="shared" ca="1" si="181"/>
        <v>39232.613899316508</v>
      </c>
      <c r="T483">
        <f t="shared" ca="1" si="182"/>
        <v>453954.88441389467</v>
      </c>
      <c r="U483">
        <f t="shared" ca="1" si="183"/>
        <v>318290.82402534178</v>
      </c>
      <c r="V483">
        <f t="shared" ca="1" si="184"/>
        <v>135664.0603885529</v>
      </c>
      <c r="AF483" s="5">
        <f ca="1">IF(Table1[[#This Row],[Genders]]="men",1,0)</f>
        <v>1</v>
      </c>
      <c r="AG483">
        <f ca="1">IF(Table1[[#This Row],[Genders]]="women",1,0)</f>
        <v>0</v>
      </c>
      <c r="AJ483" s="6"/>
      <c r="AL483">
        <f ca="1">IF(Table1[[#This Row],[field of work]]="teaching",1,0)</f>
        <v>1</v>
      </c>
      <c r="AM483">
        <f ca="1">IF(Table1[[#This Row],[field of work]]="health",1,0)</f>
        <v>0</v>
      </c>
      <c r="AN483">
        <f ca="1">IF(Table1[[#This Row],[field of work]]="agriculture",1,0)</f>
        <v>0</v>
      </c>
      <c r="AO483">
        <f ca="1">IF(Table1[[#This Row],[field of work]]="IT",1,0)</f>
        <v>0</v>
      </c>
      <c r="AP483">
        <f ca="1">IF(Table1[[#This Row],[field of work]]="construction",1,0)</f>
        <v>0</v>
      </c>
      <c r="AQ483">
        <f ca="1">IF(Table1[[#This Row],[field of work]]="general work",1,0)</f>
        <v>0</v>
      </c>
      <c r="AY483" s="23">
        <f ca="1">IF(Table1[[#This Row],[area]]="ontario",1,0)</f>
        <v>0</v>
      </c>
      <c r="AZ483">
        <f ca="1">IF(Table1[[#This Row],[area]]="newfounland",1,0)</f>
        <v>0</v>
      </c>
      <c r="BA483">
        <f ca="1">IF(Table1[[#This Row],[area]]="alberta",1,0)</f>
        <v>0</v>
      </c>
      <c r="BB483">
        <f ca="1">IF(Table1[[#This Row],[area]]="BC",1,0)</f>
        <v>0</v>
      </c>
      <c r="BC483">
        <f ca="1">IF(Table1[[#This Row],[area]]="yukon",1,0)</f>
        <v>1</v>
      </c>
      <c r="BD483">
        <f ca="1">IF(Table1[[#This Row],[area]]="nunavet",1,0)</f>
        <v>0</v>
      </c>
      <c r="BE483">
        <f ca="1">IF(Table1[[#This Row],[area]]="sasketchwan",1,0)</f>
        <v>0</v>
      </c>
      <c r="BF483">
        <f ca="1">IF(Table1[[#This Row],[area]]="newbruncwick",1,0)</f>
        <v>0</v>
      </c>
      <c r="BG483">
        <f ca="1">IF(Table1[[#This Row],[area]]="manitoba",1,0)</f>
        <v>0</v>
      </c>
      <c r="BH483">
        <f ca="1">IF(Table1[[#This Row],[area]]="prince edward island",1,0)</f>
        <v>0</v>
      </c>
      <c r="BI483">
        <f ca="1">IF(Table1[[#This Row],[area]]="quebec",1,0)</f>
        <v>0</v>
      </c>
      <c r="BJ483">
        <f ca="1">IF(Table1[[#This Row],[area]]="northwest tersesa",1,0)</f>
        <v>0</v>
      </c>
      <c r="BZ483" s="41">
        <f ca="1">Table1[[#This Row],[Cars Value]]/Table1[[#This Row],[no of cars]]</f>
        <v>13378.635257289077</v>
      </c>
      <c r="CB483" s="5">
        <f ca="1">IF(Table1[[#This Row],[Value of debts]]&gt;$CC$6,1,0)</f>
        <v>1</v>
      </c>
      <c r="CF483" s="6"/>
      <c r="CG483" s="43">
        <f ca="1">Table1[[#This Row],[Mortage left]]/Table1[[#This Row],[value of house]]</f>
        <v>0.68016216345731895</v>
      </c>
      <c r="CH483">
        <f t="shared" ca="1" si="177"/>
        <v>0</v>
      </c>
      <c r="CO483" s="5">
        <f ca="1">IF(Table1[[#This Row],[area]]="yukon",Table1[[#This Row],[income]],0)</f>
        <v>77593</v>
      </c>
      <c r="CP483">
        <f ca="1">IF(Table1[[#This Row],[area]]="ontario",Table1[[#This Row],[income]],0)</f>
        <v>0</v>
      </c>
      <c r="CQ483">
        <f ca="1">IF(Table1[[#This Row],[area]]="newfounland",Table1[[#This Row],[income]],0)</f>
        <v>0</v>
      </c>
      <c r="CR483">
        <f ca="1">IF(Table1[[#This Row],[area]]="alberta",Table1[[#This Row],[income]],0)</f>
        <v>0</v>
      </c>
      <c r="CS483">
        <f ca="1">IF(Table1[[#This Row],[area]]="nunavet",Table1[[#This Row],[income]],0)</f>
        <v>0</v>
      </c>
      <c r="CT483">
        <f ca="1">IF(Table1[[#This Row],[area]]="prince edward island",Table1[[#This Row],[income]],0)</f>
        <v>0</v>
      </c>
      <c r="CU483">
        <f ca="1">IF(Table1[[#This Row],[area]]="northwest tersesa",Table1[[#This Row],[income]],0)</f>
        <v>0</v>
      </c>
      <c r="CV483">
        <f ca="1">IF(Table1[[#This Row],[area]]="quebec",Table1[[#This Row],[income]],0)</f>
        <v>0</v>
      </c>
      <c r="CW483">
        <f ca="1">IF(Table1[[#This Row],[area]]="manitoba",Table1[[#This Row],[income]],0)</f>
        <v>0</v>
      </c>
      <c r="CX483">
        <f ca="1">IF(Table1[[#This Row],[area]]="sasketchwan",Table1[[#This Row],[income]],0)</f>
        <v>0</v>
      </c>
      <c r="CY483">
        <f ca="1">IF(Table1[[#This Row],[area]]="BC",Table1[[#This Row],[income]],0)</f>
        <v>0</v>
      </c>
      <c r="CZ483" s="6">
        <f ca="1">IF(Table1[[#This Row],[area]]="newbruncwick",Table1[[#This Row],[income]],0)</f>
        <v>0</v>
      </c>
      <c r="DB483" s="5">
        <f ca="1">IF(Table1[[#This Row],[field of work]]="health",Table1[[#This Row],[income]],0)</f>
        <v>0</v>
      </c>
      <c r="DC483">
        <f ca="1">IF(Table1[[#This Row],[field of work]]="teaching",Table1[[#This Row],[income]],0)</f>
        <v>77593</v>
      </c>
      <c r="DD483">
        <f ca="1">IF(Table1[[#This Row],[field of work]]="agriculture",Table1[[#This Row],[income]],0)</f>
        <v>0</v>
      </c>
      <c r="DE483">
        <f ca="1">IF(Table1[[#This Row],[field of work]]="IT",Table1[[#This Row],[income]],0)</f>
        <v>0</v>
      </c>
      <c r="DF483">
        <f ca="1">IF(Table1[[#This Row],[field of work]]="construction",Table1[[#This Row],[income]],0)</f>
        <v>0</v>
      </c>
      <c r="DG483" s="6">
        <f ca="1">IF(Table1[[#This Row],[field of work]]="general work",Table1[[#This Row],[income]],0)</f>
        <v>0</v>
      </c>
      <c r="DJ483" s="5">
        <f ca="1">IF(Table1[[#This Row],[Value of debts]]&gt;Table1[[#This Row],[income]],1,0)</f>
        <v>1</v>
      </c>
      <c r="DK483" s="6"/>
      <c r="DL483">
        <f ca="1">IF(Table1[[#This Row],[net worth of person($)]]&gt;$DM$6,Table1[[#This Row],[age]],0)</f>
        <v>36</v>
      </c>
    </row>
    <row r="484" spans="2:116" x14ac:dyDescent="0.3">
      <c r="B484">
        <f t="shared" ca="1" si="164"/>
        <v>2</v>
      </c>
      <c r="C484" s="1" t="str">
        <f t="shared" ca="1" si="165"/>
        <v>women</v>
      </c>
      <c r="D484">
        <f t="shared" ca="1" si="166"/>
        <v>26</v>
      </c>
      <c r="E484">
        <f t="shared" ca="1" si="167"/>
        <v>3</v>
      </c>
      <c r="F484" t="str">
        <f t="shared" ca="1" si="168"/>
        <v>teaching</v>
      </c>
      <c r="G484">
        <f t="shared" ca="1" si="169"/>
        <v>3</v>
      </c>
      <c r="H484" t="str">
        <f t="shared" ca="1" si="170"/>
        <v>university</v>
      </c>
      <c r="I484">
        <f t="shared" ca="1" si="171"/>
        <v>2</v>
      </c>
      <c r="J484">
        <f t="shared" ca="1" si="163"/>
        <v>1</v>
      </c>
      <c r="K484">
        <f t="shared" ca="1" si="172"/>
        <v>63614</v>
      </c>
      <c r="L484">
        <f t="shared" ca="1" si="173"/>
        <v>1</v>
      </c>
      <c r="M484" t="str">
        <f t="shared" ca="1" si="174"/>
        <v>yukon</v>
      </c>
      <c r="N484">
        <f t="shared" ca="1" si="178"/>
        <v>381684</v>
      </c>
      <c r="O484">
        <f t="shared" ca="1" si="175"/>
        <v>83588.87647359859</v>
      </c>
      <c r="P484">
        <f t="shared" ca="1" si="179"/>
        <v>33547.333325889078</v>
      </c>
      <c r="Q484">
        <f t="shared" ca="1" si="176"/>
        <v>13470</v>
      </c>
      <c r="R484">
        <f t="shared" ca="1" si="180"/>
        <v>45156.825973703519</v>
      </c>
      <c r="S484">
        <f t="shared" ca="1" si="181"/>
        <v>23050.833641863137</v>
      </c>
      <c r="T484">
        <f t="shared" ca="1" si="182"/>
        <v>438282.16696775221</v>
      </c>
      <c r="U484">
        <f t="shared" ca="1" si="183"/>
        <v>142215.70244730212</v>
      </c>
      <c r="V484">
        <f t="shared" ca="1" si="184"/>
        <v>296066.4645204501</v>
      </c>
      <c r="AF484" s="5">
        <f ca="1">IF(Table1[[#This Row],[Genders]]="men",1,0)</f>
        <v>0</v>
      </c>
      <c r="AG484">
        <f ca="1">IF(Table1[[#This Row],[Genders]]="women",1,0)</f>
        <v>1</v>
      </c>
      <c r="AJ484" s="6"/>
      <c r="AL484">
        <f ca="1">IF(Table1[[#This Row],[field of work]]="teaching",1,0)</f>
        <v>1</v>
      </c>
      <c r="AM484">
        <f ca="1">IF(Table1[[#This Row],[field of work]]="health",1,0)</f>
        <v>0</v>
      </c>
      <c r="AN484">
        <f ca="1">IF(Table1[[#This Row],[field of work]]="agriculture",1,0)</f>
        <v>0</v>
      </c>
      <c r="AO484">
        <f ca="1">IF(Table1[[#This Row],[field of work]]="IT",1,0)</f>
        <v>0</v>
      </c>
      <c r="AP484">
        <f ca="1">IF(Table1[[#This Row],[field of work]]="construction",1,0)</f>
        <v>0</v>
      </c>
      <c r="AQ484">
        <f ca="1">IF(Table1[[#This Row],[field of work]]="general work",1,0)</f>
        <v>0</v>
      </c>
      <c r="AY484" s="23">
        <f ca="1">IF(Table1[[#This Row],[area]]="ontario",1,0)</f>
        <v>0</v>
      </c>
      <c r="AZ484">
        <f ca="1">IF(Table1[[#This Row],[area]]="newfounland",1,0)</f>
        <v>0</v>
      </c>
      <c r="BA484">
        <f ca="1">IF(Table1[[#This Row],[area]]="alberta",1,0)</f>
        <v>0</v>
      </c>
      <c r="BB484">
        <f ca="1">IF(Table1[[#This Row],[area]]="BC",1,0)</f>
        <v>0</v>
      </c>
      <c r="BC484">
        <f ca="1">IF(Table1[[#This Row],[area]]="yukon",1,0)</f>
        <v>1</v>
      </c>
      <c r="BD484">
        <f ca="1">IF(Table1[[#This Row],[area]]="nunavet",1,0)</f>
        <v>0</v>
      </c>
      <c r="BE484">
        <f ca="1">IF(Table1[[#This Row],[area]]="sasketchwan",1,0)</f>
        <v>0</v>
      </c>
      <c r="BF484">
        <f ca="1">IF(Table1[[#This Row],[area]]="newbruncwick",1,0)</f>
        <v>0</v>
      </c>
      <c r="BG484">
        <f ca="1">IF(Table1[[#This Row],[area]]="manitoba",1,0)</f>
        <v>0</v>
      </c>
      <c r="BH484">
        <f ca="1">IF(Table1[[#This Row],[area]]="prince edward island",1,0)</f>
        <v>0</v>
      </c>
      <c r="BI484">
        <f ca="1">IF(Table1[[#This Row],[area]]="quebec",1,0)</f>
        <v>0</v>
      </c>
      <c r="BJ484">
        <f ca="1">IF(Table1[[#This Row],[area]]="northwest tersesa",1,0)</f>
        <v>0</v>
      </c>
      <c r="BZ484" s="41">
        <f ca="1">Table1[[#This Row],[Cars Value]]/Table1[[#This Row],[no of cars]]</f>
        <v>33547.333325889078</v>
      </c>
      <c r="CB484" s="5">
        <f ca="1">IF(Table1[[#This Row],[Value of debts]]&gt;$CC$6,1,0)</f>
        <v>1</v>
      </c>
      <c r="CF484" s="6"/>
      <c r="CG484" s="43">
        <f ca="1">Table1[[#This Row],[Mortage left]]/Table1[[#This Row],[value of house]]</f>
        <v>0.21900021083828139</v>
      </c>
      <c r="CH484">
        <f t="shared" ca="1" si="177"/>
        <v>0</v>
      </c>
      <c r="CO484" s="5">
        <f ca="1">IF(Table1[[#This Row],[area]]="yukon",Table1[[#This Row],[income]],0)</f>
        <v>63614</v>
      </c>
      <c r="CP484">
        <f ca="1">IF(Table1[[#This Row],[area]]="ontario",Table1[[#This Row],[income]],0)</f>
        <v>0</v>
      </c>
      <c r="CQ484">
        <f ca="1">IF(Table1[[#This Row],[area]]="newfounland",Table1[[#This Row],[income]],0)</f>
        <v>0</v>
      </c>
      <c r="CR484">
        <f ca="1">IF(Table1[[#This Row],[area]]="alberta",Table1[[#This Row],[income]],0)</f>
        <v>0</v>
      </c>
      <c r="CS484">
        <f ca="1">IF(Table1[[#This Row],[area]]="nunavet",Table1[[#This Row],[income]],0)</f>
        <v>0</v>
      </c>
      <c r="CT484">
        <f ca="1">IF(Table1[[#This Row],[area]]="prince edward island",Table1[[#This Row],[income]],0)</f>
        <v>0</v>
      </c>
      <c r="CU484">
        <f ca="1">IF(Table1[[#This Row],[area]]="northwest tersesa",Table1[[#This Row],[income]],0)</f>
        <v>0</v>
      </c>
      <c r="CV484">
        <f ca="1">IF(Table1[[#This Row],[area]]="quebec",Table1[[#This Row],[income]],0)</f>
        <v>0</v>
      </c>
      <c r="CW484">
        <f ca="1">IF(Table1[[#This Row],[area]]="manitoba",Table1[[#This Row],[income]],0)</f>
        <v>0</v>
      </c>
      <c r="CX484">
        <f ca="1">IF(Table1[[#This Row],[area]]="sasketchwan",Table1[[#This Row],[income]],0)</f>
        <v>0</v>
      </c>
      <c r="CY484">
        <f ca="1">IF(Table1[[#This Row],[area]]="BC",Table1[[#This Row],[income]],0)</f>
        <v>0</v>
      </c>
      <c r="CZ484" s="6">
        <f ca="1">IF(Table1[[#This Row],[area]]="newbruncwick",Table1[[#This Row],[income]],0)</f>
        <v>0</v>
      </c>
      <c r="DB484" s="5">
        <f ca="1">IF(Table1[[#This Row],[field of work]]="health",Table1[[#This Row],[income]],0)</f>
        <v>0</v>
      </c>
      <c r="DC484">
        <f ca="1">IF(Table1[[#This Row],[field of work]]="teaching",Table1[[#This Row],[income]],0)</f>
        <v>63614</v>
      </c>
      <c r="DD484">
        <f ca="1">IF(Table1[[#This Row],[field of work]]="agriculture",Table1[[#This Row],[income]],0)</f>
        <v>0</v>
      </c>
      <c r="DE484">
        <f ca="1">IF(Table1[[#This Row],[field of work]]="IT",Table1[[#This Row],[income]],0)</f>
        <v>0</v>
      </c>
      <c r="DF484">
        <f ca="1">IF(Table1[[#This Row],[field of work]]="construction",Table1[[#This Row],[income]],0)</f>
        <v>0</v>
      </c>
      <c r="DG484" s="6">
        <f ca="1">IF(Table1[[#This Row],[field of work]]="general work",Table1[[#This Row],[income]],0)</f>
        <v>0</v>
      </c>
      <c r="DJ484" s="5">
        <f ca="1">IF(Table1[[#This Row],[Value of debts]]&gt;Table1[[#This Row],[income]],1,0)</f>
        <v>1</v>
      </c>
      <c r="DK484" s="6"/>
      <c r="DL484">
        <f ca="1">IF(Table1[[#This Row],[net worth of person($)]]&gt;$DM$6,Table1[[#This Row],[age]],0)</f>
        <v>26</v>
      </c>
    </row>
    <row r="485" spans="2:116" x14ac:dyDescent="0.3">
      <c r="B485">
        <f t="shared" ca="1" si="164"/>
        <v>2</v>
      </c>
      <c r="C485" s="1" t="str">
        <f t="shared" ca="1" si="165"/>
        <v>women</v>
      </c>
      <c r="D485">
        <f t="shared" ca="1" si="166"/>
        <v>41</v>
      </c>
      <c r="E485">
        <f t="shared" ca="1" si="167"/>
        <v>1</v>
      </c>
      <c r="F485" t="str">
        <f t="shared" ca="1" si="168"/>
        <v>health</v>
      </c>
      <c r="G485">
        <f t="shared" ca="1" si="169"/>
        <v>3</v>
      </c>
      <c r="H485" t="str">
        <f t="shared" ca="1" si="170"/>
        <v>university</v>
      </c>
      <c r="I485">
        <f t="shared" ca="1" si="171"/>
        <v>2</v>
      </c>
      <c r="J485">
        <f t="shared" ca="1" si="163"/>
        <v>3</v>
      </c>
      <c r="K485">
        <f t="shared" ca="1" si="172"/>
        <v>43822</v>
      </c>
      <c r="L485">
        <f t="shared" ca="1" si="173"/>
        <v>1</v>
      </c>
      <c r="M485" t="str">
        <f t="shared" ca="1" si="174"/>
        <v>yukon</v>
      </c>
      <c r="N485">
        <f t="shared" ca="1" si="178"/>
        <v>219110</v>
      </c>
      <c r="O485">
        <f t="shared" ca="1" si="175"/>
        <v>209503.93182640057</v>
      </c>
      <c r="P485">
        <f t="shared" ca="1" si="179"/>
        <v>121396.50363023751</v>
      </c>
      <c r="Q485">
        <f t="shared" ca="1" si="176"/>
        <v>26729</v>
      </c>
      <c r="R485">
        <f t="shared" ca="1" si="180"/>
        <v>81107.196328418635</v>
      </c>
      <c r="S485">
        <f t="shared" ca="1" si="181"/>
        <v>4170.5161832133826</v>
      </c>
      <c r="T485">
        <f t="shared" ca="1" si="182"/>
        <v>344677.01981345093</v>
      </c>
      <c r="U485">
        <f t="shared" ca="1" si="183"/>
        <v>317340.12815481919</v>
      </c>
      <c r="V485">
        <f t="shared" ca="1" si="184"/>
        <v>27336.891658631735</v>
      </c>
      <c r="AF485" s="5">
        <f ca="1">IF(Table1[[#This Row],[Genders]]="men",1,0)</f>
        <v>0</v>
      </c>
      <c r="AG485">
        <f ca="1">IF(Table1[[#This Row],[Genders]]="women",1,0)</f>
        <v>1</v>
      </c>
      <c r="AJ485" s="6"/>
      <c r="AL485">
        <f ca="1">IF(Table1[[#This Row],[field of work]]="teaching",1,0)</f>
        <v>0</v>
      </c>
      <c r="AM485">
        <f ca="1">IF(Table1[[#This Row],[field of work]]="health",1,0)</f>
        <v>1</v>
      </c>
      <c r="AN485">
        <f ca="1">IF(Table1[[#This Row],[field of work]]="agriculture",1,0)</f>
        <v>0</v>
      </c>
      <c r="AO485">
        <f ca="1">IF(Table1[[#This Row],[field of work]]="IT",1,0)</f>
        <v>0</v>
      </c>
      <c r="AP485">
        <f ca="1">IF(Table1[[#This Row],[field of work]]="construction",1,0)</f>
        <v>0</v>
      </c>
      <c r="AQ485">
        <f ca="1">IF(Table1[[#This Row],[field of work]]="general work",1,0)</f>
        <v>0</v>
      </c>
      <c r="AY485" s="23">
        <f ca="1">IF(Table1[[#This Row],[area]]="ontario",1,0)</f>
        <v>0</v>
      </c>
      <c r="AZ485">
        <f ca="1">IF(Table1[[#This Row],[area]]="newfounland",1,0)</f>
        <v>0</v>
      </c>
      <c r="BA485">
        <f ca="1">IF(Table1[[#This Row],[area]]="alberta",1,0)</f>
        <v>0</v>
      </c>
      <c r="BB485">
        <f ca="1">IF(Table1[[#This Row],[area]]="BC",1,0)</f>
        <v>0</v>
      </c>
      <c r="BC485">
        <f ca="1">IF(Table1[[#This Row],[area]]="yukon",1,0)</f>
        <v>1</v>
      </c>
      <c r="BD485">
        <f ca="1">IF(Table1[[#This Row],[area]]="nunavet",1,0)</f>
        <v>0</v>
      </c>
      <c r="BE485">
        <f ca="1">IF(Table1[[#This Row],[area]]="sasketchwan",1,0)</f>
        <v>0</v>
      </c>
      <c r="BF485">
        <f ca="1">IF(Table1[[#This Row],[area]]="newbruncwick",1,0)</f>
        <v>0</v>
      </c>
      <c r="BG485">
        <f ca="1">IF(Table1[[#This Row],[area]]="manitoba",1,0)</f>
        <v>0</v>
      </c>
      <c r="BH485">
        <f ca="1">IF(Table1[[#This Row],[area]]="prince edward island",1,0)</f>
        <v>0</v>
      </c>
      <c r="BI485">
        <f ca="1">IF(Table1[[#This Row],[area]]="quebec",1,0)</f>
        <v>0</v>
      </c>
      <c r="BJ485">
        <f ca="1">IF(Table1[[#This Row],[area]]="northwest tersesa",1,0)</f>
        <v>0</v>
      </c>
      <c r="BZ485" s="41">
        <f ca="1">Table1[[#This Row],[Cars Value]]/Table1[[#This Row],[no of cars]]</f>
        <v>40465.501210079172</v>
      </c>
      <c r="CB485" s="5">
        <f ca="1">IF(Table1[[#This Row],[Value of debts]]&gt;$CC$6,1,0)</f>
        <v>1</v>
      </c>
      <c r="CF485" s="6"/>
      <c r="CG485" s="43">
        <f ca="1">Table1[[#This Row],[Mortage left]]/Table1[[#This Row],[value of house]]</f>
        <v>0.95615869575282086</v>
      </c>
      <c r="CH485">
        <f t="shared" ca="1" si="177"/>
        <v>0</v>
      </c>
      <c r="CO485" s="5">
        <f ca="1">IF(Table1[[#This Row],[area]]="yukon",Table1[[#This Row],[income]],0)</f>
        <v>43822</v>
      </c>
      <c r="CP485">
        <f ca="1">IF(Table1[[#This Row],[area]]="ontario",Table1[[#This Row],[income]],0)</f>
        <v>0</v>
      </c>
      <c r="CQ485">
        <f ca="1">IF(Table1[[#This Row],[area]]="newfounland",Table1[[#This Row],[income]],0)</f>
        <v>0</v>
      </c>
      <c r="CR485">
        <f ca="1">IF(Table1[[#This Row],[area]]="alberta",Table1[[#This Row],[income]],0)</f>
        <v>0</v>
      </c>
      <c r="CS485">
        <f ca="1">IF(Table1[[#This Row],[area]]="nunavet",Table1[[#This Row],[income]],0)</f>
        <v>0</v>
      </c>
      <c r="CT485">
        <f ca="1">IF(Table1[[#This Row],[area]]="prince edward island",Table1[[#This Row],[income]],0)</f>
        <v>0</v>
      </c>
      <c r="CU485">
        <f ca="1">IF(Table1[[#This Row],[area]]="northwest tersesa",Table1[[#This Row],[income]],0)</f>
        <v>0</v>
      </c>
      <c r="CV485">
        <f ca="1">IF(Table1[[#This Row],[area]]="quebec",Table1[[#This Row],[income]],0)</f>
        <v>0</v>
      </c>
      <c r="CW485">
        <f ca="1">IF(Table1[[#This Row],[area]]="manitoba",Table1[[#This Row],[income]],0)</f>
        <v>0</v>
      </c>
      <c r="CX485">
        <f ca="1">IF(Table1[[#This Row],[area]]="sasketchwan",Table1[[#This Row],[income]],0)</f>
        <v>0</v>
      </c>
      <c r="CY485">
        <f ca="1">IF(Table1[[#This Row],[area]]="BC",Table1[[#This Row],[income]],0)</f>
        <v>0</v>
      </c>
      <c r="CZ485" s="6">
        <f ca="1">IF(Table1[[#This Row],[area]]="newbruncwick",Table1[[#This Row],[income]],0)</f>
        <v>0</v>
      </c>
      <c r="DB485" s="5">
        <f ca="1">IF(Table1[[#This Row],[field of work]]="health",Table1[[#This Row],[income]],0)</f>
        <v>43822</v>
      </c>
      <c r="DC485">
        <f ca="1">IF(Table1[[#This Row],[field of work]]="teaching",Table1[[#This Row],[income]],0)</f>
        <v>0</v>
      </c>
      <c r="DD485">
        <f ca="1">IF(Table1[[#This Row],[field of work]]="agriculture",Table1[[#This Row],[income]],0)</f>
        <v>0</v>
      </c>
      <c r="DE485">
        <f ca="1">IF(Table1[[#This Row],[field of work]]="IT",Table1[[#This Row],[income]],0)</f>
        <v>0</v>
      </c>
      <c r="DF485">
        <f ca="1">IF(Table1[[#This Row],[field of work]]="construction",Table1[[#This Row],[income]],0)</f>
        <v>0</v>
      </c>
      <c r="DG485" s="6">
        <f ca="1">IF(Table1[[#This Row],[field of work]]="general work",Table1[[#This Row],[income]],0)</f>
        <v>0</v>
      </c>
      <c r="DJ485" s="5">
        <f ca="1">IF(Table1[[#This Row],[Value of debts]]&gt;Table1[[#This Row],[income]],1,0)</f>
        <v>1</v>
      </c>
      <c r="DK485" s="6"/>
      <c r="DL485">
        <f ca="1">IF(Table1[[#This Row],[net worth of person($)]]&gt;$DM$6,Table1[[#This Row],[age]],0)</f>
        <v>0</v>
      </c>
    </row>
    <row r="486" spans="2:116" x14ac:dyDescent="0.3">
      <c r="B486">
        <f t="shared" ca="1" si="164"/>
        <v>2</v>
      </c>
      <c r="C486" s="1" t="str">
        <f t="shared" ca="1" si="165"/>
        <v>women</v>
      </c>
      <c r="D486">
        <f t="shared" ca="1" si="166"/>
        <v>26</v>
      </c>
      <c r="E486">
        <f t="shared" ca="1" si="167"/>
        <v>3</v>
      </c>
      <c r="F486" t="str">
        <f t="shared" ca="1" si="168"/>
        <v>teaching</v>
      </c>
      <c r="G486">
        <f t="shared" ca="1" si="169"/>
        <v>2</v>
      </c>
      <c r="H486" t="str">
        <f t="shared" ca="1" si="170"/>
        <v>college</v>
      </c>
      <c r="I486">
        <f t="shared" ca="1" si="171"/>
        <v>2</v>
      </c>
      <c r="J486">
        <f t="shared" ca="1" si="163"/>
        <v>1</v>
      </c>
      <c r="K486">
        <f t="shared" ca="1" si="172"/>
        <v>38020</v>
      </c>
      <c r="L486">
        <f t="shared" ca="1" si="173"/>
        <v>3</v>
      </c>
      <c r="M486" t="str">
        <f t="shared" ca="1" si="174"/>
        <v>northwest tersesa</v>
      </c>
      <c r="N486">
        <f t="shared" ca="1" si="178"/>
        <v>152080</v>
      </c>
      <c r="O486">
        <f t="shared" ca="1" si="175"/>
        <v>148320.946115792</v>
      </c>
      <c r="P486">
        <f t="shared" ca="1" si="179"/>
        <v>35732.894139911506</v>
      </c>
      <c r="Q486">
        <f t="shared" ca="1" si="176"/>
        <v>1458</v>
      </c>
      <c r="R486">
        <f t="shared" ca="1" si="180"/>
        <v>8712.6472362361055</v>
      </c>
      <c r="S486">
        <f t="shared" ca="1" si="181"/>
        <v>14447.898608807252</v>
      </c>
      <c r="T486">
        <f t="shared" ca="1" si="182"/>
        <v>202260.79274871876</v>
      </c>
      <c r="U486">
        <f t="shared" ca="1" si="183"/>
        <v>158491.59335202811</v>
      </c>
      <c r="V486">
        <f t="shared" ca="1" si="184"/>
        <v>43769.199396690645</v>
      </c>
      <c r="AF486" s="5">
        <f ca="1">IF(Table1[[#This Row],[Genders]]="men",1,0)</f>
        <v>0</v>
      </c>
      <c r="AG486">
        <f ca="1">IF(Table1[[#This Row],[Genders]]="women",1,0)</f>
        <v>1</v>
      </c>
      <c r="AJ486" s="6"/>
      <c r="AL486">
        <f ca="1">IF(Table1[[#This Row],[field of work]]="teaching",1,0)</f>
        <v>1</v>
      </c>
      <c r="AM486">
        <f ca="1">IF(Table1[[#This Row],[field of work]]="health",1,0)</f>
        <v>0</v>
      </c>
      <c r="AN486">
        <f ca="1">IF(Table1[[#This Row],[field of work]]="agriculture",1,0)</f>
        <v>0</v>
      </c>
      <c r="AO486">
        <f ca="1">IF(Table1[[#This Row],[field of work]]="IT",1,0)</f>
        <v>0</v>
      </c>
      <c r="AP486">
        <f ca="1">IF(Table1[[#This Row],[field of work]]="construction",1,0)</f>
        <v>0</v>
      </c>
      <c r="AQ486">
        <f ca="1">IF(Table1[[#This Row],[field of work]]="general work",1,0)</f>
        <v>0</v>
      </c>
      <c r="AY486" s="23">
        <f ca="1">IF(Table1[[#This Row],[area]]="ontario",1,0)</f>
        <v>0</v>
      </c>
      <c r="AZ486">
        <f ca="1">IF(Table1[[#This Row],[area]]="newfounland",1,0)</f>
        <v>0</v>
      </c>
      <c r="BA486">
        <f ca="1">IF(Table1[[#This Row],[area]]="alberta",1,0)</f>
        <v>0</v>
      </c>
      <c r="BB486">
        <f ca="1">IF(Table1[[#This Row],[area]]="BC",1,0)</f>
        <v>0</v>
      </c>
      <c r="BC486">
        <f ca="1">IF(Table1[[#This Row],[area]]="yukon",1,0)</f>
        <v>0</v>
      </c>
      <c r="BD486">
        <f ca="1">IF(Table1[[#This Row],[area]]="nunavet",1,0)</f>
        <v>0</v>
      </c>
      <c r="BE486">
        <f ca="1">IF(Table1[[#This Row],[area]]="sasketchwan",1,0)</f>
        <v>0</v>
      </c>
      <c r="BF486">
        <f ca="1">IF(Table1[[#This Row],[area]]="newbruncwick",1,0)</f>
        <v>0</v>
      </c>
      <c r="BG486">
        <f ca="1">IF(Table1[[#This Row],[area]]="manitoba",1,0)</f>
        <v>0</v>
      </c>
      <c r="BH486">
        <f ca="1">IF(Table1[[#This Row],[area]]="prince edward island",1,0)</f>
        <v>0</v>
      </c>
      <c r="BI486">
        <f ca="1">IF(Table1[[#This Row],[area]]="quebec",1,0)</f>
        <v>0</v>
      </c>
      <c r="BJ486">
        <f ca="1">IF(Table1[[#This Row],[area]]="northwest tersesa",1,0)</f>
        <v>1</v>
      </c>
      <c r="BZ486" s="41">
        <f ca="1">Table1[[#This Row],[Cars Value]]/Table1[[#This Row],[no of cars]]</f>
        <v>35732.894139911506</v>
      </c>
      <c r="CB486" s="5">
        <f ca="1">IF(Table1[[#This Row],[Value of debts]]&gt;$CC$6,1,0)</f>
        <v>1</v>
      </c>
      <c r="CF486" s="6"/>
      <c r="CG486" s="43">
        <f ca="1">Table1[[#This Row],[Mortage left]]/Table1[[#This Row],[value of house]]</f>
        <v>0.97528239160831143</v>
      </c>
      <c r="CH486">
        <f t="shared" ca="1" si="177"/>
        <v>0</v>
      </c>
      <c r="CO486" s="5">
        <f ca="1">IF(Table1[[#This Row],[area]]="yukon",Table1[[#This Row],[income]],0)</f>
        <v>0</v>
      </c>
      <c r="CP486">
        <f ca="1">IF(Table1[[#This Row],[area]]="ontario",Table1[[#This Row],[income]],0)</f>
        <v>0</v>
      </c>
      <c r="CQ486">
        <f ca="1">IF(Table1[[#This Row],[area]]="newfounland",Table1[[#This Row],[income]],0)</f>
        <v>0</v>
      </c>
      <c r="CR486">
        <f ca="1">IF(Table1[[#This Row],[area]]="alberta",Table1[[#This Row],[income]],0)</f>
        <v>0</v>
      </c>
      <c r="CS486">
        <f ca="1">IF(Table1[[#This Row],[area]]="nunavet",Table1[[#This Row],[income]],0)</f>
        <v>0</v>
      </c>
      <c r="CT486">
        <f ca="1">IF(Table1[[#This Row],[area]]="prince edward island",Table1[[#This Row],[income]],0)</f>
        <v>0</v>
      </c>
      <c r="CU486">
        <f ca="1">IF(Table1[[#This Row],[area]]="northwest tersesa",Table1[[#This Row],[income]],0)</f>
        <v>38020</v>
      </c>
      <c r="CV486">
        <f ca="1">IF(Table1[[#This Row],[area]]="quebec",Table1[[#This Row],[income]],0)</f>
        <v>0</v>
      </c>
      <c r="CW486">
        <f ca="1">IF(Table1[[#This Row],[area]]="manitoba",Table1[[#This Row],[income]],0)</f>
        <v>0</v>
      </c>
      <c r="CX486">
        <f ca="1">IF(Table1[[#This Row],[area]]="sasketchwan",Table1[[#This Row],[income]],0)</f>
        <v>0</v>
      </c>
      <c r="CY486">
        <f ca="1">IF(Table1[[#This Row],[area]]="BC",Table1[[#This Row],[income]],0)</f>
        <v>0</v>
      </c>
      <c r="CZ486" s="6">
        <f ca="1">IF(Table1[[#This Row],[area]]="newbruncwick",Table1[[#This Row],[income]],0)</f>
        <v>0</v>
      </c>
      <c r="DB486" s="5">
        <f ca="1">IF(Table1[[#This Row],[field of work]]="health",Table1[[#This Row],[income]],0)</f>
        <v>0</v>
      </c>
      <c r="DC486">
        <f ca="1">IF(Table1[[#This Row],[field of work]]="teaching",Table1[[#This Row],[income]],0)</f>
        <v>38020</v>
      </c>
      <c r="DD486">
        <f ca="1">IF(Table1[[#This Row],[field of work]]="agriculture",Table1[[#This Row],[income]],0)</f>
        <v>0</v>
      </c>
      <c r="DE486">
        <f ca="1">IF(Table1[[#This Row],[field of work]]="IT",Table1[[#This Row],[income]],0)</f>
        <v>0</v>
      </c>
      <c r="DF486">
        <f ca="1">IF(Table1[[#This Row],[field of work]]="construction",Table1[[#This Row],[income]],0)</f>
        <v>0</v>
      </c>
      <c r="DG486" s="6">
        <f ca="1">IF(Table1[[#This Row],[field of work]]="general work",Table1[[#This Row],[income]],0)</f>
        <v>0</v>
      </c>
      <c r="DJ486" s="5">
        <f ca="1">IF(Table1[[#This Row],[Value of debts]]&gt;Table1[[#This Row],[income]],1,0)</f>
        <v>1</v>
      </c>
      <c r="DK486" s="6"/>
      <c r="DL486">
        <f ca="1">IF(Table1[[#This Row],[net worth of person($)]]&gt;$DM$6,Table1[[#This Row],[age]],0)</f>
        <v>0</v>
      </c>
    </row>
    <row r="487" spans="2:116" x14ac:dyDescent="0.3">
      <c r="B487">
        <f t="shared" ca="1" si="164"/>
        <v>2</v>
      </c>
      <c r="C487" s="1" t="str">
        <f t="shared" ca="1" si="165"/>
        <v>women</v>
      </c>
      <c r="D487">
        <f t="shared" ca="1" si="166"/>
        <v>45</v>
      </c>
      <c r="E487">
        <f t="shared" ca="1" si="167"/>
        <v>6</v>
      </c>
      <c r="F487" t="str">
        <f t="shared" ca="1" si="168"/>
        <v>agriculture</v>
      </c>
      <c r="G487">
        <f t="shared" ca="1" si="169"/>
        <v>1</v>
      </c>
      <c r="H487" t="str">
        <f t="shared" ca="1" si="170"/>
        <v>high school</v>
      </c>
      <c r="I487">
        <f t="shared" ca="1" si="171"/>
        <v>1</v>
      </c>
      <c r="J487">
        <f t="shared" ca="1" si="163"/>
        <v>1</v>
      </c>
      <c r="K487">
        <f t="shared" ca="1" si="172"/>
        <v>73988</v>
      </c>
      <c r="L487">
        <f t="shared" ca="1" si="173"/>
        <v>6</v>
      </c>
      <c r="M487" t="str">
        <f t="shared" ca="1" si="174"/>
        <v>sasketchwan</v>
      </c>
      <c r="N487">
        <f t="shared" ca="1" si="178"/>
        <v>295952</v>
      </c>
      <c r="O487">
        <f t="shared" ca="1" si="175"/>
        <v>271259.9205027711</v>
      </c>
      <c r="P487">
        <f t="shared" ca="1" si="179"/>
        <v>72756.76711591077</v>
      </c>
      <c r="Q487">
        <f t="shared" ca="1" si="176"/>
        <v>40850</v>
      </c>
      <c r="R487">
        <f t="shared" ca="1" si="180"/>
        <v>118570.69965901623</v>
      </c>
      <c r="S487">
        <f t="shared" ca="1" si="181"/>
        <v>104950.57992473655</v>
      </c>
      <c r="T487">
        <f t="shared" ca="1" si="182"/>
        <v>473659.34704064729</v>
      </c>
      <c r="U487">
        <f t="shared" ca="1" si="183"/>
        <v>430680.62016178732</v>
      </c>
      <c r="V487">
        <f t="shared" ca="1" si="184"/>
        <v>42978.726878859976</v>
      </c>
      <c r="AF487" s="5">
        <f ca="1">IF(Table1[[#This Row],[Genders]]="men",1,0)</f>
        <v>0</v>
      </c>
      <c r="AG487">
        <f ca="1">IF(Table1[[#This Row],[Genders]]="women",1,0)</f>
        <v>1</v>
      </c>
      <c r="AJ487" s="6"/>
      <c r="AL487">
        <f ca="1">IF(Table1[[#This Row],[field of work]]="teaching",1,0)</f>
        <v>0</v>
      </c>
      <c r="AM487">
        <f ca="1">IF(Table1[[#This Row],[field of work]]="health",1,0)</f>
        <v>0</v>
      </c>
      <c r="AN487">
        <f ca="1">IF(Table1[[#This Row],[field of work]]="agriculture",1,0)</f>
        <v>1</v>
      </c>
      <c r="AO487">
        <f ca="1">IF(Table1[[#This Row],[field of work]]="IT",1,0)</f>
        <v>0</v>
      </c>
      <c r="AP487">
        <f ca="1">IF(Table1[[#This Row],[field of work]]="construction",1,0)</f>
        <v>0</v>
      </c>
      <c r="AQ487">
        <f ca="1">IF(Table1[[#This Row],[field of work]]="general work",1,0)</f>
        <v>0</v>
      </c>
      <c r="AY487" s="23">
        <f ca="1">IF(Table1[[#This Row],[area]]="ontario",1,0)</f>
        <v>0</v>
      </c>
      <c r="AZ487">
        <f ca="1">IF(Table1[[#This Row],[area]]="newfounland",1,0)</f>
        <v>0</v>
      </c>
      <c r="BA487">
        <f ca="1">IF(Table1[[#This Row],[area]]="alberta",1,0)</f>
        <v>0</v>
      </c>
      <c r="BB487">
        <f ca="1">IF(Table1[[#This Row],[area]]="BC",1,0)</f>
        <v>0</v>
      </c>
      <c r="BC487">
        <f ca="1">IF(Table1[[#This Row],[area]]="yukon",1,0)</f>
        <v>0</v>
      </c>
      <c r="BD487">
        <f ca="1">IF(Table1[[#This Row],[area]]="nunavet",1,0)</f>
        <v>0</v>
      </c>
      <c r="BE487">
        <f ca="1">IF(Table1[[#This Row],[area]]="sasketchwan",1,0)</f>
        <v>1</v>
      </c>
      <c r="BF487">
        <f ca="1">IF(Table1[[#This Row],[area]]="newbruncwick",1,0)</f>
        <v>0</v>
      </c>
      <c r="BG487">
        <f ca="1">IF(Table1[[#This Row],[area]]="manitoba",1,0)</f>
        <v>0</v>
      </c>
      <c r="BH487">
        <f ca="1">IF(Table1[[#This Row],[area]]="prince edward island",1,0)</f>
        <v>0</v>
      </c>
      <c r="BI487">
        <f ca="1">IF(Table1[[#This Row],[area]]="quebec",1,0)</f>
        <v>0</v>
      </c>
      <c r="BJ487">
        <f ca="1">IF(Table1[[#This Row],[area]]="northwest tersesa",1,0)</f>
        <v>0</v>
      </c>
      <c r="BZ487" s="41">
        <f ca="1">Table1[[#This Row],[Cars Value]]/Table1[[#This Row],[no of cars]]</f>
        <v>72756.76711591077</v>
      </c>
      <c r="CB487" s="5">
        <f ca="1">IF(Table1[[#This Row],[Value of debts]]&gt;$CC$6,1,0)</f>
        <v>1</v>
      </c>
      <c r="CF487" s="6"/>
      <c r="CG487" s="43">
        <f ca="1">Table1[[#This Row],[Mortage left]]/Table1[[#This Row],[value of house]]</f>
        <v>0.91656728287955846</v>
      </c>
      <c r="CH487">
        <f t="shared" ca="1" si="177"/>
        <v>0</v>
      </c>
      <c r="CO487" s="5">
        <f ca="1">IF(Table1[[#This Row],[area]]="yukon",Table1[[#This Row],[income]],0)</f>
        <v>0</v>
      </c>
      <c r="CP487">
        <f ca="1">IF(Table1[[#This Row],[area]]="ontario",Table1[[#This Row],[income]],0)</f>
        <v>0</v>
      </c>
      <c r="CQ487">
        <f ca="1">IF(Table1[[#This Row],[area]]="newfounland",Table1[[#This Row],[income]],0)</f>
        <v>0</v>
      </c>
      <c r="CR487">
        <f ca="1">IF(Table1[[#This Row],[area]]="alberta",Table1[[#This Row],[income]],0)</f>
        <v>0</v>
      </c>
      <c r="CS487">
        <f ca="1">IF(Table1[[#This Row],[area]]="nunavet",Table1[[#This Row],[income]],0)</f>
        <v>0</v>
      </c>
      <c r="CT487">
        <f ca="1">IF(Table1[[#This Row],[area]]="prince edward island",Table1[[#This Row],[income]],0)</f>
        <v>0</v>
      </c>
      <c r="CU487">
        <f ca="1">IF(Table1[[#This Row],[area]]="northwest tersesa",Table1[[#This Row],[income]],0)</f>
        <v>0</v>
      </c>
      <c r="CV487">
        <f ca="1">IF(Table1[[#This Row],[area]]="quebec",Table1[[#This Row],[income]],0)</f>
        <v>0</v>
      </c>
      <c r="CW487">
        <f ca="1">IF(Table1[[#This Row],[area]]="manitoba",Table1[[#This Row],[income]],0)</f>
        <v>0</v>
      </c>
      <c r="CX487">
        <f ca="1">IF(Table1[[#This Row],[area]]="sasketchwan",Table1[[#This Row],[income]],0)</f>
        <v>73988</v>
      </c>
      <c r="CY487">
        <f ca="1">IF(Table1[[#This Row],[area]]="BC",Table1[[#This Row],[income]],0)</f>
        <v>0</v>
      </c>
      <c r="CZ487" s="6">
        <f ca="1">IF(Table1[[#This Row],[area]]="newbruncwick",Table1[[#This Row],[income]],0)</f>
        <v>0</v>
      </c>
      <c r="DB487" s="5">
        <f ca="1">IF(Table1[[#This Row],[field of work]]="health",Table1[[#This Row],[income]],0)</f>
        <v>0</v>
      </c>
      <c r="DC487">
        <f ca="1">IF(Table1[[#This Row],[field of work]]="teaching",Table1[[#This Row],[income]],0)</f>
        <v>0</v>
      </c>
      <c r="DD487">
        <f ca="1">IF(Table1[[#This Row],[field of work]]="agriculture",Table1[[#This Row],[income]],0)</f>
        <v>73988</v>
      </c>
      <c r="DE487">
        <f ca="1">IF(Table1[[#This Row],[field of work]]="IT",Table1[[#This Row],[income]],0)</f>
        <v>0</v>
      </c>
      <c r="DF487">
        <f ca="1">IF(Table1[[#This Row],[field of work]]="construction",Table1[[#This Row],[income]],0)</f>
        <v>0</v>
      </c>
      <c r="DG487" s="6">
        <f ca="1">IF(Table1[[#This Row],[field of work]]="general work",Table1[[#This Row],[income]],0)</f>
        <v>0</v>
      </c>
      <c r="DJ487" s="5">
        <f ca="1">IF(Table1[[#This Row],[Value of debts]]&gt;Table1[[#This Row],[income]],1,0)</f>
        <v>1</v>
      </c>
      <c r="DK487" s="6"/>
      <c r="DL487">
        <f ca="1">IF(Table1[[#This Row],[net worth of person($)]]&gt;$DM$6,Table1[[#This Row],[age]],0)</f>
        <v>0</v>
      </c>
    </row>
    <row r="488" spans="2:116" x14ac:dyDescent="0.3">
      <c r="B488">
        <f t="shared" ca="1" si="164"/>
        <v>1</v>
      </c>
      <c r="C488" s="1" t="str">
        <f t="shared" ca="1" si="165"/>
        <v>men</v>
      </c>
      <c r="D488">
        <f t="shared" ca="1" si="166"/>
        <v>26</v>
      </c>
      <c r="E488">
        <f t="shared" ca="1" si="167"/>
        <v>1</v>
      </c>
      <c r="F488" t="str">
        <f t="shared" ca="1" si="168"/>
        <v>health</v>
      </c>
      <c r="G488">
        <f t="shared" ca="1" si="169"/>
        <v>1</v>
      </c>
      <c r="H488" t="str">
        <f t="shared" ca="1" si="170"/>
        <v>high school</v>
      </c>
      <c r="I488">
        <f t="shared" ca="1" si="171"/>
        <v>0</v>
      </c>
      <c r="J488">
        <f t="shared" ca="1" si="163"/>
        <v>3</v>
      </c>
      <c r="K488">
        <f t="shared" ca="1" si="172"/>
        <v>36473</v>
      </c>
      <c r="L488">
        <f t="shared" ca="1" si="173"/>
        <v>9</v>
      </c>
      <c r="M488" t="str">
        <f t="shared" ca="1" si="174"/>
        <v>quebec</v>
      </c>
      <c r="N488">
        <f t="shared" ca="1" si="178"/>
        <v>218838</v>
      </c>
      <c r="O488">
        <f t="shared" ca="1" si="175"/>
        <v>59989.731896698082</v>
      </c>
      <c r="P488">
        <f t="shared" ca="1" si="179"/>
        <v>47878.708022959734</v>
      </c>
      <c r="Q488">
        <f t="shared" ca="1" si="176"/>
        <v>41679</v>
      </c>
      <c r="R488">
        <f t="shared" ca="1" si="180"/>
        <v>32045.474199224649</v>
      </c>
      <c r="S488">
        <f t="shared" ca="1" si="181"/>
        <v>2746.2466197633889</v>
      </c>
      <c r="T488">
        <f t="shared" ca="1" si="182"/>
        <v>269462.95464272314</v>
      </c>
      <c r="U488">
        <f t="shared" ca="1" si="183"/>
        <v>133714.20609592274</v>
      </c>
      <c r="V488">
        <f t="shared" ca="1" si="184"/>
        <v>135748.7485468004</v>
      </c>
      <c r="AF488" s="5">
        <f ca="1">IF(Table1[[#This Row],[Genders]]="men",1,0)</f>
        <v>1</v>
      </c>
      <c r="AG488">
        <f ca="1">IF(Table1[[#This Row],[Genders]]="women",1,0)</f>
        <v>0</v>
      </c>
      <c r="AJ488" s="6"/>
      <c r="AL488">
        <f ca="1">IF(Table1[[#This Row],[field of work]]="teaching",1,0)</f>
        <v>0</v>
      </c>
      <c r="AM488">
        <f ca="1">IF(Table1[[#This Row],[field of work]]="health",1,0)</f>
        <v>1</v>
      </c>
      <c r="AN488">
        <f ca="1">IF(Table1[[#This Row],[field of work]]="agriculture",1,0)</f>
        <v>0</v>
      </c>
      <c r="AO488">
        <f ca="1">IF(Table1[[#This Row],[field of work]]="IT",1,0)</f>
        <v>0</v>
      </c>
      <c r="AP488">
        <f ca="1">IF(Table1[[#This Row],[field of work]]="construction",1,0)</f>
        <v>0</v>
      </c>
      <c r="AQ488">
        <f ca="1">IF(Table1[[#This Row],[field of work]]="general work",1,0)</f>
        <v>0</v>
      </c>
      <c r="AY488" s="23">
        <f ca="1">IF(Table1[[#This Row],[area]]="ontario",1,0)</f>
        <v>0</v>
      </c>
      <c r="AZ488">
        <f ca="1">IF(Table1[[#This Row],[area]]="newfounland",1,0)</f>
        <v>0</v>
      </c>
      <c r="BA488">
        <f ca="1">IF(Table1[[#This Row],[area]]="alberta",1,0)</f>
        <v>0</v>
      </c>
      <c r="BB488">
        <f ca="1">IF(Table1[[#This Row],[area]]="BC",1,0)</f>
        <v>0</v>
      </c>
      <c r="BC488">
        <f ca="1">IF(Table1[[#This Row],[area]]="yukon",1,0)</f>
        <v>0</v>
      </c>
      <c r="BD488">
        <f ca="1">IF(Table1[[#This Row],[area]]="nunavet",1,0)</f>
        <v>0</v>
      </c>
      <c r="BE488">
        <f ca="1">IF(Table1[[#This Row],[area]]="sasketchwan",1,0)</f>
        <v>0</v>
      </c>
      <c r="BF488">
        <f ca="1">IF(Table1[[#This Row],[area]]="newbruncwick",1,0)</f>
        <v>0</v>
      </c>
      <c r="BG488">
        <f ca="1">IF(Table1[[#This Row],[area]]="manitoba",1,0)</f>
        <v>0</v>
      </c>
      <c r="BH488">
        <f ca="1">IF(Table1[[#This Row],[area]]="prince edward island",1,0)</f>
        <v>0</v>
      </c>
      <c r="BI488">
        <f ca="1">IF(Table1[[#This Row],[area]]="quebec",1,0)</f>
        <v>1</v>
      </c>
      <c r="BJ488">
        <f ca="1">IF(Table1[[#This Row],[area]]="northwest tersesa",1,0)</f>
        <v>0</v>
      </c>
      <c r="BZ488" s="41">
        <f ca="1">Table1[[#This Row],[Cars Value]]/Table1[[#This Row],[no of cars]]</f>
        <v>15959.569340986578</v>
      </c>
      <c r="CB488" s="5">
        <f ca="1">IF(Table1[[#This Row],[Value of debts]]&gt;$CC$6,1,0)</f>
        <v>1</v>
      </c>
      <c r="CF488" s="6"/>
      <c r="CG488" s="43">
        <f ca="1">Table1[[#This Row],[Mortage left]]/Table1[[#This Row],[value of house]]</f>
        <v>0.27412849640692238</v>
      </c>
      <c r="CH488">
        <f t="shared" ca="1" si="177"/>
        <v>0</v>
      </c>
      <c r="CO488" s="5">
        <f ca="1">IF(Table1[[#This Row],[area]]="yukon",Table1[[#This Row],[income]],0)</f>
        <v>0</v>
      </c>
      <c r="CP488">
        <f ca="1">IF(Table1[[#This Row],[area]]="ontario",Table1[[#This Row],[income]],0)</f>
        <v>0</v>
      </c>
      <c r="CQ488">
        <f ca="1">IF(Table1[[#This Row],[area]]="newfounland",Table1[[#This Row],[income]],0)</f>
        <v>0</v>
      </c>
      <c r="CR488">
        <f ca="1">IF(Table1[[#This Row],[area]]="alberta",Table1[[#This Row],[income]],0)</f>
        <v>0</v>
      </c>
      <c r="CS488">
        <f ca="1">IF(Table1[[#This Row],[area]]="nunavet",Table1[[#This Row],[income]],0)</f>
        <v>0</v>
      </c>
      <c r="CT488">
        <f ca="1">IF(Table1[[#This Row],[area]]="prince edward island",Table1[[#This Row],[income]],0)</f>
        <v>0</v>
      </c>
      <c r="CU488">
        <f ca="1">IF(Table1[[#This Row],[area]]="northwest tersesa",Table1[[#This Row],[income]],0)</f>
        <v>0</v>
      </c>
      <c r="CV488">
        <f ca="1">IF(Table1[[#This Row],[area]]="quebec",Table1[[#This Row],[income]],0)</f>
        <v>36473</v>
      </c>
      <c r="CW488">
        <f ca="1">IF(Table1[[#This Row],[area]]="manitoba",Table1[[#This Row],[income]],0)</f>
        <v>0</v>
      </c>
      <c r="CX488">
        <f ca="1">IF(Table1[[#This Row],[area]]="sasketchwan",Table1[[#This Row],[income]],0)</f>
        <v>0</v>
      </c>
      <c r="CY488">
        <f ca="1">IF(Table1[[#This Row],[area]]="BC",Table1[[#This Row],[income]],0)</f>
        <v>0</v>
      </c>
      <c r="CZ488" s="6">
        <f ca="1">IF(Table1[[#This Row],[area]]="newbruncwick",Table1[[#This Row],[income]],0)</f>
        <v>0</v>
      </c>
      <c r="DB488" s="5">
        <f ca="1">IF(Table1[[#This Row],[field of work]]="health",Table1[[#This Row],[income]],0)</f>
        <v>36473</v>
      </c>
      <c r="DC488">
        <f ca="1">IF(Table1[[#This Row],[field of work]]="teaching",Table1[[#This Row],[income]],0)</f>
        <v>0</v>
      </c>
      <c r="DD488">
        <f ca="1">IF(Table1[[#This Row],[field of work]]="agriculture",Table1[[#This Row],[income]],0)</f>
        <v>0</v>
      </c>
      <c r="DE488">
        <f ca="1">IF(Table1[[#This Row],[field of work]]="IT",Table1[[#This Row],[income]],0)</f>
        <v>0</v>
      </c>
      <c r="DF488">
        <f ca="1">IF(Table1[[#This Row],[field of work]]="construction",Table1[[#This Row],[income]],0)</f>
        <v>0</v>
      </c>
      <c r="DG488" s="6">
        <f ca="1">IF(Table1[[#This Row],[field of work]]="general work",Table1[[#This Row],[income]],0)</f>
        <v>0</v>
      </c>
      <c r="DJ488" s="5">
        <f ca="1">IF(Table1[[#This Row],[Value of debts]]&gt;Table1[[#This Row],[income]],1,0)</f>
        <v>1</v>
      </c>
      <c r="DK488" s="6"/>
      <c r="DL488">
        <f ca="1">IF(Table1[[#This Row],[net worth of person($)]]&gt;$DM$6,Table1[[#This Row],[age]],0)</f>
        <v>26</v>
      </c>
    </row>
    <row r="489" spans="2:116" x14ac:dyDescent="0.3">
      <c r="B489">
        <f t="shared" ca="1" si="164"/>
        <v>1</v>
      </c>
      <c r="C489" s="1" t="str">
        <f t="shared" ca="1" si="165"/>
        <v>men</v>
      </c>
      <c r="D489">
        <f t="shared" ca="1" si="166"/>
        <v>37</v>
      </c>
      <c r="E489">
        <f t="shared" ca="1" si="167"/>
        <v>2</v>
      </c>
      <c r="F489" t="str">
        <f t="shared" ca="1" si="168"/>
        <v>construction</v>
      </c>
      <c r="G489">
        <f t="shared" ca="1" si="169"/>
        <v>1</v>
      </c>
      <c r="H489" t="str">
        <f t="shared" ca="1" si="170"/>
        <v>high school</v>
      </c>
      <c r="I489">
        <f t="shared" ca="1" si="171"/>
        <v>4</v>
      </c>
      <c r="J489">
        <f t="shared" ca="1" si="163"/>
        <v>1</v>
      </c>
      <c r="K489">
        <f t="shared" ca="1" si="172"/>
        <v>49942</v>
      </c>
      <c r="L489">
        <f t="shared" ca="1" si="173"/>
        <v>12</v>
      </c>
      <c r="M489" t="str">
        <f t="shared" ca="1" si="174"/>
        <v>prince edward island</v>
      </c>
      <c r="N489">
        <f t="shared" ca="1" si="178"/>
        <v>299652</v>
      </c>
      <c r="O489">
        <f t="shared" ca="1" si="175"/>
        <v>140192.83098961361</v>
      </c>
      <c r="P489">
        <f t="shared" ca="1" si="179"/>
        <v>2411.3605590878674</v>
      </c>
      <c r="Q489">
        <f t="shared" ca="1" si="176"/>
        <v>203</v>
      </c>
      <c r="R489">
        <f t="shared" ca="1" si="180"/>
        <v>72174.503935409753</v>
      </c>
      <c r="S489">
        <f t="shared" ca="1" si="181"/>
        <v>7079.9458309991114</v>
      </c>
      <c r="T489">
        <f t="shared" ca="1" si="182"/>
        <v>309143.306390087</v>
      </c>
      <c r="U489">
        <f t="shared" ca="1" si="183"/>
        <v>212570.33492502337</v>
      </c>
      <c r="V489">
        <f t="shared" ca="1" si="184"/>
        <v>96572.971465063631</v>
      </c>
      <c r="AF489" s="5">
        <f ca="1">IF(Table1[[#This Row],[Genders]]="men",1,0)</f>
        <v>1</v>
      </c>
      <c r="AG489">
        <f ca="1">IF(Table1[[#This Row],[Genders]]="women",1,0)</f>
        <v>0</v>
      </c>
      <c r="AJ489" s="6"/>
      <c r="AL489">
        <f ca="1">IF(Table1[[#This Row],[field of work]]="teaching",1,0)</f>
        <v>0</v>
      </c>
      <c r="AM489">
        <f ca="1">IF(Table1[[#This Row],[field of work]]="health",1,0)</f>
        <v>0</v>
      </c>
      <c r="AN489">
        <f ca="1">IF(Table1[[#This Row],[field of work]]="agriculture",1,0)</f>
        <v>0</v>
      </c>
      <c r="AO489">
        <f ca="1">IF(Table1[[#This Row],[field of work]]="IT",1,0)</f>
        <v>0</v>
      </c>
      <c r="AP489">
        <f ca="1">IF(Table1[[#This Row],[field of work]]="construction",1,0)</f>
        <v>1</v>
      </c>
      <c r="AQ489">
        <f ca="1">IF(Table1[[#This Row],[field of work]]="general work",1,0)</f>
        <v>0</v>
      </c>
      <c r="AY489" s="23">
        <f ca="1">IF(Table1[[#This Row],[area]]="ontario",1,0)</f>
        <v>0</v>
      </c>
      <c r="AZ489">
        <f ca="1">IF(Table1[[#This Row],[area]]="newfounland",1,0)</f>
        <v>0</v>
      </c>
      <c r="BA489">
        <f ca="1">IF(Table1[[#This Row],[area]]="alberta",1,0)</f>
        <v>0</v>
      </c>
      <c r="BB489">
        <f ca="1">IF(Table1[[#This Row],[area]]="BC",1,0)</f>
        <v>0</v>
      </c>
      <c r="BC489">
        <f ca="1">IF(Table1[[#This Row],[area]]="yukon",1,0)</f>
        <v>0</v>
      </c>
      <c r="BD489">
        <f ca="1">IF(Table1[[#This Row],[area]]="nunavet",1,0)</f>
        <v>0</v>
      </c>
      <c r="BE489">
        <f ca="1">IF(Table1[[#This Row],[area]]="sasketchwan",1,0)</f>
        <v>0</v>
      </c>
      <c r="BF489">
        <f ca="1">IF(Table1[[#This Row],[area]]="newbruncwick",1,0)</f>
        <v>0</v>
      </c>
      <c r="BG489">
        <f ca="1">IF(Table1[[#This Row],[area]]="manitoba",1,0)</f>
        <v>0</v>
      </c>
      <c r="BH489">
        <f ca="1">IF(Table1[[#This Row],[area]]="prince edward island",1,0)</f>
        <v>1</v>
      </c>
      <c r="BI489">
        <f ca="1">IF(Table1[[#This Row],[area]]="quebec",1,0)</f>
        <v>0</v>
      </c>
      <c r="BJ489">
        <f ca="1">IF(Table1[[#This Row],[area]]="northwest tersesa",1,0)</f>
        <v>0</v>
      </c>
      <c r="BZ489" s="41">
        <f ca="1">Table1[[#This Row],[Cars Value]]/Table1[[#This Row],[no of cars]]</f>
        <v>2411.3605590878674</v>
      </c>
      <c r="CB489" s="5">
        <f ca="1">IF(Table1[[#This Row],[Value of debts]]&gt;$CC$6,1,0)</f>
        <v>1</v>
      </c>
      <c r="CF489" s="6"/>
      <c r="CG489" s="43">
        <f ca="1">Table1[[#This Row],[Mortage left]]/Table1[[#This Row],[value of house]]</f>
        <v>0.46785214512038498</v>
      </c>
      <c r="CH489">
        <f t="shared" ca="1" si="177"/>
        <v>0</v>
      </c>
      <c r="CO489" s="5">
        <f ca="1">IF(Table1[[#This Row],[area]]="yukon",Table1[[#This Row],[income]],0)</f>
        <v>0</v>
      </c>
      <c r="CP489">
        <f ca="1">IF(Table1[[#This Row],[area]]="ontario",Table1[[#This Row],[income]],0)</f>
        <v>0</v>
      </c>
      <c r="CQ489">
        <f ca="1">IF(Table1[[#This Row],[area]]="newfounland",Table1[[#This Row],[income]],0)</f>
        <v>0</v>
      </c>
      <c r="CR489">
        <f ca="1">IF(Table1[[#This Row],[area]]="alberta",Table1[[#This Row],[income]],0)</f>
        <v>0</v>
      </c>
      <c r="CS489">
        <f ca="1">IF(Table1[[#This Row],[area]]="nunavet",Table1[[#This Row],[income]],0)</f>
        <v>0</v>
      </c>
      <c r="CT489">
        <f ca="1">IF(Table1[[#This Row],[area]]="prince edward island",Table1[[#This Row],[income]],0)</f>
        <v>49942</v>
      </c>
      <c r="CU489">
        <f ca="1">IF(Table1[[#This Row],[area]]="northwest tersesa",Table1[[#This Row],[income]],0)</f>
        <v>0</v>
      </c>
      <c r="CV489">
        <f ca="1">IF(Table1[[#This Row],[area]]="quebec",Table1[[#This Row],[income]],0)</f>
        <v>0</v>
      </c>
      <c r="CW489">
        <f ca="1">IF(Table1[[#This Row],[area]]="manitoba",Table1[[#This Row],[income]],0)</f>
        <v>0</v>
      </c>
      <c r="CX489">
        <f ca="1">IF(Table1[[#This Row],[area]]="sasketchwan",Table1[[#This Row],[income]],0)</f>
        <v>0</v>
      </c>
      <c r="CY489">
        <f ca="1">IF(Table1[[#This Row],[area]]="BC",Table1[[#This Row],[income]],0)</f>
        <v>0</v>
      </c>
      <c r="CZ489" s="6">
        <f ca="1">IF(Table1[[#This Row],[area]]="newbruncwick",Table1[[#This Row],[income]],0)</f>
        <v>0</v>
      </c>
      <c r="DB489" s="5">
        <f ca="1">IF(Table1[[#This Row],[field of work]]="health",Table1[[#This Row],[income]],0)</f>
        <v>0</v>
      </c>
      <c r="DC489">
        <f ca="1">IF(Table1[[#This Row],[field of work]]="teaching",Table1[[#This Row],[income]],0)</f>
        <v>0</v>
      </c>
      <c r="DD489">
        <f ca="1">IF(Table1[[#This Row],[field of work]]="agriculture",Table1[[#This Row],[income]],0)</f>
        <v>0</v>
      </c>
      <c r="DE489">
        <f ca="1">IF(Table1[[#This Row],[field of work]]="IT",Table1[[#This Row],[income]],0)</f>
        <v>0</v>
      </c>
      <c r="DF489">
        <f ca="1">IF(Table1[[#This Row],[field of work]]="construction",Table1[[#This Row],[income]],0)</f>
        <v>49942</v>
      </c>
      <c r="DG489" s="6">
        <f ca="1">IF(Table1[[#This Row],[field of work]]="general work",Table1[[#This Row],[income]],0)</f>
        <v>0</v>
      </c>
      <c r="DJ489" s="5">
        <f ca="1">IF(Table1[[#This Row],[Value of debts]]&gt;Table1[[#This Row],[income]],1,0)</f>
        <v>1</v>
      </c>
      <c r="DK489" s="6"/>
      <c r="DL489">
        <f ca="1">IF(Table1[[#This Row],[net worth of person($)]]&gt;$DM$6,Table1[[#This Row],[age]],0)</f>
        <v>37</v>
      </c>
    </row>
    <row r="490" spans="2:116" x14ac:dyDescent="0.3">
      <c r="B490">
        <f t="shared" ca="1" si="164"/>
        <v>2</v>
      </c>
      <c r="C490" s="1" t="str">
        <f t="shared" ca="1" si="165"/>
        <v>women</v>
      </c>
      <c r="D490">
        <f t="shared" ca="1" si="166"/>
        <v>40</v>
      </c>
      <c r="E490">
        <f t="shared" ca="1" si="167"/>
        <v>4</v>
      </c>
      <c r="F490" t="str">
        <f t="shared" ca="1" si="168"/>
        <v>IT</v>
      </c>
      <c r="G490">
        <f t="shared" ca="1" si="169"/>
        <v>1</v>
      </c>
      <c r="H490" t="str">
        <f t="shared" ca="1" si="170"/>
        <v>high school</v>
      </c>
      <c r="I490">
        <f t="shared" ca="1" si="171"/>
        <v>3</v>
      </c>
      <c r="J490">
        <f t="shared" ca="1" si="163"/>
        <v>1</v>
      </c>
      <c r="K490">
        <f t="shared" ca="1" si="172"/>
        <v>77286</v>
      </c>
      <c r="L490">
        <f t="shared" ca="1" si="173"/>
        <v>4</v>
      </c>
      <c r="M490" t="str">
        <f t="shared" ca="1" si="174"/>
        <v>alberta</v>
      </c>
      <c r="N490">
        <f t="shared" ca="1" si="178"/>
        <v>463716</v>
      </c>
      <c r="O490">
        <f t="shared" ca="1" si="175"/>
        <v>307021.61003043893</v>
      </c>
      <c r="P490">
        <f t="shared" ca="1" si="179"/>
        <v>51676.135478990051</v>
      </c>
      <c r="Q490">
        <f t="shared" ca="1" si="176"/>
        <v>40138</v>
      </c>
      <c r="R490">
        <f t="shared" ca="1" si="180"/>
        <v>120043.26385715858</v>
      </c>
      <c r="S490">
        <f t="shared" ca="1" si="181"/>
        <v>102693.62444617378</v>
      </c>
      <c r="T490">
        <f t="shared" ca="1" si="182"/>
        <v>618085.75992516382</v>
      </c>
      <c r="U490">
        <f t="shared" ca="1" si="183"/>
        <v>467202.87388759753</v>
      </c>
      <c r="V490">
        <f t="shared" ca="1" si="184"/>
        <v>150882.88603756629</v>
      </c>
      <c r="AF490" s="5">
        <f ca="1">IF(Table1[[#This Row],[Genders]]="men",1,0)</f>
        <v>0</v>
      </c>
      <c r="AG490">
        <f ca="1">IF(Table1[[#This Row],[Genders]]="women",1,0)</f>
        <v>1</v>
      </c>
      <c r="AJ490" s="6"/>
      <c r="AL490">
        <f ca="1">IF(Table1[[#This Row],[field of work]]="teaching",1,0)</f>
        <v>0</v>
      </c>
      <c r="AM490">
        <f ca="1">IF(Table1[[#This Row],[field of work]]="health",1,0)</f>
        <v>0</v>
      </c>
      <c r="AN490">
        <f ca="1">IF(Table1[[#This Row],[field of work]]="agriculture",1,0)</f>
        <v>0</v>
      </c>
      <c r="AO490">
        <f ca="1">IF(Table1[[#This Row],[field of work]]="IT",1,0)</f>
        <v>1</v>
      </c>
      <c r="AP490">
        <f ca="1">IF(Table1[[#This Row],[field of work]]="construction",1,0)</f>
        <v>0</v>
      </c>
      <c r="AQ490">
        <f ca="1">IF(Table1[[#This Row],[field of work]]="general work",1,0)</f>
        <v>0</v>
      </c>
      <c r="AY490" s="23">
        <f ca="1">IF(Table1[[#This Row],[area]]="ontario",1,0)</f>
        <v>0</v>
      </c>
      <c r="AZ490">
        <f ca="1">IF(Table1[[#This Row],[area]]="newfounland",1,0)</f>
        <v>0</v>
      </c>
      <c r="BA490">
        <f ca="1">IF(Table1[[#This Row],[area]]="alberta",1,0)</f>
        <v>1</v>
      </c>
      <c r="BB490">
        <f ca="1">IF(Table1[[#This Row],[area]]="BC",1,0)</f>
        <v>0</v>
      </c>
      <c r="BC490">
        <f ca="1">IF(Table1[[#This Row],[area]]="yukon",1,0)</f>
        <v>0</v>
      </c>
      <c r="BD490">
        <f ca="1">IF(Table1[[#This Row],[area]]="nunavet",1,0)</f>
        <v>0</v>
      </c>
      <c r="BE490">
        <f ca="1">IF(Table1[[#This Row],[area]]="sasketchwan",1,0)</f>
        <v>0</v>
      </c>
      <c r="BF490">
        <f ca="1">IF(Table1[[#This Row],[area]]="newbruncwick",1,0)</f>
        <v>0</v>
      </c>
      <c r="BG490">
        <f ca="1">IF(Table1[[#This Row],[area]]="manitoba",1,0)</f>
        <v>0</v>
      </c>
      <c r="BH490">
        <f ca="1">IF(Table1[[#This Row],[area]]="prince edward island",1,0)</f>
        <v>0</v>
      </c>
      <c r="BI490">
        <f ca="1">IF(Table1[[#This Row],[area]]="quebec",1,0)</f>
        <v>0</v>
      </c>
      <c r="BJ490">
        <f ca="1">IF(Table1[[#This Row],[area]]="northwest tersesa",1,0)</f>
        <v>0</v>
      </c>
      <c r="BZ490" s="41">
        <f ca="1">Table1[[#This Row],[Cars Value]]/Table1[[#This Row],[no of cars]]</f>
        <v>51676.135478990051</v>
      </c>
      <c r="CB490" s="5">
        <f ca="1">IF(Table1[[#This Row],[Value of debts]]&gt;$CC$6,1,0)</f>
        <v>1</v>
      </c>
      <c r="CF490" s="6"/>
      <c r="CG490" s="43">
        <f ca="1">Table1[[#This Row],[Mortage left]]/Table1[[#This Row],[value of house]]</f>
        <v>0.66208974896367367</v>
      </c>
      <c r="CH490">
        <f t="shared" ca="1" si="177"/>
        <v>0</v>
      </c>
      <c r="CO490" s="5">
        <f ca="1">IF(Table1[[#This Row],[area]]="yukon",Table1[[#This Row],[income]],0)</f>
        <v>0</v>
      </c>
      <c r="CP490">
        <f ca="1">IF(Table1[[#This Row],[area]]="ontario",Table1[[#This Row],[income]],0)</f>
        <v>0</v>
      </c>
      <c r="CQ490">
        <f ca="1">IF(Table1[[#This Row],[area]]="newfounland",Table1[[#This Row],[income]],0)</f>
        <v>0</v>
      </c>
      <c r="CR490">
        <f ca="1">IF(Table1[[#This Row],[area]]="alberta",Table1[[#This Row],[income]],0)</f>
        <v>77286</v>
      </c>
      <c r="CS490">
        <f ca="1">IF(Table1[[#This Row],[area]]="nunavet",Table1[[#This Row],[income]],0)</f>
        <v>0</v>
      </c>
      <c r="CT490">
        <f ca="1">IF(Table1[[#This Row],[area]]="prince edward island",Table1[[#This Row],[income]],0)</f>
        <v>0</v>
      </c>
      <c r="CU490">
        <f ca="1">IF(Table1[[#This Row],[area]]="northwest tersesa",Table1[[#This Row],[income]],0)</f>
        <v>0</v>
      </c>
      <c r="CV490">
        <f ca="1">IF(Table1[[#This Row],[area]]="quebec",Table1[[#This Row],[income]],0)</f>
        <v>0</v>
      </c>
      <c r="CW490">
        <f ca="1">IF(Table1[[#This Row],[area]]="manitoba",Table1[[#This Row],[income]],0)</f>
        <v>0</v>
      </c>
      <c r="CX490">
        <f ca="1">IF(Table1[[#This Row],[area]]="sasketchwan",Table1[[#This Row],[income]],0)</f>
        <v>0</v>
      </c>
      <c r="CY490">
        <f ca="1">IF(Table1[[#This Row],[area]]="BC",Table1[[#This Row],[income]],0)</f>
        <v>0</v>
      </c>
      <c r="CZ490" s="6">
        <f ca="1">IF(Table1[[#This Row],[area]]="newbruncwick",Table1[[#This Row],[income]],0)</f>
        <v>0</v>
      </c>
      <c r="DB490" s="5">
        <f ca="1">IF(Table1[[#This Row],[field of work]]="health",Table1[[#This Row],[income]],0)</f>
        <v>0</v>
      </c>
      <c r="DC490">
        <f ca="1">IF(Table1[[#This Row],[field of work]]="teaching",Table1[[#This Row],[income]],0)</f>
        <v>0</v>
      </c>
      <c r="DD490">
        <f ca="1">IF(Table1[[#This Row],[field of work]]="agriculture",Table1[[#This Row],[income]],0)</f>
        <v>0</v>
      </c>
      <c r="DE490">
        <f ca="1">IF(Table1[[#This Row],[field of work]]="IT",Table1[[#This Row],[income]],0)</f>
        <v>77286</v>
      </c>
      <c r="DF490">
        <f ca="1">IF(Table1[[#This Row],[field of work]]="construction",Table1[[#This Row],[income]],0)</f>
        <v>0</v>
      </c>
      <c r="DG490" s="6">
        <f ca="1">IF(Table1[[#This Row],[field of work]]="general work",Table1[[#This Row],[income]],0)</f>
        <v>0</v>
      </c>
      <c r="DJ490" s="5">
        <f ca="1">IF(Table1[[#This Row],[Value of debts]]&gt;Table1[[#This Row],[income]],1,0)</f>
        <v>1</v>
      </c>
      <c r="DK490" s="6"/>
      <c r="DL490">
        <f ca="1">IF(Table1[[#This Row],[net worth of person($)]]&gt;$DM$6,Table1[[#This Row],[age]],0)</f>
        <v>40</v>
      </c>
    </row>
    <row r="491" spans="2:116" x14ac:dyDescent="0.3">
      <c r="B491">
        <f t="shared" ca="1" si="164"/>
        <v>2</v>
      </c>
      <c r="C491" s="1" t="str">
        <f t="shared" ca="1" si="165"/>
        <v>women</v>
      </c>
      <c r="D491">
        <f t="shared" ca="1" si="166"/>
        <v>27</v>
      </c>
      <c r="E491">
        <f t="shared" ca="1" si="167"/>
        <v>4</v>
      </c>
      <c r="F491" t="str">
        <f t="shared" ca="1" si="168"/>
        <v>IT</v>
      </c>
      <c r="G491">
        <f t="shared" ca="1" si="169"/>
        <v>1</v>
      </c>
      <c r="H491" t="str">
        <f t="shared" ca="1" si="170"/>
        <v>high school</v>
      </c>
      <c r="I491">
        <f t="shared" ca="1" si="171"/>
        <v>4</v>
      </c>
      <c r="J491">
        <f t="shared" ca="1" si="163"/>
        <v>1</v>
      </c>
      <c r="K491">
        <f t="shared" ca="1" si="172"/>
        <v>46757</v>
      </c>
      <c r="L491">
        <f t="shared" ca="1" si="173"/>
        <v>9</v>
      </c>
      <c r="M491" t="str">
        <f t="shared" ca="1" si="174"/>
        <v>quebec</v>
      </c>
      <c r="N491">
        <f t="shared" ca="1" si="178"/>
        <v>233785</v>
      </c>
      <c r="O491">
        <f t="shared" ca="1" si="175"/>
        <v>43437.584282363932</v>
      </c>
      <c r="P491">
        <f t="shared" ca="1" si="179"/>
        <v>41196.718941228275</v>
      </c>
      <c r="Q491">
        <f t="shared" ca="1" si="176"/>
        <v>5770</v>
      </c>
      <c r="R491">
        <f t="shared" ca="1" si="180"/>
        <v>85112.634036753661</v>
      </c>
      <c r="S491">
        <f t="shared" ca="1" si="181"/>
        <v>59404.177959328314</v>
      </c>
      <c r="T491">
        <f t="shared" ca="1" si="182"/>
        <v>334385.89690055663</v>
      </c>
      <c r="U491">
        <f t="shared" ca="1" si="183"/>
        <v>134320.21831911759</v>
      </c>
      <c r="V491">
        <f t="shared" ca="1" si="184"/>
        <v>200065.67858143905</v>
      </c>
      <c r="AF491" s="5">
        <f ca="1">IF(Table1[[#This Row],[Genders]]="men",1,0)</f>
        <v>0</v>
      </c>
      <c r="AG491">
        <f ca="1">IF(Table1[[#This Row],[Genders]]="women",1,0)</f>
        <v>1</v>
      </c>
      <c r="AJ491" s="6"/>
      <c r="AL491">
        <f ca="1">IF(Table1[[#This Row],[field of work]]="teaching",1,0)</f>
        <v>0</v>
      </c>
      <c r="AM491">
        <f ca="1">IF(Table1[[#This Row],[field of work]]="health",1,0)</f>
        <v>0</v>
      </c>
      <c r="AN491">
        <f ca="1">IF(Table1[[#This Row],[field of work]]="agriculture",1,0)</f>
        <v>0</v>
      </c>
      <c r="AO491">
        <f ca="1">IF(Table1[[#This Row],[field of work]]="IT",1,0)</f>
        <v>1</v>
      </c>
      <c r="AP491">
        <f ca="1">IF(Table1[[#This Row],[field of work]]="construction",1,0)</f>
        <v>0</v>
      </c>
      <c r="AQ491">
        <f ca="1">IF(Table1[[#This Row],[field of work]]="general work",1,0)</f>
        <v>0</v>
      </c>
      <c r="AY491" s="23">
        <f ca="1">IF(Table1[[#This Row],[area]]="ontario",1,0)</f>
        <v>0</v>
      </c>
      <c r="AZ491">
        <f ca="1">IF(Table1[[#This Row],[area]]="newfounland",1,0)</f>
        <v>0</v>
      </c>
      <c r="BA491">
        <f ca="1">IF(Table1[[#This Row],[area]]="alberta",1,0)</f>
        <v>0</v>
      </c>
      <c r="BB491">
        <f ca="1">IF(Table1[[#This Row],[area]]="BC",1,0)</f>
        <v>0</v>
      </c>
      <c r="BC491">
        <f ca="1">IF(Table1[[#This Row],[area]]="yukon",1,0)</f>
        <v>0</v>
      </c>
      <c r="BD491">
        <f ca="1">IF(Table1[[#This Row],[area]]="nunavet",1,0)</f>
        <v>0</v>
      </c>
      <c r="BE491">
        <f ca="1">IF(Table1[[#This Row],[area]]="sasketchwan",1,0)</f>
        <v>0</v>
      </c>
      <c r="BF491">
        <f ca="1">IF(Table1[[#This Row],[area]]="newbruncwick",1,0)</f>
        <v>0</v>
      </c>
      <c r="BG491">
        <f ca="1">IF(Table1[[#This Row],[area]]="manitoba",1,0)</f>
        <v>0</v>
      </c>
      <c r="BH491">
        <f ca="1">IF(Table1[[#This Row],[area]]="prince edward island",1,0)</f>
        <v>0</v>
      </c>
      <c r="BI491">
        <f ca="1">IF(Table1[[#This Row],[area]]="quebec",1,0)</f>
        <v>1</v>
      </c>
      <c r="BJ491">
        <f ca="1">IF(Table1[[#This Row],[area]]="northwest tersesa",1,0)</f>
        <v>0</v>
      </c>
      <c r="BZ491" s="41">
        <f ca="1">Table1[[#This Row],[Cars Value]]/Table1[[#This Row],[no of cars]]</f>
        <v>41196.718941228275</v>
      </c>
      <c r="CB491" s="5">
        <f ca="1">IF(Table1[[#This Row],[Value of debts]]&gt;$CC$6,1,0)</f>
        <v>1</v>
      </c>
      <c r="CF491" s="6"/>
      <c r="CG491" s="43">
        <f ca="1">Table1[[#This Row],[Mortage left]]/Table1[[#This Row],[value of house]]</f>
        <v>0.18580141703857789</v>
      </c>
      <c r="CH491">
        <f t="shared" ca="1" si="177"/>
        <v>1</v>
      </c>
      <c r="CO491" s="5">
        <f ca="1">IF(Table1[[#This Row],[area]]="yukon",Table1[[#This Row],[income]],0)</f>
        <v>0</v>
      </c>
      <c r="CP491">
        <f ca="1">IF(Table1[[#This Row],[area]]="ontario",Table1[[#This Row],[income]],0)</f>
        <v>0</v>
      </c>
      <c r="CQ491">
        <f ca="1">IF(Table1[[#This Row],[area]]="newfounland",Table1[[#This Row],[income]],0)</f>
        <v>0</v>
      </c>
      <c r="CR491">
        <f ca="1">IF(Table1[[#This Row],[area]]="alberta",Table1[[#This Row],[income]],0)</f>
        <v>0</v>
      </c>
      <c r="CS491">
        <f ca="1">IF(Table1[[#This Row],[area]]="nunavet",Table1[[#This Row],[income]],0)</f>
        <v>0</v>
      </c>
      <c r="CT491">
        <f ca="1">IF(Table1[[#This Row],[area]]="prince edward island",Table1[[#This Row],[income]],0)</f>
        <v>0</v>
      </c>
      <c r="CU491">
        <f ca="1">IF(Table1[[#This Row],[area]]="northwest tersesa",Table1[[#This Row],[income]],0)</f>
        <v>0</v>
      </c>
      <c r="CV491">
        <f ca="1">IF(Table1[[#This Row],[area]]="quebec",Table1[[#This Row],[income]],0)</f>
        <v>46757</v>
      </c>
      <c r="CW491">
        <f ca="1">IF(Table1[[#This Row],[area]]="manitoba",Table1[[#This Row],[income]],0)</f>
        <v>0</v>
      </c>
      <c r="CX491">
        <f ca="1">IF(Table1[[#This Row],[area]]="sasketchwan",Table1[[#This Row],[income]],0)</f>
        <v>0</v>
      </c>
      <c r="CY491">
        <f ca="1">IF(Table1[[#This Row],[area]]="BC",Table1[[#This Row],[income]],0)</f>
        <v>0</v>
      </c>
      <c r="CZ491" s="6">
        <f ca="1">IF(Table1[[#This Row],[area]]="newbruncwick",Table1[[#This Row],[income]],0)</f>
        <v>0</v>
      </c>
      <c r="DB491" s="5">
        <f ca="1">IF(Table1[[#This Row],[field of work]]="health",Table1[[#This Row],[income]],0)</f>
        <v>0</v>
      </c>
      <c r="DC491">
        <f ca="1">IF(Table1[[#This Row],[field of work]]="teaching",Table1[[#This Row],[income]],0)</f>
        <v>0</v>
      </c>
      <c r="DD491">
        <f ca="1">IF(Table1[[#This Row],[field of work]]="agriculture",Table1[[#This Row],[income]],0)</f>
        <v>0</v>
      </c>
      <c r="DE491">
        <f ca="1">IF(Table1[[#This Row],[field of work]]="IT",Table1[[#This Row],[income]],0)</f>
        <v>46757</v>
      </c>
      <c r="DF491">
        <f ca="1">IF(Table1[[#This Row],[field of work]]="construction",Table1[[#This Row],[income]],0)</f>
        <v>0</v>
      </c>
      <c r="DG491" s="6">
        <f ca="1">IF(Table1[[#This Row],[field of work]]="general work",Table1[[#This Row],[income]],0)</f>
        <v>0</v>
      </c>
      <c r="DJ491" s="5">
        <f ca="1">IF(Table1[[#This Row],[Value of debts]]&gt;Table1[[#This Row],[income]],1,0)</f>
        <v>1</v>
      </c>
      <c r="DK491" s="6"/>
      <c r="DL491">
        <f ca="1">IF(Table1[[#This Row],[net worth of person($)]]&gt;$DM$6,Table1[[#This Row],[age]],0)</f>
        <v>27</v>
      </c>
    </row>
    <row r="492" spans="2:116" x14ac:dyDescent="0.3">
      <c r="B492">
        <f t="shared" ca="1" si="164"/>
        <v>1</v>
      </c>
      <c r="C492" s="1" t="str">
        <f t="shared" ca="1" si="165"/>
        <v>men</v>
      </c>
      <c r="D492">
        <f t="shared" ca="1" si="166"/>
        <v>36</v>
      </c>
      <c r="E492">
        <f t="shared" ca="1" si="167"/>
        <v>5</v>
      </c>
      <c r="F492" t="str">
        <f t="shared" ca="1" si="168"/>
        <v>general work</v>
      </c>
      <c r="G492">
        <f t="shared" ca="1" si="169"/>
        <v>3</v>
      </c>
      <c r="H492" t="str">
        <f t="shared" ca="1" si="170"/>
        <v>university</v>
      </c>
      <c r="I492">
        <f t="shared" ca="1" si="171"/>
        <v>3</v>
      </c>
      <c r="J492">
        <f t="shared" ca="1" si="163"/>
        <v>2</v>
      </c>
      <c r="K492">
        <f t="shared" ca="1" si="172"/>
        <v>26987</v>
      </c>
      <c r="L492">
        <f t="shared" ca="1" si="173"/>
        <v>8</v>
      </c>
      <c r="M492" t="str">
        <f t="shared" ca="1" si="174"/>
        <v>ontario</v>
      </c>
      <c r="N492">
        <f t="shared" ca="1" si="178"/>
        <v>134935</v>
      </c>
      <c r="O492">
        <f t="shared" ca="1" si="175"/>
        <v>126653.88192801867</v>
      </c>
      <c r="P492">
        <f t="shared" ca="1" si="179"/>
        <v>53712.123042068546</v>
      </c>
      <c r="Q492">
        <f t="shared" ca="1" si="176"/>
        <v>25249</v>
      </c>
      <c r="R492">
        <f t="shared" ca="1" si="180"/>
        <v>47461.673936919331</v>
      </c>
      <c r="S492">
        <f t="shared" ca="1" si="181"/>
        <v>32739.843111587903</v>
      </c>
      <c r="T492">
        <f t="shared" ca="1" si="182"/>
        <v>221386.96615365645</v>
      </c>
      <c r="U492">
        <f t="shared" ca="1" si="183"/>
        <v>199364.55586493801</v>
      </c>
      <c r="V492">
        <f t="shared" ca="1" si="184"/>
        <v>22022.410288718442</v>
      </c>
      <c r="AF492" s="5">
        <f ca="1">IF(Table1[[#This Row],[Genders]]="men",1,0)</f>
        <v>1</v>
      </c>
      <c r="AG492">
        <f ca="1">IF(Table1[[#This Row],[Genders]]="women",1,0)</f>
        <v>0</v>
      </c>
      <c r="AJ492" s="6"/>
      <c r="AL492">
        <f ca="1">IF(Table1[[#This Row],[field of work]]="teaching",1,0)</f>
        <v>0</v>
      </c>
      <c r="AM492">
        <f ca="1">IF(Table1[[#This Row],[field of work]]="health",1,0)</f>
        <v>0</v>
      </c>
      <c r="AN492">
        <f ca="1">IF(Table1[[#This Row],[field of work]]="agriculture",1,0)</f>
        <v>0</v>
      </c>
      <c r="AO492">
        <f ca="1">IF(Table1[[#This Row],[field of work]]="IT",1,0)</f>
        <v>0</v>
      </c>
      <c r="AP492">
        <f ca="1">IF(Table1[[#This Row],[field of work]]="construction",1,0)</f>
        <v>0</v>
      </c>
      <c r="AQ492">
        <f ca="1">IF(Table1[[#This Row],[field of work]]="general work",1,0)</f>
        <v>1</v>
      </c>
      <c r="AY492" s="23">
        <f ca="1">IF(Table1[[#This Row],[area]]="ontario",1,0)</f>
        <v>1</v>
      </c>
      <c r="AZ492">
        <f ca="1">IF(Table1[[#This Row],[area]]="newfounland",1,0)</f>
        <v>0</v>
      </c>
      <c r="BA492">
        <f ca="1">IF(Table1[[#This Row],[area]]="alberta",1,0)</f>
        <v>0</v>
      </c>
      <c r="BB492">
        <f ca="1">IF(Table1[[#This Row],[area]]="BC",1,0)</f>
        <v>0</v>
      </c>
      <c r="BC492">
        <f ca="1">IF(Table1[[#This Row],[area]]="yukon",1,0)</f>
        <v>0</v>
      </c>
      <c r="BD492">
        <f ca="1">IF(Table1[[#This Row],[area]]="nunavet",1,0)</f>
        <v>0</v>
      </c>
      <c r="BE492">
        <f ca="1">IF(Table1[[#This Row],[area]]="sasketchwan",1,0)</f>
        <v>0</v>
      </c>
      <c r="BF492">
        <f ca="1">IF(Table1[[#This Row],[area]]="newbruncwick",1,0)</f>
        <v>0</v>
      </c>
      <c r="BG492">
        <f ca="1">IF(Table1[[#This Row],[area]]="manitoba",1,0)</f>
        <v>0</v>
      </c>
      <c r="BH492">
        <f ca="1">IF(Table1[[#This Row],[area]]="prince edward island",1,0)</f>
        <v>0</v>
      </c>
      <c r="BI492">
        <f ca="1">IF(Table1[[#This Row],[area]]="quebec",1,0)</f>
        <v>0</v>
      </c>
      <c r="BJ492">
        <f ca="1">IF(Table1[[#This Row],[area]]="northwest tersesa",1,0)</f>
        <v>0</v>
      </c>
      <c r="BZ492" s="41">
        <f ca="1">Table1[[#This Row],[Cars Value]]/Table1[[#This Row],[no of cars]]</f>
        <v>26856.061521034273</v>
      </c>
      <c r="CB492" s="5">
        <f ca="1">IF(Table1[[#This Row],[Value of debts]]&gt;$CC$6,1,0)</f>
        <v>1</v>
      </c>
      <c r="CF492" s="6"/>
      <c r="CG492" s="43">
        <f ca="1">Table1[[#This Row],[Mortage left]]/Table1[[#This Row],[value of house]]</f>
        <v>0.93862883557282151</v>
      </c>
      <c r="CH492">
        <f t="shared" ca="1" si="177"/>
        <v>0</v>
      </c>
      <c r="CO492" s="5">
        <f ca="1">IF(Table1[[#This Row],[area]]="yukon",Table1[[#This Row],[income]],0)</f>
        <v>0</v>
      </c>
      <c r="CP492">
        <f ca="1">IF(Table1[[#This Row],[area]]="ontario",Table1[[#This Row],[income]],0)</f>
        <v>26987</v>
      </c>
      <c r="CQ492">
        <f ca="1">IF(Table1[[#This Row],[area]]="newfounland",Table1[[#This Row],[income]],0)</f>
        <v>0</v>
      </c>
      <c r="CR492">
        <f ca="1">IF(Table1[[#This Row],[area]]="alberta",Table1[[#This Row],[income]],0)</f>
        <v>0</v>
      </c>
      <c r="CS492">
        <f ca="1">IF(Table1[[#This Row],[area]]="nunavet",Table1[[#This Row],[income]],0)</f>
        <v>0</v>
      </c>
      <c r="CT492">
        <f ca="1">IF(Table1[[#This Row],[area]]="prince edward island",Table1[[#This Row],[income]],0)</f>
        <v>0</v>
      </c>
      <c r="CU492">
        <f ca="1">IF(Table1[[#This Row],[area]]="northwest tersesa",Table1[[#This Row],[income]],0)</f>
        <v>0</v>
      </c>
      <c r="CV492">
        <f ca="1">IF(Table1[[#This Row],[area]]="quebec",Table1[[#This Row],[income]],0)</f>
        <v>0</v>
      </c>
      <c r="CW492">
        <f ca="1">IF(Table1[[#This Row],[area]]="manitoba",Table1[[#This Row],[income]],0)</f>
        <v>0</v>
      </c>
      <c r="CX492">
        <f ca="1">IF(Table1[[#This Row],[area]]="sasketchwan",Table1[[#This Row],[income]],0)</f>
        <v>0</v>
      </c>
      <c r="CY492">
        <f ca="1">IF(Table1[[#This Row],[area]]="BC",Table1[[#This Row],[income]],0)</f>
        <v>0</v>
      </c>
      <c r="CZ492" s="6">
        <f ca="1">IF(Table1[[#This Row],[area]]="newbruncwick",Table1[[#This Row],[income]],0)</f>
        <v>0</v>
      </c>
      <c r="DB492" s="5">
        <f ca="1">IF(Table1[[#This Row],[field of work]]="health",Table1[[#This Row],[income]],0)</f>
        <v>0</v>
      </c>
      <c r="DC492">
        <f ca="1">IF(Table1[[#This Row],[field of work]]="teaching",Table1[[#This Row],[income]],0)</f>
        <v>0</v>
      </c>
      <c r="DD492">
        <f ca="1">IF(Table1[[#This Row],[field of work]]="agriculture",Table1[[#This Row],[income]],0)</f>
        <v>0</v>
      </c>
      <c r="DE492">
        <f ca="1">IF(Table1[[#This Row],[field of work]]="IT",Table1[[#This Row],[income]],0)</f>
        <v>0</v>
      </c>
      <c r="DF492">
        <f ca="1">IF(Table1[[#This Row],[field of work]]="construction",Table1[[#This Row],[income]],0)</f>
        <v>0</v>
      </c>
      <c r="DG492" s="6">
        <f ca="1">IF(Table1[[#This Row],[field of work]]="general work",Table1[[#This Row],[income]],0)</f>
        <v>26987</v>
      </c>
      <c r="DJ492" s="5">
        <f ca="1">IF(Table1[[#This Row],[Value of debts]]&gt;Table1[[#This Row],[income]],1,0)</f>
        <v>1</v>
      </c>
      <c r="DK492" s="6"/>
      <c r="DL492">
        <f ca="1">IF(Table1[[#This Row],[net worth of person($)]]&gt;$DM$6,Table1[[#This Row],[age]],0)</f>
        <v>0</v>
      </c>
    </row>
    <row r="493" spans="2:116" x14ac:dyDescent="0.3">
      <c r="B493">
        <f t="shared" ca="1" si="164"/>
        <v>2</v>
      </c>
      <c r="C493" s="1" t="str">
        <f t="shared" ca="1" si="165"/>
        <v>women</v>
      </c>
      <c r="D493">
        <f t="shared" ca="1" si="166"/>
        <v>28</v>
      </c>
      <c r="E493">
        <f t="shared" ca="1" si="167"/>
        <v>5</v>
      </c>
      <c r="F493" t="str">
        <f t="shared" ca="1" si="168"/>
        <v>general work</v>
      </c>
      <c r="G493">
        <f t="shared" ca="1" si="169"/>
        <v>4</v>
      </c>
      <c r="H493" t="str">
        <f t="shared" ca="1" si="170"/>
        <v>technical;</v>
      </c>
      <c r="I493">
        <f t="shared" ca="1" si="171"/>
        <v>0</v>
      </c>
      <c r="J493">
        <f t="shared" ca="1" si="163"/>
        <v>1</v>
      </c>
      <c r="K493">
        <f t="shared" ca="1" si="172"/>
        <v>55519</v>
      </c>
      <c r="L493">
        <f t="shared" ca="1" si="173"/>
        <v>10</v>
      </c>
      <c r="M493" t="str">
        <f t="shared" ca="1" si="174"/>
        <v>newfounland</v>
      </c>
      <c r="N493">
        <f t="shared" ca="1" si="178"/>
        <v>277595</v>
      </c>
      <c r="O493">
        <f t="shared" ca="1" si="175"/>
        <v>13620.446493428184</v>
      </c>
      <c r="P493">
        <f t="shared" ca="1" si="179"/>
        <v>26968.80391106812</v>
      </c>
      <c r="Q493">
        <f t="shared" ca="1" si="176"/>
        <v>17068</v>
      </c>
      <c r="R493">
        <f t="shared" ca="1" si="180"/>
        <v>21706.444763699747</v>
      </c>
      <c r="S493">
        <f t="shared" ca="1" si="181"/>
        <v>11862.685268181205</v>
      </c>
      <c r="T493">
        <f t="shared" ca="1" si="182"/>
        <v>316426.48917924933</v>
      </c>
      <c r="U493">
        <f t="shared" ca="1" si="183"/>
        <v>52394.891257127929</v>
      </c>
      <c r="V493">
        <f t="shared" ca="1" si="184"/>
        <v>264031.59792212141</v>
      </c>
      <c r="AF493" s="5">
        <f ca="1">IF(Table1[[#This Row],[Genders]]="men",1,0)</f>
        <v>0</v>
      </c>
      <c r="AG493">
        <f ca="1">IF(Table1[[#This Row],[Genders]]="women",1,0)</f>
        <v>1</v>
      </c>
      <c r="AJ493" s="6"/>
      <c r="AL493">
        <f ca="1">IF(Table1[[#This Row],[field of work]]="teaching",1,0)</f>
        <v>0</v>
      </c>
      <c r="AM493">
        <f ca="1">IF(Table1[[#This Row],[field of work]]="health",1,0)</f>
        <v>0</v>
      </c>
      <c r="AN493">
        <f ca="1">IF(Table1[[#This Row],[field of work]]="agriculture",1,0)</f>
        <v>0</v>
      </c>
      <c r="AO493">
        <f ca="1">IF(Table1[[#This Row],[field of work]]="IT",1,0)</f>
        <v>0</v>
      </c>
      <c r="AP493">
        <f ca="1">IF(Table1[[#This Row],[field of work]]="construction",1,0)</f>
        <v>0</v>
      </c>
      <c r="AQ493">
        <f ca="1">IF(Table1[[#This Row],[field of work]]="general work",1,0)</f>
        <v>1</v>
      </c>
      <c r="AY493" s="23">
        <f ca="1">IF(Table1[[#This Row],[area]]="ontario",1,0)</f>
        <v>0</v>
      </c>
      <c r="AZ493">
        <f ca="1">IF(Table1[[#This Row],[area]]="newfounland",1,0)</f>
        <v>1</v>
      </c>
      <c r="BA493">
        <f ca="1">IF(Table1[[#This Row],[area]]="alberta",1,0)</f>
        <v>0</v>
      </c>
      <c r="BB493">
        <f ca="1">IF(Table1[[#This Row],[area]]="BC",1,0)</f>
        <v>0</v>
      </c>
      <c r="BC493">
        <f ca="1">IF(Table1[[#This Row],[area]]="yukon",1,0)</f>
        <v>0</v>
      </c>
      <c r="BD493">
        <f ca="1">IF(Table1[[#This Row],[area]]="nunavet",1,0)</f>
        <v>0</v>
      </c>
      <c r="BE493">
        <f ca="1">IF(Table1[[#This Row],[area]]="sasketchwan",1,0)</f>
        <v>0</v>
      </c>
      <c r="BF493">
        <f ca="1">IF(Table1[[#This Row],[area]]="newbruncwick",1,0)</f>
        <v>0</v>
      </c>
      <c r="BG493">
        <f ca="1">IF(Table1[[#This Row],[area]]="manitoba",1,0)</f>
        <v>0</v>
      </c>
      <c r="BH493">
        <f ca="1">IF(Table1[[#This Row],[area]]="prince edward island",1,0)</f>
        <v>0</v>
      </c>
      <c r="BI493">
        <f ca="1">IF(Table1[[#This Row],[area]]="quebec",1,0)</f>
        <v>0</v>
      </c>
      <c r="BJ493">
        <f ca="1">IF(Table1[[#This Row],[area]]="northwest tersesa",1,0)</f>
        <v>0</v>
      </c>
      <c r="BZ493" s="41">
        <f ca="1">Table1[[#This Row],[Cars Value]]/Table1[[#This Row],[no of cars]]</f>
        <v>26968.80391106812</v>
      </c>
      <c r="CB493" s="5">
        <f ca="1">IF(Table1[[#This Row],[Value of debts]]&gt;$CC$6,1,0)</f>
        <v>0</v>
      </c>
      <c r="CF493" s="6"/>
      <c r="CG493" s="43">
        <f ca="1">Table1[[#This Row],[Mortage left]]/Table1[[#This Row],[value of house]]</f>
        <v>4.9065892733760275E-2</v>
      </c>
      <c r="CH493">
        <f t="shared" ca="1" si="177"/>
        <v>1</v>
      </c>
      <c r="CO493" s="5">
        <f ca="1">IF(Table1[[#This Row],[area]]="yukon",Table1[[#This Row],[income]],0)</f>
        <v>0</v>
      </c>
      <c r="CP493">
        <f ca="1">IF(Table1[[#This Row],[area]]="ontario",Table1[[#This Row],[income]],0)</f>
        <v>0</v>
      </c>
      <c r="CQ493">
        <f ca="1">IF(Table1[[#This Row],[area]]="newfounland",Table1[[#This Row],[income]],0)</f>
        <v>55519</v>
      </c>
      <c r="CR493">
        <f ca="1">IF(Table1[[#This Row],[area]]="alberta",Table1[[#This Row],[income]],0)</f>
        <v>0</v>
      </c>
      <c r="CS493">
        <f ca="1">IF(Table1[[#This Row],[area]]="nunavet",Table1[[#This Row],[income]],0)</f>
        <v>0</v>
      </c>
      <c r="CT493">
        <f ca="1">IF(Table1[[#This Row],[area]]="prince edward island",Table1[[#This Row],[income]],0)</f>
        <v>0</v>
      </c>
      <c r="CU493">
        <f ca="1">IF(Table1[[#This Row],[area]]="northwest tersesa",Table1[[#This Row],[income]],0)</f>
        <v>0</v>
      </c>
      <c r="CV493">
        <f ca="1">IF(Table1[[#This Row],[area]]="quebec",Table1[[#This Row],[income]],0)</f>
        <v>0</v>
      </c>
      <c r="CW493">
        <f ca="1">IF(Table1[[#This Row],[area]]="manitoba",Table1[[#This Row],[income]],0)</f>
        <v>0</v>
      </c>
      <c r="CX493">
        <f ca="1">IF(Table1[[#This Row],[area]]="sasketchwan",Table1[[#This Row],[income]],0)</f>
        <v>0</v>
      </c>
      <c r="CY493">
        <f ca="1">IF(Table1[[#This Row],[area]]="BC",Table1[[#This Row],[income]],0)</f>
        <v>0</v>
      </c>
      <c r="CZ493" s="6">
        <f ca="1">IF(Table1[[#This Row],[area]]="newbruncwick",Table1[[#This Row],[income]],0)</f>
        <v>0</v>
      </c>
      <c r="DB493" s="5">
        <f ca="1">IF(Table1[[#This Row],[field of work]]="health",Table1[[#This Row],[income]],0)</f>
        <v>0</v>
      </c>
      <c r="DC493">
        <f ca="1">IF(Table1[[#This Row],[field of work]]="teaching",Table1[[#This Row],[income]],0)</f>
        <v>0</v>
      </c>
      <c r="DD493">
        <f ca="1">IF(Table1[[#This Row],[field of work]]="agriculture",Table1[[#This Row],[income]],0)</f>
        <v>0</v>
      </c>
      <c r="DE493">
        <f ca="1">IF(Table1[[#This Row],[field of work]]="IT",Table1[[#This Row],[income]],0)</f>
        <v>0</v>
      </c>
      <c r="DF493">
        <f ca="1">IF(Table1[[#This Row],[field of work]]="construction",Table1[[#This Row],[income]],0)</f>
        <v>0</v>
      </c>
      <c r="DG493" s="6">
        <f ca="1">IF(Table1[[#This Row],[field of work]]="general work",Table1[[#This Row],[income]],0)</f>
        <v>55519</v>
      </c>
      <c r="DJ493" s="5">
        <f ca="1">IF(Table1[[#This Row],[Value of debts]]&gt;Table1[[#This Row],[income]],1,0)</f>
        <v>0</v>
      </c>
      <c r="DK493" s="6"/>
      <c r="DL493">
        <f ca="1">IF(Table1[[#This Row],[net worth of person($)]]&gt;$DM$6,Table1[[#This Row],[age]],0)</f>
        <v>28</v>
      </c>
    </row>
    <row r="494" spans="2:116" x14ac:dyDescent="0.3">
      <c r="B494">
        <f t="shared" ca="1" si="164"/>
        <v>2</v>
      </c>
      <c r="C494" s="1" t="str">
        <f t="shared" ca="1" si="165"/>
        <v>women</v>
      </c>
      <c r="D494">
        <f t="shared" ca="1" si="166"/>
        <v>39</v>
      </c>
      <c r="E494">
        <f t="shared" ca="1" si="167"/>
        <v>4</v>
      </c>
      <c r="F494" t="str">
        <f t="shared" ca="1" si="168"/>
        <v>IT</v>
      </c>
      <c r="G494">
        <f t="shared" ca="1" si="169"/>
        <v>5</v>
      </c>
      <c r="H494" t="str">
        <f t="shared" ca="1" si="170"/>
        <v>other</v>
      </c>
      <c r="I494">
        <f t="shared" ca="1" si="171"/>
        <v>2</v>
      </c>
      <c r="J494">
        <f t="shared" ca="1" si="163"/>
        <v>3</v>
      </c>
      <c r="K494">
        <f t="shared" ca="1" si="172"/>
        <v>26878</v>
      </c>
      <c r="L494">
        <f t="shared" ca="1" si="173"/>
        <v>10</v>
      </c>
      <c r="M494" t="str">
        <f t="shared" ca="1" si="174"/>
        <v>newfounland</v>
      </c>
      <c r="N494">
        <f t="shared" ca="1" si="178"/>
        <v>107512</v>
      </c>
      <c r="O494">
        <f t="shared" ca="1" si="175"/>
        <v>52561.070700579061</v>
      </c>
      <c r="P494">
        <f t="shared" ca="1" si="179"/>
        <v>54417.377714753173</v>
      </c>
      <c r="Q494">
        <f t="shared" ca="1" si="176"/>
        <v>34883</v>
      </c>
      <c r="R494">
        <f t="shared" ca="1" si="180"/>
        <v>9017.8280733964093</v>
      </c>
      <c r="S494">
        <f t="shared" ca="1" si="181"/>
        <v>29475.955885737902</v>
      </c>
      <c r="T494">
        <f t="shared" ca="1" si="182"/>
        <v>191405.33360049108</v>
      </c>
      <c r="U494">
        <f t="shared" ca="1" si="183"/>
        <v>96461.898773975467</v>
      </c>
      <c r="V494">
        <f t="shared" ca="1" si="184"/>
        <v>94943.434826515615</v>
      </c>
      <c r="AF494" s="5">
        <f ca="1">IF(Table1[[#This Row],[Genders]]="men",1,0)</f>
        <v>0</v>
      </c>
      <c r="AG494">
        <f ca="1">IF(Table1[[#This Row],[Genders]]="women",1,0)</f>
        <v>1</v>
      </c>
      <c r="AJ494" s="6"/>
      <c r="AL494">
        <f ca="1">IF(Table1[[#This Row],[field of work]]="teaching",1,0)</f>
        <v>0</v>
      </c>
      <c r="AM494">
        <f ca="1">IF(Table1[[#This Row],[field of work]]="health",1,0)</f>
        <v>0</v>
      </c>
      <c r="AN494">
        <f ca="1">IF(Table1[[#This Row],[field of work]]="agriculture",1,0)</f>
        <v>0</v>
      </c>
      <c r="AO494">
        <f ca="1">IF(Table1[[#This Row],[field of work]]="IT",1,0)</f>
        <v>1</v>
      </c>
      <c r="AP494">
        <f ca="1">IF(Table1[[#This Row],[field of work]]="construction",1,0)</f>
        <v>0</v>
      </c>
      <c r="AQ494">
        <f ca="1">IF(Table1[[#This Row],[field of work]]="general work",1,0)</f>
        <v>0</v>
      </c>
      <c r="AY494" s="23">
        <f ca="1">IF(Table1[[#This Row],[area]]="ontario",1,0)</f>
        <v>0</v>
      </c>
      <c r="AZ494">
        <f ca="1">IF(Table1[[#This Row],[area]]="newfounland",1,0)</f>
        <v>1</v>
      </c>
      <c r="BA494">
        <f ca="1">IF(Table1[[#This Row],[area]]="alberta",1,0)</f>
        <v>0</v>
      </c>
      <c r="BB494">
        <f ca="1">IF(Table1[[#This Row],[area]]="BC",1,0)</f>
        <v>0</v>
      </c>
      <c r="BC494">
        <f ca="1">IF(Table1[[#This Row],[area]]="yukon",1,0)</f>
        <v>0</v>
      </c>
      <c r="BD494">
        <f ca="1">IF(Table1[[#This Row],[area]]="nunavet",1,0)</f>
        <v>0</v>
      </c>
      <c r="BE494">
        <f ca="1">IF(Table1[[#This Row],[area]]="sasketchwan",1,0)</f>
        <v>0</v>
      </c>
      <c r="BF494">
        <f ca="1">IF(Table1[[#This Row],[area]]="newbruncwick",1,0)</f>
        <v>0</v>
      </c>
      <c r="BG494">
        <f ca="1">IF(Table1[[#This Row],[area]]="manitoba",1,0)</f>
        <v>0</v>
      </c>
      <c r="BH494">
        <f ca="1">IF(Table1[[#This Row],[area]]="prince edward island",1,0)</f>
        <v>0</v>
      </c>
      <c r="BI494">
        <f ca="1">IF(Table1[[#This Row],[area]]="quebec",1,0)</f>
        <v>0</v>
      </c>
      <c r="BJ494">
        <f ca="1">IF(Table1[[#This Row],[area]]="northwest tersesa",1,0)</f>
        <v>0</v>
      </c>
      <c r="BZ494" s="41">
        <f ca="1">Table1[[#This Row],[Cars Value]]/Table1[[#This Row],[no of cars]]</f>
        <v>18139.125904917724</v>
      </c>
      <c r="CB494" s="5">
        <f ca="1">IF(Table1[[#This Row],[Value of debts]]&gt;$CC$6,1,0)</f>
        <v>0</v>
      </c>
      <c r="CF494" s="6"/>
      <c r="CG494" s="43">
        <f ca="1">Table1[[#This Row],[Mortage left]]/Table1[[#This Row],[value of house]]</f>
        <v>0.48888561928509433</v>
      </c>
      <c r="CH494">
        <f t="shared" ca="1" si="177"/>
        <v>0</v>
      </c>
      <c r="CO494" s="5">
        <f ca="1">IF(Table1[[#This Row],[area]]="yukon",Table1[[#This Row],[income]],0)</f>
        <v>0</v>
      </c>
      <c r="CP494">
        <f ca="1">IF(Table1[[#This Row],[area]]="ontario",Table1[[#This Row],[income]],0)</f>
        <v>0</v>
      </c>
      <c r="CQ494">
        <f ca="1">IF(Table1[[#This Row],[area]]="newfounland",Table1[[#This Row],[income]],0)</f>
        <v>26878</v>
      </c>
      <c r="CR494">
        <f ca="1">IF(Table1[[#This Row],[area]]="alberta",Table1[[#This Row],[income]],0)</f>
        <v>0</v>
      </c>
      <c r="CS494">
        <f ca="1">IF(Table1[[#This Row],[area]]="nunavet",Table1[[#This Row],[income]],0)</f>
        <v>0</v>
      </c>
      <c r="CT494">
        <f ca="1">IF(Table1[[#This Row],[area]]="prince edward island",Table1[[#This Row],[income]],0)</f>
        <v>0</v>
      </c>
      <c r="CU494">
        <f ca="1">IF(Table1[[#This Row],[area]]="northwest tersesa",Table1[[#This Row],[income]],0)</f>
        <v>0</v>
      </c>
      <c r="CV494">
        <f ca="1">IF(Table1[[#This Row],[area]]="quebec",Table1[[#This Row],[income]],0)</f>
        <v>0</v>
      </c>
      <c r="CW494">
        <f ca="1">IF(Table1[[#This Row],[area]]="manitoba",Table1[[#This Row],[income]],0)</f>
        <v>0</v>
      </c>
      <c r="CX494">
        <f ca="1">IF(Table1[[#This Row],[area]]="sasketchwan",Table1[[#This Row],[income]],0)</f>
        <v>0</v>
      </c>
      <c r="CY494">
        <f ca="1">IF(Table1[[#This Row],[area]]="BC",Table1[[#This Row],[income]],0)</f>
        <v>0</v>
      </c>
      <c r="CZ494" s="6">
        <f ca="1">IF(Table1[[#This Row],[area]]="newbruncwick",Table1[[#This Row],[income]],0)</f>
        <v>0</v>
      </c>
      <c r="DB494" s="5">
        <f ca="1">IF(Table1[[#This Row],[field of work]]="health",Table1[[#This Row],[income]],0)</f>
        <v>0</v>
      </c>
      <c r="DC494">
        <f ca="1">IF(Table1[[#This Row],[field of work]]="teaching",Table1[[#This Row],[income]],0)</f>
        <v>0</v>
      </c>
      <c r="DD494">
        <f ca="1">IF(Table1[[#This Row],[field of work]]="agriculture",Table1[[#This Row],[income]],0)</f>
        <v>0</v>
      </c>
      <c r="DE494">
        <f ca="1">IF(Table1[[#This Row],[field of work]]="IT",Table1[[#This Row],[income]],0)</f>
        <v>26878</v>
      </c>
      <c r="DF494">
        <f ca="1">IF(Table1[[#This Row],[field of work]]="construction",Table1[[#This Row],[income]],0)</f>
        <v>0</v>
      </c>
      <c r="DG494" s="6">
        <f ca="1">IF(Table1[[#This Row],[field of work]]="general work",Table1[[#This Row],[income]],0)</f>
        <v>0</v>
      </c>
      <c r="DJ494" s="5">
        <f ca="1">IF(Table1[[#This Row],[Value of debts]]&gt;Table1[[#This Row],[income]],1,0)</f>
        <v>1</v>
      </c>
      <c r="DK494" s="6"/>
      <c r="DL494">
        <f ca="1">IF(Table1[[#This Row],[net worth of person($)]]&gt;$DM$6,Table1[[#This Row],[age]],0)</f>
        <v>39</v>
      </c>
    </row>
    <row r="495" spans="2:116" x14ac:dyDescent="0.3">
      <c r="B495">
        <f t="shared" ca="1" si="164"/>
        <v>1</v>
      </c>
      <c r="C495" s="1" t="str">
        <f t="shared" ca="1" si="165"/>
        <v>men</v>
      </c>
      <c r="D495">
        <f t="shared" ca="1" si="166"/>
        <v>27</v>
      </c>
      <c r="E495">
        <f t="shared" ca="1" si="167"/>
        <v>3</v>
      </c>
      <c r="F495" t="str">
        <f t="shared" ca="1" si="168"/>
        <v>teaching</v>
      </c>
      <c r="G495">
        <f t="shared" ca="1" si="169"/>
        <v>1</v>
      </c>
      <c r="H495" t="str">
        <f t="shared" ca="1" si="170"/>
        <v>high school</v>
      </c>
      <c r="I495">
        <f t="shared" ca="1" si="171"/>
        <v>2</v>
      </c>
      <c r="J495">
        <f t="shared" ca="1" si="163"/>
        <v>3</v>
      </c>
      <c r="K495">
        <f t="shared" ca="1" si="172"/>
        <v>72585</v>
      </c>
      <c r="L495">
        <f t="shared" ca="1" si="173"/>
        <v>1</v>
      </c>
      <c r="M495" t="str">
        <f t="shared" ca="1" si="174"/>
        <v>yukon</v>
      </c>
      <c r="N495">
        <f t="shared" ca="1" si="178"/>
        <v>290340</v>
      </c>
      <c r="O495">
        <f t="shared" ca="1" si="175"/>
        <v>164080.6330303225</v>
      </c>
      <c r="P495">
        <f t="shared" ca="1" si="179"/>
        <v>199106.65773458991</v>
      </c>
      <c r="Q495">
        <f t="shared" ca="1" si="176"/>
        <v>92775</v>
      </c>
      <c r="R495">
        <f t="shared" ca="1" si="180"/>
        <v>8115.7990284203606</v>
      </c>
      <c r="S495">
        <f t="shared" ca="1" si="181"/>
        <v>75748.59088522222</v>
      </c>
      <c r="T495">
        <f t="shared" ca="1" si="182"/>
        <v>565195.24861981208</v>
      </c>
      <c r="U495">
        <f t="shared" ca="1" si="183"/>
        <v>264971.43205874285</v>
      </c>
      <c r="V495">
        <f t="shared" ca="1" si="184"/>
        <v>300223.81656106922</v>
      </c>
      <c r="AF495" s="5">
        <f ca="1">IF(Table1[[#This Row],[Genders]]="men",1,0)</f>
        <v>1</v>
      </c>
      <c r="AG495">
        <f ca="1">IF(Table1[[#This Row],[Genders]]="women",1,0)</f>
        <v>0</v>
      </c>
      <c r="AJ495" s="6"/>
      <c r="AL495">
        <f ca="1">IF(Table1[[#This Row],[field of work]]="teaching",1,0)</f>
        <v>1</v>
      </c>
      <c r="AM495">
        <f ca="1">IF(Table1[[#This Row],[field of work]]="health",1,0)</f>
        <v>0</v>
      </c>
      <c r="AN495">
        <f ca="1">IF(Table1[[#This Row],[field of work]]="agriculture",1,0)</f>
        <v>0</v>
      </c>
      <c r="AO495">
        <f ca="1">IF(Table1[[#This Row],[field of work]]="IT",1,0)</f>
        <v>0</v>
      </c>
      <c r="AP495">
        <f ca="1">IF(Table1[[#This Row],[field of work]]="construction",1,0)</f>
        <v>0</v>
      </c>
      <c r="AQ495">
        <f ca="1">IF(Table1[[#This Row],[field of work]]="general work",1,0)</f>
        <v>0</v>
      </c>
      <c r="AY495" s="23">
        <f ca="1">IF(Table1[[#This Row],[area]]="ontario",1,0)</f>
        <v>0</v>
      </c>
      <c r="AZ495">
        <f ca="1">IF(Table1[[#This Row],[area]]="newfounland",1,0)</f>
        <v>0</v>
      </c>
      <c r="BA495">
        <f ca="1">IF(Table1[[#This Row],[area]]="alberta",1,0)</f>
        <v>0</v>
      </c>
      <c r="BB495">
        <f ca="1">IF(Table1[[#This Row],[area]]="BC",1,0)</f>
        <v>0</v>
      </c>
      <c r="BC495">
        <f ca="1">IF(Table1[[#This Row],[area]]="yukon",1,0)</f>
        <v>1</v>
      </c>
      <c r="BD495">
        <f ca="1">IF(Table1[[#This Row],[area]]="nunavet",1,0)</f>
        <v>0</v>
      </c>
      <c r="BE495">
        <f ca="1">IF(Table1[[#This Row],[area]]="sasketchwan",1,0)</f>
        <v>0</v>
      </c>
      <c r="BF495">
        <f ca="1">IF(Table1[[#This Row],[area]]="newbruncwick",1,0)</f>
        <v>0</v>
      </c>
      <c r="BG495">
        <f ca="1">IF(Table1[[#This Row],[area]]="manitoba",1,0)</f>
        <v>0</v>
      </c>
      <c r="BH495">
        <f ca="1">IF(Table1[[#This Row],[area]]="prince edward island",1,0)</f>
        <v>0</v>
      </c>
      <c r="BI495">
        <f ca="1">IF(Table1[[#This Row],[area]]="quebec",1,0)</f>
        <v>0</v>
      </c>
      <c r="BJ495">
        <f ca="1">IF(Table1[[#This Row],[area]]="northwest tersesa",1,0)</f>
        <v>0</v>
      </c>
      <c r="BZ495" s="41">
        <f ca="1">Table1[[#This Row],[Cars Value]]/Table1[[#This Row],[no of cars]]</f>
        <v>66368.885911529971</v>
      </c>
      <c r="CB495" s="5">
        <f ca="1">IF(Table1[[#This Row],[Value of debts]]&gt;$CC$6,1,0)</f>
        <v>1</v>
      </c>
      <c r="CF495" s="6"/>
      <c r="CG495" s="43">
        <f ca="1">Table1[[#This Row],[Mortage left]]/Table1[[#This Row],[value of house]]</f>
        <v>0.56513271691920675</v>
      </c>
      <c r="CH495">
        <f t="shared" ca="1" si="177"/>
        <v>0</v>
      </c>
      <c r="CO495" s="5">
        <f ca="1">IF(Table1[[#This Row],[area]]="yukon",Table1[[#This Row],[income]],0)</f>
        <v>72585</v>
      </c>
      <c r="CP495">
        <f ca="1">IF(Table1[[#This Row],[area]]="ontario",Table1[[#This Row],[income]],0)</f>
        <v>0</v>
      </c>
      <c r="CQ495">
        <f ca="1">IF(Table1[[#This Row],[area]]="newfounland",Table1[[#This Row],[income]],0)</f>
        <v>0</v>
      </c>
      <c r="CR495">
        <f ca="1">IF(Table1[[#This Row],[area]]="alberta",Table1[[#This Row],[income]],0)</f>
        <v>0</v>
      </c>
      <c r="CS495">
        <f ca="1">IF(Table1[[#This Row],[area]]="nunavet",Table1[[#This Row],[income]],0)</f>
        <v>0</v>
      </c>
      <c r="CT495">
        <f ca="1">IF(Table1[[#This Row],[area]]="prince edward island",Table1[[#This Row],[income]],0)</f>
        <v>0</v>
      </c>
      <c r="CU495">
        <f ca="1">IF(Table1[[#This Row],[area]]="northwest tersesa",Table1[[#This Row],[income]],0)</f>
        <v>0</v>
      </c>
      <c r="CV495">
        <f ca="1">IF(Table1[[#This Row],[area]]="quebec",Table1[[#This Row],[income]],0)</f>
        <v>0</v>
      </c>
      <c r="CW495">
        <f ca="1">IF(Table1[[#This Row],[area]]="manitoba",Table1[[#This Row],[income]],0)</f>
        <v>0</v>
      </c>
      <c r="CX495">
        <f ca="1">IF(Table1[[#This Row],[area]]="sasketchwan",Table1[[#This Row],[income]],0)</f>
        <v>0</v>
      </c>
      <c r="CY495">
        <f ca="1">IF(Table1[[#This Row],[area]]="BC",Table1[[#This Row],[income]],0)</f>
        <v>0</v>
      </c>
      <c r="CZ495" s="6">
        <f ca="1">IF(Table1[[#This Row],[area]]="newbruncwick",Table1[[#This Row],[income]],0)</f>
        <v>0</v>
      </c>
      <c r="DB495" s="5">
        <f ca="1">IF(Table1[[#This Row],[field of work]]="health",Table1[[#This Row],[income]],0)</f>
        <v>0</v>
      </c>
      <c r="DC495">
        <f ca="1">IF(Table1[[#This Row],[field of work]]="teaching",Table1[[#This Row],[income]],0)</f>
        <v>72585</v>
      </c>
      <c r="DD495">
        <f ca="1">IF(Table1[[#This Row],[field of work]]="agriculture",Table1[[#This Row],[income]],0)</f>
        <v>0</v>
      </c>
      <c r="DE495">
        <f ca="1">IF(Table1[[#This Row],[field of work]]="IT",Table1[[#This Row],[income]],0)</f>
        <v>0</v>
      </c>
      <c r="DF495">
        <f ca="1">IF(Table1[[#This Row],[field of work]]="construction",Table1[[#This Row],[income]],0)</f>
        <v>0</v>
      </c>
      <c r="DG495" s="6">
        <f ca="1">IF(Table1[[#This Row],[field of work]]="general work",Table1[[#This Row],[income]],0)</f>
        <v>0</v>
      </c>
      <c r="DJ495" s="5">
        <f ca="1">IF(Table1[[#This Row],[Value of debts]]&gt;Table1[[#This Row],[income]],1,0)</f>
        <v>1</v>
      </c>
      <c r="DK495" s="6"/>
      <c r="DL495">
        <f ca="1">IF(Table1[[#This Row],[net worth of person($)]]&gt;$DM$6,Table1[[#This Row],[age]],0)</f>
        <v>27</v>
      </c>
    </row>
    <row r="496" spans="2:116" x14ac:dyDescent="0.3">
      <c r="B496">
        <f t="shared" ca="1" si="164"/>
        <v>1</v>
      </c>
      <c r="C496" s="1" t="str">
        <f t="shared" ca="1" si="165"/>
        <v>men</v>
      </c>
      <c r="D496">
        <f t="shared" ca="1" si="166"/>
        <v>29</v>
      </c>
      <c r="E496">
        <f t="shared" ca="1" si="167"/>
        <v>6</v>
      </c>
      <c r="F496" t="str">
        <f t="shared" ca="1" si="168"/>
        <v>agriculture</v>
      </c>
      <c r="G496">
        <f t="shared" ca="1" si="169"/>
        <v>4</v>
      </c>
      <c r="H496" t="str">
        <f t="shared" ca="1" si="170"/>
        <v>technical;</v>
      </c>
      <c r="I496">
        <f t="shared" ca="1" si="171"/>
        <v>0</v>
      </c>
      <c r="J496">
        <f t="shared" ca="1" si="163"/>
        <v>1</v>
      </c>
      <c r="K496">
        <f t="shared" ca="1" si="172"/>
        <v>87755</v>
      </c>
      <c r="L496">
        <f t="shared" ca="1" si="173"/>
        <v>3</v>
      </c>
      <c r="M496" t="str">
        <f t="shared" ca="1" si="174"/>
        <v>northwest tersesa</v>
      </c>
      <c r="N496">
        <f t="shared" ca="1" si="178"/>
        <v>263265</v>
      </c>
      <c r="O496">
        <f t="shared" ca="1" si="175"/>
        <v>55130.654733318013</v>
      </c>
      <c r="P496">
        <f t="shared" ca="1" si="179"/>
        <v>2119.5260129796761</v>
      </c>
      <c r="Q496">
        <f t="shared" ca="1" si="176"/>
        <v>246</v>
      </c>
      <c r="R496">
        <f t="shared" ca="1" si="180"/>
        <v>63251.941129440682</v>
      </c>
      <c r="S496">
        <f t="shared" ca="1" si="181"/>
        <v>40549.395100751739</v>
      </c>
      <c r="T496">
        <f t="shared" ca="1" si="182"/>
        <v>305933.9211137314</v>
      </c>
      <c r="U496">
        <f t="shared" ca="1" si="183"/>
        <v>118628.5958627587</v>
      </c>
      <c r="V496">
        <f t="shared" ca="1" si="184"/>
        <v>187305.3252509727</v>
      </c>
      <c r="AF496" s="5">
        <f ca="1">IF(Table1[[#This Row],[Genders]]="men",1,0)</f>
        <v>1</v>
      </c>
      <c r="AG496">
        <f ca="1">IF(Table1[[#This Row],[Genders]]="women",1,0)</f>
        <v>0</v>
      </c>
      <c r="AJ496" s="6"/>
      <c r="AL496">
        <f ca="1">IF(Table1[[#This Row],[field of work]]="teaching",1,0)</f>
        <v>0</v>
      </c>
      <c r="AM496">
        <f ca="1">IF(Table1[[#This Row],[field of work]]="health",1,0)</f>
        <v>0</v>
      </c>
      <c r="AN496">
        <f ca="1">IF(Table1[[#This Row],[field of work]]="agriculture",1,0)</f>
        <v>1</v>
      </c>
      <c r="AO496">
        <f ca="1">IF(Table1[[#This Row],[field of work]]="IT",1,0)</f>
        <v>0</v>
      </c>
      <c r="AP496">
        <f ca="1">IF(Table1[[#This Row],[field of work]]="construction",1,0)</f>
        <v>0</v>
      </c>
      <c r="AQ496">
        <f ca="1">IF(Table1[[#This Row],[field of work]]="general work",1,0)</f>
        <v>0</v>
      </c>
      <c r="AY496" s="23">
        <f ca="1">IF(Table1[[#This Row],[area]]="ontario",1,0)</f>
        <v>0</v>
      </c>
      <c r="AZ496">
        <f ca="1">IF(Table1[[#This Row],[area]]="newfounland",1,0)</f>
        <v>0</v>
      </c>
      <c r="BA496">
        <f ca="1">IF(Table1[[#This Row],[area]]="alberta",1,0)</f>
        <v>0</v>
      </c>
      <c r="BB496">
        <f ca="1">IF(Table1[[#This Row],[area]]="BC",1,0)</f>
        <v>0</v>
      </c>
      <c r="BC496">
        <f ca="1">IF(Table1[[#This Row],[area]]="yukon",1,0)</f>
        <v>0</v>
      </c>
      <c r="BD496">
        <f ca="1">IF(Table1[[#This Row],[area]]="nunavet",1,0)</f>
        <v>0</v>
      </c>
      <c r="BE496">
        <f ca="1">IF(Table1[[#This Row],[area]]="sasketchwan",1,0)</f>
        <v>0</v>
      </c>
      <c r="BF496">
        <f ca="1">IF(Table1[[#This Row],[area]]="newbruncwick",1,0)</f>
        <v>0</v>
      </c>
      <c r="BG496">
        <f ca="1">IF(Table1[[#This Row],[area]]="manitoba",1,0)</f>
        <v>0</v>
      </c>
      <c r="BH496">
        <f ca="1">IF(Table1[[#This Row],[area]]="prince edward island",1,0)</f>
        <v>0</v>
      </c>
      <c r="BI496">
        <f ca="1">IF(Table1[[#This Row],[area]]="quebec",1,0)</f>
        <v>0</v>
      </c>
      <c r="BJ496">
        <f ca="1">IF(Table1[[#This Row],[area]]="northwest tersesa",1,0)</f>
        <v>1</v>
      </c>
      <c r="BZ496" s="41">
        <f ca="1">Table1[[#This Row],[Cars Value]]/Table1[[#This Row],[no of cars]]</f>
        <v>2119.5260129796761</v>
      </c>
      <c r="CB496" s="5">
        <f ca="1">IF(Table1[[#This Row],[Value of debts]]&gt;$CC$6,1,0)</f>
        <v>1</v>
      </c>
      <c r="CF496" s="6"/>
      <c r="CG496" s="43">
        <f ca="1">Table1[[#This Row],[Mortage left]]/Table1[[#This Row],[value of house]]</f>
        <v>0.20941125760476331</v>
      </c>
      <c r="CH496">
        <f t="shared" ca="1" si="177"/>
        <v>0</v>
      </c>
      <c r="CO496" s="5">
        <f ca="1">IF(Table1[[#This Row],[area]]="yukon",Table1[[#This Row],[income]],0)</f>
        <v>0</v>
      </c>
      <c r="CP496">
        <f ca="1">IF(Table1[[#This Row],[area]]="ontario",Table1[[#This Row],[income]],0)</f>
        <v>0</v>
      </c>
      <c r="CQ496">
        <f ca="1">IF(Table1[[#This Row],[area]]="newfounland",Table1[[#This Row],[income]],0)</f>
        <v>0</v>
      </c>
      <c r="CR496">
        <f ca="1">IF(Table1[[#This Row],[area]]="alberta",Table1[[#This Row],[income]],0)</f>
        <v>0</v>
      </c>
      <c r="CS496">
        <f ca="1">IF(Table1[[#This Row],[area]]="nunavet",Table1[[#This Row],[income]],0)</f>
        <v>0</v>
      </c>
      <c r="CT496">
        <f ca="1">IF(Table1[[#This Row],[area]]="prince edward island",Table1[[#This Row],[income]],0)</f>
        <v>0</v>
      </c>
      <c r="CU496">
        <f ca="1">IF(Table1[[#This Row],[area]]="northwest tersesa",Table1[[#This Row],[income]],0)</f>
        <v>87755</v>
      </c>
      <c r="CV496">
        <f ca="1">IF(Table1[[#This Row],[area]]="quebec",Table1[[#This Row],[income]],0)</f>
        <v>0</v>
      </c>
      <c r="CW496">
        <f ca="1">IF(Table1[[#This Row],[area]]="manitoba",Table1[[#This Row],[income]],0)</f>
        <v>0</v>
      </c>
      <c r="CX496">
        <f ca="1">IF(Table1[[#This Row],[area]]="sasketchwan",Table1[[#This Row],[income]],0)</f>
        <v>0</v>
      </c>
      <c r="CY496">
        <f ca="1">IF(Table1[[#This Row],[area]]="BC",Table1[[#This Row],[income]],0)</f>
        <v>0</v>
      </c>
      <c r="CZ496" s="6">
        <f ca="1">IF(Table1[[#This Row],[area]]="newbruncwick",Table1[[#This Row],[income]],0)</f>
        <v>0</v>
      </c>
      <c r="DB496" s="5">
        <f ca="1">IF(Table1[[#This Row],[field of work]]="health",Table1[[#This Row],[income]],0)</f>
        <v>0</v>
      </c>
      <c r="DC496">
        <f ca="1">IF(Table1[[#This Row],[field of work]]="teaching",Table1[[#This Row],[income]],0)</f>
        <v>0</v>
      </c>
      <c r="DD496">
        <f ca="1">IF(Table1[[#This Row],[field of work]]="agriculture",Table1[[#This Row],[income]],0)</f>
        <v>87755</v>
      </c>
      <c r="DE496">
        <f ca="1">IF(Table1[[#This Row],[field of work]]="IT",Table1[[#This Row],[income]],0)</f>
        <v>0</v>
      </c>
      <c r="DF496">
        <f ca="1">IF(Table1[[#This Row],[field of work]]="construction",Table1[[#This Row],[income]],0)</f>
        <v>0</v>
      </c>
      <c r="DG496" s="6">
        <f ca="1">IF(Table1[[#This Row],[field of work]]="general work",Table1[[#This Row],[income]],0)</f>
        <v>0</v>
      </c>
      <c r="DJ496" s="5">
        <f ca="1">IF(Table1[[#This Row],[Value of debts]]&gt;Table1[[#This Row],[income]],1,0)</f>
        <v>1</v>
      </c>
      <c r="DK496" s="6"/>
      <c r="DL496">
        <f ca="1">IF(Table1[[#This Row],[net worth of person($)]]&gt;$DM$6,Table1[[#This Row],[age]],0)</f>
        <v>29</v>
      </c>
    </row>
    <row r="497" spans="2:116" x14ac:dyDescent="0.3">
      <c r="B497">
        <f t="shared" ca="1" si="164"/>
        <v>1</v>
      </c>
      <c r="C497" s="1" t="str">
        <f t="shared" ca="1" si="165"/>
        <v>men</v>
      </c>
      <c r="D497">
        <f t="shared" ca="1" si="166"/>
        <v>32</v>
      </c>
      <c r="E497">
        <f t="shared" ca="1" si="167"/>
        <v>1</v>
      </c>
      <c r="F497" t="str">
        <f t="shared" ca="1" si="168"/>
        <v>health</v>
      </c>
      <c r="G497">
        <f t="shared" ca="1" si="169"/>
        <v>5</v>
      </c>
      <c r="H497" t="str">
        <f t="shared" ca="1" si="170"/>
        <v>other</v>
      </c>
      <c r="I497">
        <f t="shared" ca="1" si="171"/>
        <v>0</v>
      </c>
      <c r="J497">
        <f t="shared" ca="1" si="163"/>
        <v>2</v>
      </c>
      <c r="K497">
        <f t="shared" ca="1" si="172"/>
        <v>41200</v>
      </c>
      <c r="L497">
        <f t="shared" ca="1" si="173"/>
        <v>10</v>
      </c>
      <c r="M497" t="str">
        <f t="shared" ca="1" si="174"/>
        <v>newfounland</v>
      </c>
      <c r="N497">
        <f t="shared" ca="1" si="178"/>
        <v>206000</v>
      </c>
      <c r="O497">
        <f t="shared" ca="1" si="175"/>
        <v>66008.826302256886</v>
      </c>
      <c r="P497">
        <f t="shared" ca="1" si="179"/>
        <v>67114.675912303603</v>
      </c>
      <c r="Q497">
        <f t="shared" ca="1" si="176"/>
        <v>42937</v>
      </c>
      <c r="R497">
        <f t="shared" ca="1" si="180"/>
        <v>77852.066404993864</v>
      </c>
      <c r="S497">
        <f t="shared" ca="1" si="181"/>
        <v>45425.932186176753</v>
      </c>
      <c r="T497">
        <f t="shared" ca="1" si="182"/>
        <v>318540.60809848038</v>
      </c>
      <c r="U497">
        <f t="shared" ca="1" si="183"/>
        <v>186797.89270725075</v>
      </c>
      <c r="V497">
        <f t="shared" ca="1" si="184"/>
        <v>131742.71539122963</v>
      </c>
      <c r="AF497" s="5">
        <f ca="1">IF(Table1[[#This Row],[Genders]]="men",1,0)</f>
        <v>1</v>
      </c>
      <c r="AG497">
        <f ca="1">IF(Table1[[#This Row],[Genders]]="women",1,0)</f>
        <v>0</v>
      </c>
      <c r="AJ497" s="6"/>
      <c r="AL497">
        <f ca="1">IF(Table1[[#This Row],[field of work]]="teaching",1,0)</f>
        <v>0</v>
      </c>
      <c r="AM497">
        <f ca="1">IF(Table1[[#This Row],[field of work]]="health",1,0)</f>
        <v>1</v>
      </c>
      <c r="AN497">
        <f ca="1">IF(Table1[[#This Row],[field of work]]="agriculture",1,0)</f>
        <v>0</v>
      </c>
      <c r="AO497">
        <f ca="1">IF(Table1[[#This Row],[field of work]]="IT",1,0)</f>
        <v>0</v>
      </c>
      <c r="AP497">
        <f ca="1">IF(Table1[[#This Row],[field of work]]="construction",1,0)</f>
        <v>0</v>
      </c>
      <c r="AQ497">
        <f ca="1">IF(Table1[[#This Row],[field of work]]="general work",1,0)</f>
        <v>0</v>
      </c>
      <c r="AY497" s="23">
        <f ca="1">IF(Table1[[#This Row],[area]]="ontario",1,0)</f>
        <v>0</v>
      </c>
      <c r="AZ497">
        <f ca="1">IF(Table1[[#This Row],[area]]="newfounland",1,0)</f>
        <v>1</v>
      </c>
      <c r="BA497">
        <f ca="1">IF(Table1[[#This Row],[area]]="alberta",1,0)</f>
        <v>0</v>
      </c>
      <c r="BB497">
        <f ca="1">IF(Table1[[#This Row],[area]]="BC",1,0)</f>
        <v>0</v>
      </c>
      <c r="BC497">
        <f ca="1">IF(Table1[[#This Row],[area]]="yukon",1,0)</f>
        <v>0</v>
      </c>
      <c r="BD497">
        <f ca="1">IF(Table1[[#This Row],[area]]="nunavet",1,0)</f>
        <v>0</v>
      </c>
      <c r="BE497">
        <f ca="1">IF(Table1[[#This Row],[area]]="sasketchwan",1,0)</f>
        <v>0</v>
      </c>
      <c r="BF497">
        <f ca="1">IF(Table1[[#This Row],[area]]="newbruncwick",1,0)</f>
        <v>0</v>
      </c>
      <c r="BG497">
        <f ca="1">IF(Table1[[#This Row],[area]]="manitoba",1,0)</f>
        <v>0</v>
      </c>
      <c r="BH497">
        <f ca="1">IF(Table1[[#This Row],[area]]="prince edward island",1,0)</f>
        <v>0</v>
      </c>
      <c r="BI497">
        <f ca="1">IF(Table1[[#This Row],[area]]="quebec",1,0)</f>
        <v>0</v>
      </c>
      <c r="BJ497">
        <f ca="1">IF(Table1[[#This Row],[area]]="northwest tersesa",1,0)</f>
        <v>0</v>
      </c>
      <c r="BZ497" s="41">
        <f ca="1">Table1[[#This Row],[Cars Value]]/Table1[[#This Row],[no of cars]]</f>
        <v>33557.337956151801</v>
      </c>
      <c r="CB497" s="5">
        <f ca="1">IF(Table1[[#This Row],[Value of debts]]&gt;$CC$6,1,0)</f>
        <v>1</v>
      </c>
      <c r="CF497" s="6"/>
      <c r="CG497" s="43">
        <f ca="1">Table1[[#This Row],[Mortage left]]/Table1[[#This Row],[value of house]]</f>
        <v>0.32043119564202371</v>
      </c>
      <c r="CH497">
        <f t="shared" ca="1" si="177"/>
        <v>0</v>
      </c>
      <c r="CO497" s="5">
        <f ca="1">IF(Table1[[#This Row],[area]]="yukon",Table1[[#This Row],[income]],0)</f>
        <v>0</v>
      </c>
      <c r="CP497">
        <f ca="1">IF(Table1[[#This Row],[area]]="ontario",Table1[[#This Row],[income]],0)</f>
        <v>0</v>
      </c>
      <c r="CQ497">
        <f ca="1">IF(Table1[[#This Row],[area]]="newfounland",Table1[[#This Row],[income]],0)</f>
        <v>41200</v>
      </c>
      <c r="CR497">
        <f ca="1">IF(Table1[[#This Row],[area]]="alberta",Table1[[#This Row],[income]],0)</f>
        <v>0</v>
      </c>
      <c r="CS497">
        <f ca="1">IF(Table1[[#This Row],[area]]="nunavet",Table1[[#This Row],[income]],0)</f>
        <v>0</v>
      </c>
      <c r="CT497">
        <f ca="1">IF(Table1[[#This Row],[area]]="prince edward island",Table1[[#This Row],[income]],0)</f>
        <v>0</v>
      </c>
      <c r="CU497">
        <f ca="1">IF(Table1[[#This Row],[area]]="northwest tersesa",Table1[[#This Row],[income]],0)</f>
        <v>0</v>
      </c>
      <c r="CV497">
        <f ca="1">IF(Table1[[#This Row],[area]]="quebec",Table1[[#This Row],[income]],0)</f>
        <v>0</v>
      </c>
      <c r="CW497">
        <f ca="1">IF(Table1[[#This Row],[area]]="manitoba",Table1[[#This Row],[income]],0)</f>
        <v>0</v>
      </c>
      <c r="CX497">
        <f ca="1">IF(Table1[[#This Row],[area]]="sasketchwan",Table1[[#This Row],[income]],0)</f>
        <v>0</v>
      </c>
      <c r="CY497">
        <f ca="1">IF(Table1[[#This Row],[area]]="BC",Table1[[#This Row],[income]],0)</f>
        <v>0</v>
      </c>
      <c r="CZ497" s="6">
        <f ca="1">IF(Table1[[#This Row],[area]]="newbruncwick",Table1[[#This Row],[income]],0)</f>
        <v>0</v>
      </c>
      <c r="DB497" s="5">
        <f ca="1">IF(Table1[[#This Row],[field of work]]="health",Table1[[#This Row],[income]],0)</f>
        <v>41200</v>
      </c>
      <c r="DC497">
        <f ca="1">IF(Table1[[#This Row],[field of work]]="teaching",Table1[[#This Row],[income]],0)</f>
        <v>0</v>
      </c>
      <c r="DD497">
        <f ca="1">IF(Table1[[#This Row],[field of work]]="agriculture",Table1[[#This Row],[income]],0)</f>
        <v>0</v>
      </c>
      <c r="DE497">
        <f ca="1">IF(Table1[[#This Row],[field of work]]="IT",Table1[[#This Row],[income]],0)</f>
        <v>0</v>
      </c>
      <c r="DF497">
        <f ca="1">IF(Table1[[#This Row],[field of work]]="construction",Table1[[#This Row],[income]],0)</f>
        <v>0</v>
      </c>
      <c r="DG497" s="6">
        <f ca="1">IF(Table1[[#This Row],[field of work]]="general work",Table1[[#This Row],[income]],0)</f>
        <v>0</v>
      </c>
      <c r="DJ497" s="5">
        <f ca="1">IF(Table1[[#This Row],[Value of debts]]&gt;Table1[[#This Row],[income]],1,0)</f>
        <v>1</v>
      </c>
      <c r="DK497" s="6"/>
      <c r="DL497">
        <f ca="1">IF(Table1[[#This Row],[net worth of person($)]]&gt;$DM$6,Table1[[#This Row],[age]],0)</f>
        <v>32</v>
      </c>
    </row>
    <row r="498" spans="2:116" x14ac:dyDescent="0.3">
      <c r="B498">
        <f t="shared" ca="1" si="164"/>
        <v>1</v>
      </c>
      <c r="C498" s="1" t="str">
        <f t="shared" ca="1" si="165"/>
        <v>men</v>
      </c>
      <c r="D498">
        <f t="shared" ca="1" si="166"/>
        <v>36</v>
      </c>
      <c r="E498">
        <f t="shared" ca="1" si="167"/>
        <v>3</v>
      </c>
      <c r="F498" t="str">
        <f t="shared" ca="1" si="168"/>
        <v>teaching</v>
      </c>
      <c r="G498">
        <f t="shared" ca="1" si="169"/>
        <v>5</v>
      </c>
      <c r="H498" t="str">
        <f t="shared" ca="1" si="170"/>
        <v>other</v>
      </c>
      <c r="I498">
        <f t="shared" ca="1" si="171"/>
        <v>2</v>
      </c>
      <c r="J498">
        <f t="shared" ca="1" si="163"/>
        <v>3</v>
      </c>
      <c r="K498">
        <f t="shared" ca="1" si="172"/>
        <v>39250</v>
      </c>
      <c r="L498">
        <f t="shared" ca="1" si="173"/>
        <v>9</v>
      </c>
      <c r="M498" t="str">
        <f t="shared" ca="1" si="174"/>
        <v>quebec</v>
      </c>
      <c r="N498">
        <f t="shared" ca="1" si="178"/>
        <v>157000</v>
      </c>
      <c r="O498">
        <f t="shared" ca="1" si="175"/>
        <v>120288.27965409214</v>
      </c>
      <c r="P498">
        <f t="shared" ca="1" si="179"/>
        <v>11456.994976351094</v>
      </c>
      <c r="Q498">
        <f t="shared" ca="1" si="176"/>
        <v>11284</v>
      </c>
      <c r="R498">
        <f t="shared" ca="1" si="180"/>
        <v>58841.657790611338</v>
      </c>
      <c r="S498">
        <f t="shared" ca="1" si="181"/>
        <v>41663.310292313596</v>
      </c>
      <c r="T498">
        <f t="shared" ca="1" si="182"/>
        <v>210120.3052686647</v>
      </c>
      <c r="U498">
        <f t="shared" ca="1" si="183"/>
        <v>190413.93744470348</v>
      </c>
      <c r="V498">
        <f t="shared" ca="1" si="184"/>
        <v>19706.36782396122</v>
      </c>
      <c r="AF498" s="5">
        <f ca="1">IF(Table1[[#This Row],[Genders]]="men",1,0)</f>
        <v>1</v>
      </c>
      <c r="AG498">
        <f ca="1">IF(Table1[[#This Row],[Genders]]="women",1,0)</f>
        <v>0</v>
      </c>
      <c r="AJ498" s="6"/>
      <c r="AL498">
        <f ca="1">IF(Table1[[#This Row],[field of work]]="teaching",1,0)</f>
        <v>1</v>
      </c>
      <c r="AM498">
        <f ca="1">IF(Table1[[#This Row],[field of work]]="health",1,0)</f>
        <v>0</v>
      </c>
      <c r="AN498">
        <f ca="1">IF(Table1[[#This Row],[field of work]]="agriculture",1,0)</f>
        <v>0</v>
      </c>
      <c r="AO498">
        <f ca="1">IF(Table1[[#This Row],[field of work]]="IT",1,0)</f>
        <v>0</v>
      </c>
      <c r="AP498">
        <f ca="1">IF(Table1[[#This Row],[field of work]]="construction",1,0)</f>
        <v>0</v>
      </c>
      <c r="AQ498">
        <f ca="1">IF(Table1[[#This Row],[field of work]]="general work",1,0)</f>
        <v>0</v>
      </c>
      <c r="AY498" s="23">
        <f ca="1">IF(Table1[[#This Row],[area]]="ontario",1,0)</f>
        <v>0</v>
      </c>
      <c r="AZ498">
        <f ca="1">IF(Table1[[#This Row],[area]]="newfounland",1,0)</f>
        <v>0</v>
      </c>
      <c r="BA498">
        <f ca="1">IF(Table1[[#This Row],[area]]="alberta",1,0)</f>
        <v>0</v>
      </c>
      <c r="BB498">
        <f ca="1">IF(Table1[[#This Row],[area]]="BC",1,0)</f>
        <v>0</v>
      </c>
      <c r="BC498">
        <f ca="1">IF(Table1[[#This Row],[area]]="yukon",1,0)</f>
        <v>0</v>
      </c>
      <c r="BD498">
        <f ca="1">IF(Table1[[#This Row],[area]]="nunavet",1,0)</f>
        <v>0</v>
      </c>
      <c r="BE498">
        <f ca="1">IF(Table1[[#This Row],[area]]="sasketchwan",1,0)</f>
        <v>0</v>
      </c>
      <c r="BF498">
        <f ca="1">IF(Table1[[#This Row],[area]]="newbruncwick",1,0)</f>
        <v>0</v>
      </c>
      <c r="BG498">
        <f ca="1">IF(Table1[[#This Row],[area]]="manitoba",1,0)</f>
        <v>0</v>
      </c>
      <c r="BH498">
        <f ca="1">IF(Table1[[#This Row],[area]]="prince edward island",1,0)</f>
        <v>0</v>
      </c>
      <c r="BI498">
        <f ca="1">IF(Table1[[#This Row],[area]]="quebec",1,0)</f>
        <v>1</v>
      </c>
      <c r="BJ498">
        <f ca="1">IF(Table1[[#This Row],[area]]="northwest tersesa",1,0)</f>
        <v>0</v>
      </c>
      <c r="BZ498" s="41">
        <f ca="1">Table1[[#This Row],[Cars Value]]/Table1[[#This Row],[no of cars]]</f>
        <v>3818.9983254503645</v>
      </c>
      <c r="CB498" s="5">
        <f ca="1">IF(Table1[[#This Row],[Value of debts]]&gt;$CC$6,1,0)</f>
        <v>1</v>
      </c>
      <c r="CF498" s="6"/>
      <c r="CG498" s="43">
        <f ca="1">Table1[[#This Row],[Mortage left]]/Table1[[#This Row],[value of house]]</f>
        <v>0.76616738633179704</v>
      </c>
      <c r="CH498">
        <f t="shared" ca="1" si="177"/>
        <v>0</v>
      </c>
      <c r="CO498" s="5">
        <f ca="1">IF(Table1[[#This Row],[area]]="yukon",Table1[[#This Row],[income]],0)</f>
        <v>0</v>
      </c>
      <c r="CP498">
        <f ca="1">IF(Table1[[#This Row],[area]]="ontario",Table1[[#This Row],[income]],0)</f>
        <v>0</v>
      </c>
      <c r="CQ498">
        <f ca="1">IF(Table1[[#This Row],[area]]="newfounland",Table1[[#This Row],[income]],0)</f>
        <v>0</v>
      </c>
      <c r="CR498">
        <f ca="1">IF(Table1[[#This Row],[area]]="alberta",Table1[[#This Row],[income]],0)</f>
        <v>0</v>
      </c>
      <c r="CS498">
        <f ca="1">IF(Table1[[#This Row],[area]]="nunavet",Table1[[#This Row],[income]],0)</f>
        <v>0</v>
      </c>
      <c r="CT498">
        <f ca="1">IF(Table1[[#This Row],[area]]="prince edward island",Table1[[#This Row],[income]],0)</f>
        <v>0</v>
      </c>
      <c r="CU498">
        <f ca="1">IF(Table1[[#This Row],[area]]="northwest tersesa",Table1[[#This Row],[income]],0)</f>
        <v>0</v>
      </c>
      <c r="CV498">
        <f ca="1">IF(Table1[[#This Row],[area]]="quebec",Table1[[#This Row],[income]],0)</f>
        <v>39250</v>
      </c>
      <c r="CW498">
        <f ca="1">IF(Table1[[#This Row],[area]]="manitoba",Table1[[#This Row],[income]],0)</f>
        <v>0</v>
      </c>
      <c r="CX498">
        <f ca="1">IF(Table1[[#This Row],[area]]="sasketchwan",Table1[[#This Row],[income]],0)</f>
        <v>0</v>
      </c>
      <c r="CY498">
        <f ca="1">IF(Table1[[#This Row],[area]]="BC",Table1[[#This Row],[income]],0)</f>
        <v>0</v>
      </c>
      <c r="CZ498" s="6">
        <f ca="1">IF(Table1[[#This Row],[area]]="newbruncwick",Table1[[#This Row],[income]],0)</f>
        <v>0</v>
      </c>
      <c r="DB498" s="5">
        <f ca="1">IF(Table1[[#This Row],[field of work]]="health",Table1[[#This Row],[income]],0)</f>
        <v>0</v>
      </c>
      <c r="DC498">
        <f ca="1">IF(Table1[[#This Row],[field of work]]="teaching",Table1[[#This Row],[income]],0)</f>
        <v>39250</v>
      </c>
      <c r="DD498">
        <f ca="1">IF(Table1[[#This Row],[field of work]]="agriculture",Table1[[#This Row],[income]],0)</f>
        <v>0</v>
      </c>
      <c r="DE498">
        <f ca="1">IF(Table1[[#This Row],[field of work]]="IT",Table1[[#This Row],[income]],0)</f>
        <v>0</v>
      </c>
      <c r="DF498">
        <f ca="1">IF(Table1[[#This Row],[field of work]]="construction",Table1[[#This Row],[income]],0)</f>
        <v>0</v>
      </c>
      <c r="DG498" s="6">
        <f ca="1">IF(Table1[[#This Row],[field of work]]="general work",Table1[[#This Row],[income]],0)</f>
        <v>0</v>
      </c>
      <c r="DJ498" s="5">
        <f ca="1">IF(Table1[[#This Row],[Value of debts]]&gt;Table1[[#This Row],[income]],1,0)</f>
        <v>1</v>
      </c>
      <c r="DK498" s="6"/>
      <c r="DL498">
        <f ca="1">IF(Table1[[#This Row],[net worth of person($)]]&gt;$DM$6,Table1[[#This Row],[age]],0)</f>
        <v>0</v>
      </c>
    </row>
    <row r="499" spans="2:116" x14ac:dyDescent="0.3">
      <c r="B499">
        <f t="shared" ca="1" si="164"/>
        <v>2</v>
      </c>
      <c r="C499" s="1" t="str">
        <f t="shared" ca="1" si="165"/>
        <v>women</v>
      </c>
      <c r="D499">
        <f t="shared" ca="1" si="166"/>
        <v>44</v>
      </c>
      <c r="E499">
        <f t="shared" ca="1" si="167"/>
        <v>6</v>
      </c>
      <c r="F499" t="str">
        <f t="shared" ca="1" si="168"/>
        <v>agriculture</v>
      </c>
      <c r="G499">
        <f t="shared" ca="1" si="169"/>
        <v>3</v>
      </c>
      <c r="H499" t="str">
        <f t="shared" ca="1" si="170"/>
        <v>university</v>
      </c>
      <c r="I499">
        <f t="shared" ca="1" si="171"/>
        <v>1</v>
      </c>
      <c r="J499">
        <f t="shared" ca="1" si="163"/>
        <v>2</v>
      </c>
      <c r="K499">
        <f t="shared" ca="1" si="172"/>
        <v>68600</v>
      </c>
      <c r="L499">
        <f t="shared" ca="1" si="173"/>
        <v>10</v>
      </c>
      <c r="M499" t="str">
        <f t="shared" ca="1" si="174"/>
        <v>newfounland</v>
      </c>
      <c r="N499">
        <f t="shared" ca="1" si="178"/>
        <v>343000</v>
      </c>
      <c r="O499">
        <f t="shared" ca="1" si="175"/>
        <v>235301.66391213538</v>
      </c>
      <c r="P499">
        <f t="shared" ca="1" si="179"/>
        <v>104437.57726332315</v>
      </c>
      <c r="Q499">
        <f t="shared" ca="1" si="176"/>
        <v>2922</v>
      </c>
      <c r="R499">
        <f t="shared" ca="1" si="180"/>
        <v>100830.81772031695</v>
      </c>
      <c r="S499">
        <f t="shared" ca="1" si="181"/>
        <v>83007.836434752709</v>
      </c>
      <c r="T499">
        <f t="shared" ca="1" si="182"/>
        <v>530445.4136980758</v>
      </c>
      <c r="U499">
        <f t="shared" ca="1" si="183"/>
        <v>339054.48163245234</v>
      </c>
      <c r="V499">
        <f t="shared" ca="1" si="184"/>
        <v>191390.93206562346</v>
      </c>
      <c r="AF499" s="5">
        <f ca="1">IF(Table1[[#This Row],[Genders]]="men",1,0)</f>
        <v>0</v>
      </c>
      <c r="AG499">
        <f ca="1">IF(Table1[[#This Row],[Genders]]="women",1,0)</f>
        <v>1</v>
      </c>
      <c r="AJ499" s="6"/>
      <c r="AL499">
        <f ca="1">IF(Table1[[#This Row],[field of work]]="teaching",1,0)</f>
        <v>0</v>
      </c>
      <c r="AM499">
        <f ca="1">IF(Table1[[#This Row],[field of work]]="health",1,0)</f>
        <v>0</v>
      </c>
      <c r="AN499">
        <f ca="1">IF(Table1[[#This Row],[field of work]]="agriculture",1,0)</f>
        <v>1</v>
      </c>
      <c r="AO499">
        <f ca="1">IF(Table1[[#This Row],[field of work]]="IT",1,0)</f>
        <v>0</v>
      </c>
      <c r="AP499">
        <f ca="1">IF(Table1[[#This Row],[field of work]]="construction",1,0)</f>
        <v>0</v>
      </c>
      <c r="AQ499">
        <f ca="1">IF(Table1[[#This Row],[field of work]]="general work",1,0)</f>
        <v>0</v>
      </c>
      <c r="AY499" s="23">
        <f ca="1">IF(Table1[[#This Row],[area]]="ontario",1,0)</f>
        <v>0</v>
      </c>
      <c r="AZ499">
        <f ca="1">IF(Table1[[#This Row],[area]]="newfounland",1,0)</f>
        <v>1</v>
      </c>
      <c r="BA499">
        <f ca="1">IF(Table1[[#This Row],[area]]="alberta",1,0)</f>
        <v>0</v>
      </c>
      <c r="BB499">
        <f ca="1">IF(Table1[[#This Row],[area]]="BC",1,0)</f>
        <v>0</v>
      </c>
      <c r="BC499">
        <f ca="1">IF(Table1[[#This Row],[area]]="yukon",1,0)</f>
        <v>0</v>
      </c>
      <c r="BD499">
        <f ca="1">IF(Table1[[#This Row],[area]]="nunavet",1,0)</f>
        <v>0</v>
      </c>
      <c r="BE499">
        <f ca="1">IF(Table1[[#This Row],[area]]="sasketchwan",1,0)</f>
        <v>0</v>
      </c>
      <c r="BF499">
        <f ca="1">IF(Table1[[#This Row],[area]]="newbruncwick",1,0)</f>
        <v>0</v>
      </c>
      <c r="BG499">
        <f ca="1">IF(Table1[[#This Row],[area]]="manitoba",1,0)</f>
        <v>0</v>
      </c>
      <c r="BH499">
        <f ca="1">IF(Table1[[#This Row],[area]]="prince edward island",1,0)</f>
        <v>0</v>
      </c>
      <c r="BI499">
        <f ca="1">IF(Table1[[#This Row],[area]]="quebec",1,0)</f>
        <v>0</v>
      </c>
      <c r="BJ499">
        <f ca="1">IF(Table1[[#This Row],[area]]="northwest tersesa",1,0)</f>
        <v>0</v>
      </c>
      <c r="BZ499" s="41">
        <f ca="1">Table1[[#This Row],[Cars Value]]/Table1[[#This Row],[no of cars]]</f>
        <v>52218.788631661577</v>
      </c>
      <c r="CB499" s="5">
        <f ca="1">IF(Table1[[#This Row],[Value of debts]]&gt;$CC$6,1,0)</f>
        <v>1</v>
      </c>
      <c r="CF499" s="6"/>
      <c r="CG499" s="43">
        <f ca="1">Table1[[#This Row],[Mortage left]]/Table1[[#This Row],[value of house]]</f>
        <v>0.68601068195957837</v>
      </c>
      <c r="CH499">
        <f t="shared" ca="1" si="177"/>
        <v>0</v>
      </c>
      <c r="CO499" s="5">
        <f ca="1">IF(Table1[[#This Row],[area]]="yukon",Table1[[#This Row],[income]],0)</f>
        <v>0</v>
      </c>
      <c r="CP499">
        <f ca="1">IF(Table1[[#This Row],[area]]="ontario",Table1[[#This Row],[income]],0)</f>
        <v>0</v>
      </c>
      <c r="CQ499">
        <f ca="1">IF(Table1[[#This Row],[area]]="newfounland",Table1[[#This Row],[income]],0)</f>
        <v>68600</v>
      </c>
      <c r="CR499">
        <f ca="1">IF(Table1[[#This Row],[area]]="alberta",Table1[[#This Row],[income]],0)</f>
        <v>0</v>
      </c>
      <c r="CS499">
        <f ca="1">IF(Table1[[#This Row],[area]]="nunavet",Table1[[#This Row],[income]],0)</f>
        <v>0</v>
      </c>
      <c r="CT499">
        <f ca="1">IF(Table1[[#This Row],[area]]="prince edward island",Table1[[#This Row],[income]],0)</f>
        <v>0</v>
      </c>
      <c r="CU499">
        <f ca="1">IF(Table1[[#This Row],[area]]="northwest tersesa",Table1[[#This Row],[income]],0)</f>
        <v>0</v>
      </c>
      <c r="CV499">
        <f ca="1">IF(Table1[[#This Row],[area]]="quebec",Table1[[#This Row],[income]],0)</f>
        <v>0</v>
      </c>
      <c r="CW499">
        <f ca="1">IF(Table1[[#This Row],[area]]="manitoba",Table1[[#This Row],[income]],0)</f>
        <v>0</v>
      </c>
      <c r="CX499">
        <f ca="1">IF(Table1[[#This Row],[area]]="sasketchwan",Table1[[#This Row],[income]],0)</f>
        <v>0</v>
      </c>
      <c r="CY499">
        <f ca="1">IF(Table1[[#This Row],[area]]="BC",Table1[[#This Row],[income]],0)</f>
        <v>0</v>
      </c>
      <c r="CZ499" s="6">
        <f ca="1">IF(Table1[[#This Row],[area]]="newbruncwick",Table1[[#This Row],[income]],0)</f>
        <v>0</v>
      </c>
      <c r="DB499" s="5">
        <f ca="1">IF(Table1[[#This Row],[field of work]]="health",Table1[[#This Row],[income]],0)</f>
        <v>0</v>
      </c>
      <c r="DC499">
        <f ca="1">IF(Table1[[#This Row],[field of work]]="teaching",Table1[[#This Row],[income]],0)</f>
        <v>0</v>
      </c>
      <c r="DD499">
        <f ca="1">IF(Table1[[#This Row],[field of work]]="agriculture",Table1[[#This Row],[income]],0)</f>
        <v>68600</v>
      </c>
      <c r="DE499">
        <f ca="1">IF(Table1[[#This Row],[field of work]]="IT",Table1[[#This Row],[income]],0)</f>
        <v>0</v>
      </c>
      <c r="DF499">
        <f ca="1">IF(Table1[[#This Row],[field of work]]="construction",Table1[[#This Row],[income]],0)</f>
        <v>0</v>
      </c>
      <c r="DG499" s="6">
        <f ca="1">IF(Table1[[#This Row],[field of work]]="general work",Table1[[#This Row],[income]],0)</f>
        <v>0</v>
      </c>
      <c r="DJ499" s="5">
        <f ca="1">IF(Table1[[#This Row],[Value of debts]]&gt;Table1[[#This Row],[income]],1,0)</f>
        <v>1</v>
      </c>
      <c r="DK499" s="6"/>
      <c r="DL499">
        <f ca="1">IF(Table1[[#This Row],[net worth of person($)]]&gt;$DM$6,Table1[[#This Row],[age]],0)</f>
        <v>44</v>
      </c>
    </row>
    <row r="500" spans="2:116" ht="15" thickBot="1" x14ac:dyDescent="0.35">
      <c r="B500">
        <f t="shared" ca="1" si="164"/>
        <v>2</v>
      </c>
      <c r="C500" s="1" t="str">
        <f t="shared" ca="1" si="165"/>
        <v>women</v>
      </c>
      <c r="D500">
        <f t="shared" ca="1" si="166"/>
        <v>38</v>
      </c>
      <c r="E500">
        <f t="shared" ca="1" si="167"/>
        <v>4</v>
      </c>
      <c r="F500" t="str">
        <f t="shared" ca="1" si="168"/>
        <v>IT</v>
      </c>
      <c r="G500">
        <f t="shared" ca="1" si="169"/>
        <v>2</v>
      </c>
      <c r="H500" t="str">
        <f t="shared" ca="1" si="170"/>
        <v>college</v>
      </c>
      <c r="I500">
        <f t="shared" ca="1" si="171"/>
        <v>4</v>
      </c>
      <c r="J500">
        <f t="shared" ca="1" si="163"/>
        <v>2</v>
      </c>
      <c r="K500">
        <f t="shared" ca="1" si="172"/>
        <v>54328</v>
      </c>
      <c r="L500">
        <f t="shared" ca="1" si="173"/>
        <v>9</v>
      </c>
      <c r="M500" t="str">
        <f t="shared" ca="1" si="174"/>
        <v>quebec</v>
      </c>
      <c r="N500">
        <f t="shared" ca="1" si="178"/>
        <v>162984</v>
      </c>
      <c r="O500">
        <f t="shared" ca="1" si="175"/>
        <v>17827.104966570281</v>
      </c>
      <c r="P500">
        <f t="shared" ca="1" si="179"/>
        <v>9948.4012583616859</v>
      </c>
      <c r="Q500">
        <f t="shared" ca="1" si="176"/>
        <v>5130</v>
      </c>
      <c r="R500">
        <f t="shared" ca="1" si="180"/>
        <v>23881.826541601255</v>
      </c>
      <c r="S500">
        <f t="shared" ca="1" si="181"/>
        <v>49263.224392498261</v>
      </c>
      <c r="T500">
        <f t="shared" ca="1" si="182"/>
        <v>222195.62565085996</v>
      </c>
      <c r="U500">
        <f t="shared" ca="1" si="183"/>
        <v>46838.931508171532</v>
      </c>
      <c r="V500">
        <f t="shared" ca="1" si="184"/>
        <v>175356.69414268842</v>
      </c>
      <c r="AF500" s="7">
        <f ca="1">IF(Table1[[#This Row],[Genders]]="men",1,0)</f>
        <v>0</v>
      </c>
      <c r="AG500" s="8">
        <f ca="1">IF(Table1[[#This Row],[Genders]]="women",1,0)</f>
        <v>1</v>
      </c>
      <c r="AH500" s="8"/>
      <c r="AI500" s="8"/>
      <c r="AJ500" s="9"/>
      <c r="AL500">
        <f ca="1">IF(Table1[[#This Row],[field of work]]="teaching",1,0)</f>
        <v>0</v>
      </c>
      <c r="AM500">
        <f ca="1">IF(Table1[[#This Row],[field of work]]="health",1,0)</f>
        <v>0</v>
      </c>
      <c r="AN500">
        <f ca="1">IF(Table1[[#This Row],[field of work]]="agriculture",1,0)</f>
        <v>0</v>
      </c>
      <c r="AO500">
        <f ca="1">IF(Table1[[#This Row],[field of work]]="IT",1,0)</f>
        <v>1</v>
      </c>
      <c r="AP500">
        <f ca="1">IF(Table1[[#This Row],[field of work]]="construction",1,0)</f>
        <v>0</v>
      </c>
      <c r="AQ500">
        <f ca="1">IF(Table1[[#This Row],[field of work]]="general work",1,0)</f>
        <v>0</v>
      </c>
      <c r="AY500" s="23">
        <f ca="1">IF(Table1[[#This Row],[area]]="ontario",1,0)</f>
        <v>0</v>
      </c>
      <c r="AZ500">
        <f ca="1">IF(Table1[[#This Row],[area]]="newfounland",1,0)</f>
        <v>0</v>
      </c>
      <c r="BA500">
        <f ca="1">IF(Table1[[#This Row],[area]]="alberta",1,0)</f>
        <v>0</v>
      </c>
      <c r="BB500">
        <f ca="1">IF(Table1[[#This Row],[area]]="BC",1,0)</f>
        <v>0</v>
      </c>
      <c r="BC500">
        <f ca="1">IF(Table1[[#This Row],[area]]="yukon",1,0)</f>
        <v>0</v>
      </c>
      <c r="BD500">
        <f ca="1">IF(Table1[[#This Row],[area]]="nunavet",1,0)</f>
        <v>0</v>
      </c>
      <c r="BE500">
        <f ca="1">IF(Table1[[#This Row],[area]]="sasketchwan",1,0)</f>
        <v>0</v>
      </c>
      <c r="BF500">
        <f ca="1">IF(Table1[[#This Row],[area]]="newbruncwick",1,0)</f>
        <v>0</v>
      </c>
      <c r="BG500">
        <f ca="1">IF(Table1[[#This Row],[area]]="manitoba",1,0)</f>
        <v>0</v>
      </c>
      <c r="BH500">
        <f ca="1">IF(Table1[[#This Row],[area]]="prince edward island",1,0)</f>
        <v>0</v>
      </c>
      <c r="BI500">
        <f ca="1">IF(Table1[[#This Row],[area]]="quebec",1,0)</f>
        <v>1</v>
      </c>
      <c r="BJ500">
        <f ca="1">IF(Table1[[#This Row],[area]]="northwest tersesa",1,0)</f>
        <v>0</v>
      </c>
      <c r="BZ500" s="31">
        <f ca="1">Table1[[#This Row],[Cars Value]]/Table1[[#This Row],[no of cars]]</f>
        <v>4974.200629180843</v>
      </c>
      <c r="CB500" s="7">
        <f ca="1">IF(Table1[[#This Row],[Value of debts]]&gt;$CC$6,1,0)</f>
        <v>0</v>
      </c>
      <c r="CC500" s="8"/>
      <c r="CD500" s="8"/>
      <c r="CE500" s="8"/>
      <c r="CF500" s="9"/>
      <c r="CG500" s="44">
        <f ca="1">Table1[[#This Row],[Mortage left]]/Table1[[#This Row],[value of house]]</f>
        <v>0.10937947876215015</v>
      </c>
      <c r="CH500" s="8">
        <f t="shared" ca="1" si="177"/>
        <v>1</v>
      </c>
      <c r="CI500" s="8"/>
      <c r="CJ500" s="8"/>
      <c r="CK500" s="8"/>
      <c r="CL500" s="8"/>
      <c r="CM500" s="8"/>
      <c r="CN500" s="8"/>
      <c r="CO500" s="5">
        <f ca="1">IF(Table1[[#This Row],[area]]="yukon",Table1[[#This Row],[income]],0)</f>
        <v>0</v>
      </c>
      <c r="CP500">
        <f ca="1">IF(Table1[[#This Row],[area]]="ontario",Table1[[#This Row],[income]],0)</f>
        <v>0</v>
      </c>
      <c r="CQ500">
        <f ca="1">IF(Table1[[#This Row],[area]]="newfounland",Table1[[#This Row],[income]],0)</f>
        <v>0</v>
      </c>
      <c r="CR500">
        <f ca="1">IF(Table1[[#This Row],[area]]="alberta",Table1[[#This Row],[income]],0)</f>
        <v>0</v>
      </c>
      <c r="CS500">
        <f ca="1">IF(Table1[[#This Row],[area]]="nunavet",Table1[[#This Row],[income]],0)</f>
        <v>0</v>
      </c>
      <c r="CT500">
        <f ca="1">IF(Table1[[#This Row],[area]]="prince edward island",Table1[[#This Row],[income]],0)</f>
        <v>0</v>
      </c>
      <c r="CU500">
        <f ca="1">IF(Table1[[#This Row],[area]]="northwest tersesa",Table1[[#This Row],[income]],0)</f>
        <v>0</v>
      </c>
      <c r="CV500">
        <f ca="1">IF(Table1[[#This Row],[area]]="quebec",Table1[[#This Row],[income]],0)</f>
        <v>54328</v>
      </c>
      <c r="CW500">
        <f ca="1">IF(Table1[[#This Row],[area]]="manitoba",Table1[[#This Row],[income]],0)</f>
        <v>0</v>
      </c>
      <c r="CX500">
        <f ca="1">IF(Table1[[#This Row],[area]]="sasketchwan",Table1[[#This Row],[income]],0)</f>
        <v>0</v>
      </c>
      <c r="CY500">
        <f ca="1">IF(Table1[[#This Row],[area]]="BC",Table1[[#This Row],[income]],0)</f>
        <v>0</v>
      </c>
      <c r="CZ500" s="6">
        <f ca="1">IF(Table1[[#This Row],[area]]="newbruncwick",Table1[[#This Row],[income]],0)</f>
        <v>0</v>
      </c>
      <c r="DB500" s="5">
        <f ca="1">IF(Table1[[#This Row],[field of work]]="health",Table1[[#This Row],[income]],0)</f>
        <v>0</v>
      </c>
      <c r="DC500">
        <f ca="1">IF(Table1[[#This Row],[field of work]]="teaching",Table1[[#This Row],[income]],0)</f>
        <v>0</v>
      </c>
      <c r="DD500">
        <f ca="1">IF(Table1[[#This Row],[field of work]]="agriculture",Table1[[#This Row],[income]],0)</f>
        <v>0</v>
      </c>
      <c r="DE500">
        <f ca="1">IF(Table1[[#This Row],[field of work]]="IT",Table1[[#This Row],[income]],0)</f>
        <v>54328</v>
      </c>
      <c r="DF500">
        <f ca="1">IF(Table1[[#This Row],[field of work]]="construction",Table1[[#This Row],[income]],0)</f>
        <v>0</v>
      </c>
      <c r="DG500" s="6">
        <f ca="1">IF(Table1[[#This Row],[field of work]]="general work",Table1[[#This Row],[income]],0)</f>
        <v>0</v>
      </c>
      <c r="DJ500" s="7">
        <f ca="1">IF(Table1[[#This Row],[Value of debts]]&gt;Table1[[#This Row],[income]],1,0)</f>
        <v>0</v>
      </c>
      <c r="DK500" s="9"/>
      <c r="DL500">
        <f ca="1">IF(Table1[[#This Row],[net worth of person($)]]&gt;$DM$6,Table1[[#This Row],[age]],0)</f>
        <v>38</v>
      </c>
    </row>
    <row r="501" spans="2:116" ht="15" thickBot="1" x14ac:dyDescent="0.35">
      <c r="CO501" s="55">
        <f ca="1">AVERAGEIF(CO7:CO500,"&lt;&gt;0")</f>
        <v>62575.128205128203</v>
      </c>
      <c r="CP501" s="56">
        <f t="shared" ref="CP501:CZ501" ca="1" si="185">AVERAGEIF(CP7:CP500,"&lt;&gt;0")</f>
        <v>58366.390243902439</v>
      </c>
      <c r="CQ501" s="56">
        <f t="shared" ca="1" si="185"/>
        <v>57148.133333333331</v>
      </c>
      <c r="CR501" s="56">
        <f ca="1">AVERAGEIF(CR7:CR500,"&lt;&gt;0")</f>
        <v>62234.333333333336</v>
      </c>
      <c r="CS501" s="56">
        <f ca="1">AVERAGEIF(CS7:CS500,"&lt;&gt;0")</f>
        <v>59286.114285714284</v>
      </c>
      <c r="CT501" s="56">
        <f t="shared" ca="1" si="185"/>
        <v>57179.95</v>
      </c>
      <c r="CU501" s="56">
        <f t="shared" ca="1" si="185"/>
        <v>56766.857142857145</v>
      </c>
      <c r="CV501" s="56">
        <f ca="1">AVERAGEIF(CV7:CV500,"&lt;&gt;0")</f>
        <v>50573.590909090912</v>
      </c>
      <c r="CW501" s="56">
        <f ca="1">AVERAGEIF(CW7:CW500,"&lt;&gt;0")</f>
        <v>57326.23529411765</v>
      </c>
      <c r="CX501" s="56">
        <f ca="1">AVERAGEIF(CX7:CX500,"&lt;&gt;0")</f>
        <v>60904.256410256414</v>
      </c>
      <c r="CY501" s="68">
        <f ca="1">AVERAGEIF(CY7:CY500,"&lt;&gt;0")</f>
        <v>57414.775000000001</v>
      </c>
      <c r="CZ501" s="57">
        <f t="shared" ca="1" si="185"/>
        <v>56870.021739130432</v>
      </c>
      <c r="DA501" s="46"/>
      <c r="DB501" s="50">
        <f t="shared" ref="DB501:DG501" ca="1" si="186">AVERAGEIF(DB7:DB500,"&lt;&gt;0")</f>
        <v>61473.627906976741</v>
      </c>
      <c r="DC501" s="51">
        <f t="shared" ca="1" si="186"/>
        <v>59017.808988764045</v>
      </c>
      <c r="DD501" s="51">
        <f t="shared" ca="1" si="186"/>
        <v>57112.146067415728</v>
      </c>
      <c r="DE501" s="51">
        <f t="shared" ca="1" si="186"/>
        <v>54663.726190476191</v>
      </c>
      <c r="DF501" s="51">
        <f t="shared" ca="1" si="186"/>
        <v>59298.028169014084</v>
      </c>
      <c r="DG501" s="58">
        <f t="shared" ca="1" si="186"/>
        <v>56009.933333333334</v>
      </c>
      <c r="DL501">
        <f ca="1">AVERAGEIF(DL7:DL500,"&lt;&gt;0")</f>
        <v>34.99752475247525</v>
      </c>
    </row>
  </sheetData>
  <mergeCells count="9">
    <mergeCell ref="CJ6:CN6"/>
    <mergeCell ref="CJ7:CN7"/>
    <mergeCell ref="CO5:CZ5"/>
    <mergeCell ref="DB5:DG5"/>
    <mergeCell ref="X4:Y4"/>
    <mergeCell ref="AF5:AJ5"/>
    <mergeCell ref="AR5:AW5"/>
    <mergeCell ref="BL5:BW5"/>
    <mergeCell ref="CD6:CE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E1A-0EA5-42C8-A8E6-E713EC3C152A}">
  <dimension ref="D5:AC51"/>
  <sheetViews>
    <sheetView zoomScale="60" zoomScaleNormal="102" workbookViewId="0">
      <selection activeCell="K1" sqref="K1:K1048576"/>
    </sheetView>
  </sheetViews>
  <sheetFormatPr defaultRowHeight="14.4" x14ac:dyDescent="0.3"/>
  <cols>
    <col min="4" max="4" width="11" customWidth="1"/>
    <col min="6" max="6" width="11.44140625" bestFit="1" customWidth="1"/>
    <col min="7" max="7" width="11.77734375" bestFit="1" customWidth="1"/>
    <col min="8" max="8" width="11.44140625" bestFit="1" customWidth="1"/>
    <col min="9" max="9" width="11.77734375" bestFit="1" customWidth="1"/>
    <col min="10" max="11" width="11.44140625" bestFit="1" customWidth="1"/>
    <col min="12" max="12" width="11.77734375" bestFit="1" customWidth="1"/>
    <col min="13" max="13" width="13.77734375" bestFit="1" customWidth="1"/>
    <col min="14" max="15" width="11.44140625" bestFit="1" customWidth="1"/>
    <col min="16" max="17" width="11.77734375" bestFit="1" customWidth="1"/>
    <col min="18" max="18" width="13.6640625" bestFit="1" customWidth="1"/>
    <col min="19" max="19" width="15.33203125" bestFit="1" customWidth="1"/>
    <col min="20" max="20" width="11.44140625" bestFit="1" customWidth="1"/>
    <col min="21" max="21" width="21.77734375" customWidth="1"/>
    <col min="22" max="22" width="11.44140625" bestFit="1" customWidth="1"/>
    <col min="23" max="23" width="18.109375" bestFit="1" customWidth="1"/>
  </cols>
  <sheetData>
    <row r="5" spans="4:29" ht="15" thickBot="1" x14ac:dyDescent="0.35"/>
    <row r="6" spans="4:29" x14ac:dyDescent="0.3">
      <c r="D6" s="147" t="s">
        <v>86</v>
      </c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9"/>
    </row>
    <row r="7" spans="4:29" ht="15" thickBot="1" x14ac:dyDescent="0.35"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2"/>
    </row>
    <row r="8" spans="4:29" x14ac:dyDescent="0.3">
      <c r="D8" s="164" t="s">
        <v>87</v>
      </c>
      <c r="E8" s="165"/>
      <c r="F8" s="165"/>
      <c r="G8" s="166"/>
      <c r="H8" s="174" t="s">
        <v>48</v>
      </c>
      <c r="I8" s="175"/>
      <c r="J8" s="175"/>
      <c r="K8" s="176"/>
      <c r="L8" s="180" t="s">
        <v>88</v>
      </c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4:29" ht="15" thickBot="1" x14ac:dyDescent="0.35">
      <c r="D9" s="167"/>
      <c r="E9" s="168"/>
      <c r="F9" s="168"/>
      <c r="G9" s="169"/>
      <c r="H9" s="177"/>
      <c r="I9" s="178"/>
      <c r="J9" s="178"/>
      <c r="K9" s="179"/>
      <c r="L9" s="183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5"/>
    </row>
    <row r="10" spans="4:29" ht="15" customHeight="1" thickBot="1" x14ac:dyDescent="0.35">
      <c r="D10" s="170" t="s">
        <v>45</v>
      </c>
      <c r="E10" s="171"/>
      <c r="F10" s="172" t="s">
        <v>46</v>
      </c>
      <c r="G10" s="173"/>
      <c r="H10" s="155">
        <f ca="1">Database!AK6</f>
        <v>35.056680161943319</v>
      </c>
      <c r="I10" s="156"/>
      <c r="J10" s="156"/>
      <c r="K10" s="157"/>
      <c r="L10" s="153" t="s">
        <v>6</v>
      </c>
      <c r="M10" s="154"/>
      <c r="N10" s="153" t="s">
        <v>4</v>
      </c>
      <c r="O10" s="154"/>
      <c r="P10" s="153" t="s">
        <v>9</v>
      </c>
      <c r="Q10" s="154"/>
      <c r="R10" s="153" t="s">
        <v>7</v>
      </c>
      <c r="S10" s="154"/>
      <c r="T10" s="153" t="s">
        <v>5</v>
      </c>
      <c r="U10" s="154"/>
      <c r="V10" s="153" t="s">
        <v>52</v>
      </c>
      <c r="W10" s="154"/>
    </row>
    <row r="11" spans="4:29" ht="15" customHeight="1" x14ac:dyDescent="0.3">
      <c r="D11" s="137">
        <f ca="1">Database!AI7</f>
        <v>241</v>
      </c>
      <c r="E11" s="138">
        <f>SUM(B11:B509)</f>
        <v>0</v>
      </c>
      <c r="F11" s="137">
        <f ca="1">Database!AJ7</f>
        <v>253</v>
      </c>
      <c r="G11" s="138"/>
      <c r="H11" s="158"/>
      <c r="I11" s="159"/>
      <c r="J11" s="159"/>
      <c r="K11" s="160"/>
      <c r="L11" s="137">
        <f ca="1">Database!AR7</f>
        <v>89</v>
      </c>
      <c r="M11" s="138"/>
      <c r="N11" s="137">
        <f ca="1">Database!AS7</f>
        <v>86</v>
      </c>
      <c r="O11" s="138"/>
      <c r="P11" s="137">
        <f ca="1">Database!AT7</f>
        <v>89</v>
      </c>
      <c r="Q11" s="138"/>
      <c r="R11" s="137">
        <f ca="1">Database!AU7</f>
        <v>84</v>
      </c>
      <c r="S11" s="138"/>
      <c r="T11" s="137">
        <f ca="1">Database!AV7</f>
        <v>71</v>
      </c>
      <c r="U11" s="138"/>
      <c r="V11" s="137">
        <f ca="1">Database!AW7</f>
        <v>75</v>
      </c>
      <c r="W11" s="138"/>
    </row>
    <row r="12" spans="4:29" ht="15" thickBot="1" x14ac:dyDescent="0.35">
      <c r="D12" s="139">
        <f>SUM(A12:A510)</f>
        <v>0</v>
      </c>
      <c r="E12" s="140">
        <f>SUM(B12:B510)</f>
        <v>0</v>
      </c>
      <c r="F12" s="139"/>
      <c r="G12" s="140"/>
      <c r="H12" s="161"/>
      <c r="I12" s="162"/>
      <c r="J12" s="162"/>
      <c r="K12" s="163"/>
      <c r="L12" s="139"/>
      <c r="M12" s="140"/>
      <c r="N12" s="139"/>
      <c r="O12" s="140"/>
      <c r="P12" s="139"/>
      <c r="Q12" s="140"/>
      <c r="R12" s="139"/>
      <c r="S12" s="140"/>
      <c r="T12" s="139"/>
      <c r="U12" s="140"/>
      <c r="V12" s="139"/>
      <c r="W12" s="140"/>
    </row>
    <row r="13" spans="4:29" ht="15" thickBot="1" x14ac:dyDescent="0.35">
      <c r="D13" s="63"/>
      <c r="E13" s="64"/>
      <c r="F13" s="64"/>
      <c r="G13" s="65"/>
      <c r="H13" s="141" t="s">
        <v>73</v>
      </c>
      <c r="I13" s="142"/>
      <c r="J13" s="142"/>
      <c r="K13" s="143"/>
      <c r="X13" s="201" t="s">
        <v>93</v>
      </c>
      <c r="Y13" s="202"/>
      <c r="Z13" s="202"/>
      <c r="AA13" s="202"/>
      <c r="AB13" s="202"/>
      <c r="AC13" s="203"/>
    </row>
    <row r="14" spans="4:29" ht="15" thickBot="1" x14ac:dyDescent="0.35">
      <c r="D14" s="5"/>
      <c r="G14" s="6"/>
      <c r="H14" s="144"/>
      <c r="I14" s="145"/>
      <c r="J14" s="145"/>
      <c r="K14" s="146"/>
      <c r="X14" s="137">
        <v>1</v>
      </c>
      <c r="Y14" s="138"/>
      <c r="Z14" s="137">
        <v>2</v>
      </c>
      <c r="AA14" s="138"/>
      <c r="AB14" s="137">
        <v>3</v>
      </c>
      <c r="AC14" s="138"/>
    </row>
    <row r="15" spans="4:29" ht="15" thickBot="1" x14ac:dyDescent="0.35">
      <c r="D15" s="5"/>
      <c r="G15" s="6"/>
      <c r="H15" s="105">
        <f ca="1">Database!BY7</f>
        <v>57945.255060728749</v>
      </c>
      <c r="I15" s="106"/>
      <c r="J15" s="106"/>
      <c r="K15" s="106"/>
      <c r="X15" s="139"/>
      <c r="Y15" s="140"/>
      <c r="Z15" s="139"/>
      <c r="AA15" s="140"/>
      <c r="AB15" s="139"/>
      <c r="AC15" s="140"/>
    </row>
    <row r="16" spans="4:29" ht="15" thickBot="1" x14ac:dyDescent="0.35">
      <c r="D16" s="5"/>
      <c r="G16" s="6"/>
      <c r="H16" s="105"/>
      <c r="I16" s="106"/>
      <c r="J16" s="106"/>
      <c r="K16" s="106"/>
      <c r="X16" s="199">
        <v>100000</v>
      </c>
      <c r="Y16" s="199"/>
      <c r="Z16" s="200">
        <v>0.2</v>
      </c>
      <c r="AA16" s="199"/>
      <c r="AB16" s="199">
        <v>50000</v>
      </c>
      <c r="AC16" s="199"/>
    </row>
    <row r="17" spans="4:29" x14ac:dyDescent="0.3">
      <c r="D17" s="5"/>
      <c r="G17" s="6"/>
      <c r="H17" s="107" t="s">
        <v>89</v>
      </c>
      <c r="I17" s="108"/>
      <c r="J17" s="108"/>
      <c r="K17" s="109"/>
      <c r="X17" s="88"/>
      <c r="Y17" s="88"/>
      <c r="Z17" s="88"/>
      <c r="AA17" s="88"/>
      <c r="AB17" s="88"/>
      <c r="AC17" s="88"/>
    </row>
    <row r="18" spans="4:29" ht="15" thickBot="1" x14ac:dyDescent="0.35">
      <c r="D18" s="5"/>
      <c r="G18" s="6"/>
      <c r="H18" s="110"/>
      <c r="I18" s="111"/>
      <c r="J18" s="111"/>
      <c r="K18" s="112"/>
    </row>
    <row r="19" spans="4:29" x14ac:dyDescent="0.3">
      <c r="D19" s="5"/>
      <c r="G19" s="6"/>
      <c r="H19" s="105">
        <f ca="1">Database!CA7</f>
        <v>30473.95457320119</v>
      </c>
      <c r="I19" s="106"/>
      <c r="J19" s="106"/>
      <c r="K19" s="106"/>
    </row>
    <row r="20" spans="4:29" ht="15" thickBot="1" x14ac:dyDescent="0.35">
      <c r="D20" s="5"/>
      <c r="G20" s="6"/>
      <c r="H20" s="105"/>
      <c r="I20" s="106"/>
      <c r="J20" s="106"/>
      <c r="K20" s="106"/>
    </row>
    <row r="21" spans="4:29" x14ac:dyDescent="0.3">
      <c r="D21" s="5"/>
      <c r="G21" s="6"/>
      <c r="H21" s="113" t="s">
        <v>77</v>
      </c>
      <c r="I21" s="114"/>
      <c r="J21" s="114"/>
      <c r="K21" s="115"/>
    </row>
    <row r="22" spans="4:29" ht="15" thickBot="1" x14ac:dyDescent="0.35">
      <c r="D22" s="5"/>
      <c r="G22" s="6"/>
      <c r="H22" s="116"/>
      <c r="I22" s="117"/>
      <c r="J22" s="117"/>
      <c r="K22" s="118"/>
    </row>
    <row r="23" spans="4:29" ht="15" thickBot="1" x14ac:dyDescent="0.35">
      <c r="D23" s="7"/>
      <c r="E23" s="8"/>
      <c r="F23" s="8"/>
      <c r="G23" s="8"/>
      <c r="H23" s="99">
        <f ca="1">Database!CF6</f>
        <v>403</v>
      </c>
      <c r="I23" s="100"/>
      <c r="J23" s="100"/>
      <c r="K23" s="101"/>
    </row>
    <row r="24" spans="4:29" ht="15" thickBot="1" x14ac:dyDescent="0.35">
      <c r="D24" s="76" t="s">
        <v>92</v>
      </c>
      <c r="E24" s="77"/>
      <c r="H24" s="102"/>
      <c r="I24" s="103"/>
      <c r="J24" s="103"/>
      <c r="K24" s="104"/>
    </row>
    <row r="25" spans="4:29" x14ac:dyDescent="0.3">
      <c r="H25" s="128" t="s">
        <v>91</v>
      </c>
      <c r="I25" s="129"/>
      <c r="J25" s="129"/>
      <c r="K25" s="130"/>
      <c r="L25" s="119" t="s">
        <v>63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1"/>
    </row>
    <row r="26" spans="4:29" x14ac:dyDescent="0.3">
      <c r="H26" s="131"/>
      <c r="I26" s="132"/>
      <c r="J26" s="132"/>
      <c r="K26" s="133"/>
      <c r="L26" s="122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4"/>
    </row>
    <row r="27" spans="4:29" ht="15" thickBot="1" x14ac:dyDescent="0.35">
      <c r="H27" s="134"/>
      <c r="I27" s="135"/>
      <c r="J27" s="135"/>
      <c r="K27" s="136"/>
      <c r="L27" s="125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7"/>
    </row>
    <row r="28" spans="4:29" ht="15" thickBot="1" x14ac:dyDescent="0.35">
      <c r="H28" s="99">
        <f ca="1">Database!CJ7</f>
        <v>100</v>
      </c>
      <c r="I28" s="100"/>
      <c r="J28" s="100"/>
      <c r="K28" s="101"/>
      <c r="L28" s="66" t="s">
        <v>25</v>
      </c>
      <c r="M28" s="66" t="s">
        <v>27</v>
      </c>
      <c r="N28" s="66" t="s">
        <v>65</v>
      </c>
      <c r="O28" s="66" t="s">
        <v>19</v>
      </c>
      <c r="P28" s="66" t="s">
        <v>66</v>
      </c>
      <c r="Q28" s="66" t="s">
        <v>67</v>
      </c>
      <c r="R28" s="66" t="s">
        <v>23</v>
      </c>
      <c r="S28" s="67" t="s">
        <v>28</v>
      </c>
      <c r="T28" s="66" t="s">
        <v>24</v>
      </c>
      <c r="U28" s="66" t="s">
        <v>29</v>
      </c>
      <c r="V28" s="66" t="s">
        <v>90</v>
      </c>
      <c r="W28" s="66" t="s">
        <v>20</v>
      </c>
    </row>
    <row r="29" spans="4:29" ht="15" thickBot="1" x14ac:dyDescent="0.35">
      <c r="H29" s="102"/>
      <c r="I29" s="103"/>
      <c r="J29" s="103"/>
      <c r="K29" s="104"/>
      <c r="L29" s="7">
        <f ca="1">Database!BL7</f>
        <v>41</v>
      </c>
      <c r="M29" s="8">
        <f ca="1">Database!BM7</f>
        <v>45</v>
      </c>
      <c r="N29" s="8">
        <f ca="1">Database!BN7</f>
        <v>42</v>
      </c>
      <c r="O29" s="8">
        <f ca="1">Database!BO7</f>
        <v>40</v>
      </c>
      <c r="P29" s="8">
        <f ca="1">Database!BP7</f>
        <v>39</v>
      </c>
      <c r="Q29" s="8">
        <f ca="1">Database!BQ7</f>
        <v>35</v>
      </c>
      <c r="R29" s="8">
        <f ca="1">Database!BS7</f>
        <v>46</v>
      </c>
      <c r="S29" s="8">
        <f ca="1">Database!BT7</f>
        <v>34</v>
      </c>
      <c r="T29" s="8">
        <f ca="1">Database!BT7</f>
        <v>34</v>
      </c>
      <c r="U29" s="8">
        <f ca="1">Database!BU7</f>
        <v>40</v>
      </c>
      <c r="V29" s="8">
        <f ca="1">Database!BV7</f>
        <v>44</v>
      </c>
      <c r="W29" s="9">
        <f ca="1">Database!BW7</f>
        <v>49</v>
      </c>
    </row>
    <row r="30" spans="4:29" ht="19.8" customHeight="1" x14ac:dyDescent="0.3">
      <c r="H30" s="186" t="s">
        <v>84</v>
      </c>
      <c r="I30" s="186"/>
      <c r="J30" s="186"/>
      <c r="K30" s="187"/>
      <c r="L30" s="193" t="s">
        <v>85</v>
      </c>
      <c r="M30" s="194"/>
      <c r="N30" s="194"/>
      <c r="O30" s="194"/>
    </row>
    <row r="31" spans="4:29" ht="19.8" customHeight="1" x14ac:dyDescent="0.3">
      <c r="H31" s="188"/>
      <c r="I31" s="188"/>
      <c r="J31" s="188"/>
      <c r="K31" s="189"/>
      <c r="L31" s="195"/>
      <c r="M31" s="196"/>
      <c r="N31" s="196"/>
      <c r="O31" s="196"/>
    </row>
    <row r="32" spans="4:29" ht="19.8" customHeight="1" x14ac:dyDescent="0.3">
      <c r="H32" s="190">
        <f ca="1">Database!DK5</f>
        <v>0.96558704453441291</v>
      </c>
      <c r="I32" s="191"/>
      <c r="J32" s="191"/>
      <c r="K32" s="192"/>
      <c r="L32" s="197">
        <f ca="1">Database!DL501</f>
        <v>34.99752475247525</v>
      </c>
      <c r="M32" s="198"/>
      <c r="N32" s="198"/>
      <c r="O32" s="198"/>
    </row>
    <row r="33" spans="6:15" ht="20.399999999999999" customHeight="1" thickBot="1" x14ac:dyDescent="0.35">
      <c r="H33" s="103"/>
      <c r="I33" s="103"/>
      <c r="J33" s="103"/>
      <c r="K33" s="104"/>
      <c r="L33" s="197"/>
      <c r="M33" s="198"/>
      <c r="N33" s="198"/>
      <c r="O33" s="198"/>
    </row>
    <row r="34" spans="6:15" ht="19.8" x14ac:dyDescent="0.4">
      <c r="F34" s="85" t="s">
        <v>82</v>
      </c>
      <c r="G34" s="86"/>
      <c r="H34" s="86"/>
      <c r="I34" s="86"/>
      <c r="J34" s="86"/>
      <c r="K34" s="87"/>
    </row>
    <row r="35" spans="6:15" s="72" customFormat="1" ht="28.2" x14ac:dyDescent="0.3">
      <c r="F35" s="73" t="s">
        <v>49</v>
      </c>
      <c r="G35" s="74" t="s">
        <v>53</v>
      </c>
      <c r="H35" s="74" t="s">
        <v>50</v>
      </c>
      <c r="I35" s="74" t="s">
        <v>7</v>
      </c>
      <c r="J35" s="74" t="s">
        <v>83</v>
      </c>
      <c r="K35" s="75" t="s">
        <v>52</v>
      </c>
    </row>
    <row r="36" spans="6:15" x14ac:dyDescent="0.3">
      <c r="F36" s="46">
        <f ca="1">Database!DB501</f>
        <v>61473.627906976741</v>
      </c>
      <c r="G36" s="46">
        <f ca="1">Database!DC501</f>
        <v>59017.808988764045</v>
      </c>
      <c r="H36" s="46">
        <f ca="1">Database!DD501</f>
        <v>57112.146067415728</v>
      </c>
      <c r="I36" s="46">
        <f ca="1">Database!DE501</f>
        <v>54663.726190476191</v>
      </c>
      <c r="J36" s="46">
        <f ca="1">Database!DF501</f>
        <v>59298.028169014084</v>
      </c>
      <c r="K36" s="46">
        <f ca="1">Database!DG501</f>
        <v>56009.933333333334</v>
      </c>
    </row>
    <row r="48" spans="6:15" ht="15" thickBot="1" x14ac:dyDescent="0.35"/>
    <row r="49" spans="12:23" ht="19.8" x14ac:dyDescent="0.4">
      <c r="L49" s="82" t="s">
        <v>81</v>
      </c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4"/>
    </row>
    <row r="50" spans="12:23" s="72" customFormat="1" ht="42" x14ac:dyDescent="0.3">
      <c r="L50" s="69" t="s">
        <v>66</v>
      </c>
      <c r="M50" s="70" t="s">
        <v>61</v>
      </c>
      <c r="N50" s="70" t="s">
        <v>64</v>
      </c>
      <c r="O50" s="70" t="s">
        <v>65</v>
      </c>
      <c r="P50" s="70" t="s">
        <v>22</v>
      </c>
      <c r="Q50" s="70" t="s">
        <v>29</v>
      </c>
      <c r="R50" s="70" t="s">
        <v>20</v>
      </c>
      <c r="S50" s="70" t="s">
        <v>26</v>
      </c>
      <c r="T50" s="70" t="s">
        <v>24</v>
      </c>
      <c r="U50" s="70" t="s">
        <v>23</v>
      </c>
      <c r="V50" s="70" t="s">
        <v>62</v>
      </c>
      <c r="W50" s="71" t="s">
        <v>28</v>
      </c>
    </row>
    <row r="51" spans="12:23" x14ac:dyDescent="0.3">
      <c r="L51" s="46">
        <f ca="1">Database!CO501</f>
        <v>62575.128205128203</v>
      </c>
      <c r="M51" s="46">
        <f ca="1">Database!CP501</f>
        <v>58366.390243902439</v>
      </c>
      <c r="N51" s="46">
        <f ca="1">Database!CQ501</f>
        <v>57148.133333333331</v>
      </c>
      <c r="O51" s="46">
        <f ca="1">Database!CR501</f>
        <v>62234.333333333336</v>
      </c>
      <c r="P51" s="46">
        <f ca="1">Database!CS501</f>
        <v>59286.114285714284</v>
      </c>
      <c r="Q51" s="46">
        <f ca="1">Database!CT501</f>
        <v>57179.95</v>
      </c>
      <c r="R51" s="46">
        <f ca="1">Database!CU501</f>
        <v>56766.857142857145</v>
      </c>
      <c r="S51" s="46">
        <f ca="1">Database!CV501</f>
        <v>50573.590909090912</v>
      </c>
      <c r="T51" s="46">
        <f ca="1">Database!CW501</f>
        <v>57326.23529411765</v>
      </c>
      <c r="U51" s="46">
        <f ca="1">Database!CX501</f>
        <v>60904.256410256414</v>
      </c>
      <c r="V51" s="46">
        <f ca="1">Database!CY501</f>
        <v>57414.775000000001</v>
      </c>
      <c r="W51" s="46">
        <f ca="1">Database!CZ501</f>
        <v>56870.021739130432</v>
      </c>
    </row>
  </sheetData>
  <mergeCells count="43">
    <mergeCell ref="X16:Y17"/>
    <mergeCell ref="Z16:AA17"/>
    <mergeCell ref="AB16:AC17"/>
    <mergeCell ref="X13:AC13"/>
    <mergeCell ref="X14:Y15"/>
    <mergeCell ref="Z14:AA15"/>
    <mergeCell ref="AB14:AC15"/>
    <mergeCell ref="L49:W49"/>
    <mergeCell ref="F34:K34"/>
    <mergeCell ref="H30:K31"/>
    <mergeCell ref="H32:K33"/>
    <mergeCell ref="L30:O31"/>
    <mergeCell ref="L32:O33"/>
    <mergeCell ref="D6:W7"/>
    <mergeCell ref="T10:U10"/>
    <mergeCell ref="V10:W10"/>
    <mergeCell ref="H10:K12"/>
    <mergeCell ref="L11:M12"/>
    <mergeCell ref="D8:G9"/>
    <mergeCell ref="D10:E10"/>
    <mergeCell ref="F10:G10"/>
    <mergeCell ref="D11:E12"/>
    <mergeCell ref="F11:G12"/>
    <mergeCell ref="H8:K9"/>
    <mergeCell ref="L10:M10"/>
    <mergeCell ref="N10:O10"/>
    <mergeCell ref="P10:Q10"/>
    <mergeCell ref="R10:S10"/>
    <mergeCell ref="L8:W9"/>
    <mergeCell ref="L25:W27"/>
    <mergeCell ref="H25:K27"/>
    <mergeCell ref="N11:O12"/>
    <mergeCell ref="P11:Q12"/>
    <mergeCell ref="R11:S12"/>
    <mergeCell ref="T11:U12"/>
    <mergeCell ref="V11:W12"/>
    <mergeCell ref="H13:K14"/>
    <mergeCell ref="H28:K29"/>
    <mergeCell ref="H15:K16"/>
    <mergeCell ref="H17:K18"/>
    <mergeCell ref="H19:K20"/>
    <mergeCell ref="H21:K22"/>
    <mergeCell ref="H23:K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</dc:creator>
  <cp:lastModifiedBy>PRABHAV GUPTA</cp:lastModifiedBy>
  <dcterms:created xsi:type="dcterms:W3CDTF">2023-11-26T10:27:59Z</dcterms:created>
  <dcterms:modified xsi:type="dcterms:W3CDTF">2023-12-25T10:47:03Z</dcterms:modified>
</cp:coreProperties>
</file>