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Profile\Msc_UKVI\Westminster\7.Banking Technology\Cw1\"/>
    </mc:Choice>
  </mc:AlternateContent>
  <xr:revisionPtr revIDLastSave="0" documentId="13_ncr:1_{2929709C-B9E2-4F6E-AA68-5637B21C6B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quired Reserves Report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9" i="1"/>
  <c r="D7" i="1"/>
  <c r="D5" i="1"/>
  <c r="D4" i="1"/>
  <c r="D3" i="1"/>
  <c r="A32" i="2"/>
  <c r="B29" i="2"/>
  <c r="A29" i="2"/>
  <c r="D3" i="2"/>
  <c r="B4" i="2"/>
  <c r="D4" i="2"/>
  <c r="B5" i="2"/>
  <c r="D5" i="2"/>
  <c r="D7" i="2"/>
  <c r="D9" i="2"/>
  <c r="D11" i="2"/>
  <c r="A25" i="2"/>
  <c r="B27" i="2"/>
  <c r="D12" i="2"/>
</calcChain>
</file>

<file path=xl/sharedStrings.xml><?xml version="1.0" encoding="utf-8"?>
<sst xmlns="http://schemas.openxmlformats.org/spreadsheetml/2006/main" count="45" uniqueCount="30">
  <si>
    <t>Reservable Liabilities for</t>
  </si>
  <si>
    <t>Daily Avg. Deposit Liab. ($ mill)</t>
  </si>
  <si>
    <t>Reserve Percentage</t>
  </si>
  <si>
    <t>Daily Avg. Requirement ($ mill)</t>
  </si>
  <si>
    <t>Net trans. accounts</t>
  </si>
  <si>
    <t>Exempt up to $13.3 million</t>
  </si>
  <si>
    <t>$13.3-$89 million</t>
  </si>
  <si>
    <t>Over $89 million</t>
  </si>
  <si>
    <t>Total</t>
  </si>
  <si>
    <t>Gross reserve requirement</t>
  </si>
  <si>
    <t>Daily average vault cash</t>
  </si>
  <si>
    <t>Net reserve requirement</t>
  </si>
  <si>
    <t>Reserve carry-forward (from prior period)</t>
  </si>
  <si>
    <t>Minimum reserves to be maintained with Federal Reserve</t>
  </si>
  <si>
    <t>Maximum reserves to be maintained</t>
  </si>
  <si>
    <t>daily avg reserve</t>
  </si>
  <si>
    <t>daily deficiency for previous</t>
  </si>
  <si>
    <t>allowable limit</t>
  </si>
  <si>
    <t>vault cash holding</t>
  </si>
  <si>
    <t>instrutor answer is not right</t>
  </si>
  <si>
    <t>complet two-week reserve Maintenance period</t>
  </si>
  <si>
    <t>the quesiton here is you as the reviewer to check weather it is satisfy the Fed requirement or not</t>
  </si>
  <si>
    <t>Q1: ask to calcualte daily average required reserve holding during MP</t>
  </si>
  <si>
    <t xml:space="preserve">Q2: Did Hawkeye meet its reserve target? </t>
  </si>
  <si>
    <t xml:space="preserve">Q3: If the bank had carried forward a daily reserve surplus of $2.1 million instead of a deficiency, would it have met its target? </t>
  </si>
  <si>
    <t>Q4: What are the costs to a bank if its reserves fall outside the target range?</t>
  </si>
  <si>
    <t>minimal required</t>
  </si>
  <si>
    <t xml:space="preserve">point 1: be mind that- to forward next peiord 4%: Excess reserve holdings or surpluses of up to 4 percent of gross required reserves can be carried forward to reduce the next period’s minimum requirement. </t>
  </si>
  <si>
    <t>point 2: maximum reserves at the Federal Reserve, equals the minimum requirement plus 10 percent of gross reserve requirement</t>
  </si>
  <si>
    <t>point 3: If a bank is deficient by more than this amount, it must pay a nondeductible interest penalty equal to the discount rate plus one per- cent times the extraordinary deficiency.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</si>
</sst>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50" workbookViewId="0">
      <selection activeCell="D6" sqref="D6"/>
    </sheetView>
  </sheetViews>
  <sheetFormatPr defaultColWidth="8.77734375" defaultRowHeight="14.4" x14ac:dyDescent="0.3"/>
  <cols>
    <col min="1" max="1" width="29.33203125" customWidth="1"/>
    <col min="2" max="2" width="25.6640625" customWidth="1"/>
    <col min="3" max="3" width="24.77734375" customWidth="1"/>
    <col min="4" max="4" width="31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</row>
    <row r="3" spans="1:4" x14ac:dyDescent="0.3">
      <c r="A3" t="s">
        <v>5</v>
      </c>
      <c r="B3">
        <v>13.3</v>
      </c>
      <c r="C3">
        <v>0</v>
      </c>
      <c r="D3">
        <f>B3*C3</f>
        <v>0</v>
      </c>
    </row>
    <row r="4" spans="1:4" x14ac:dyDescent="0.3">
      <c r="A4" t="s">
        <v>6</v>
      </c>
      <c r="B4">
        <v>75.7</v>
      </c>
      <c r="C4">
        <v>0.03</v>
      </c>
      <c r="D4">
        <f>B4*C4</f>
        <v>2.2709999999999999</v>
      </c>
    </row>
    <row r="5" spans="1:4" x14ac:dyDescent="0.3">
      <c r="A5" t="s">
        <v>7</v>
      </c>
      <c r="B5">
        <v>827.57</v>
      </c>
      <c r="C5">
        <v>0.1</v>
      </c>
      <c r="D5">
        <f>B5*C5</f>
        <v>82.757000000000005</v>
      </c>
    </row>
    <row r="6" spans="1:4" x14ac:dyDescent="0.3">
      <c r="A6" t="s">
        <v>8</v>
      </c>
    </row>
    <row r="7" spans="1:4" x14ac:dyDescent="0.3">
      <c r="A7" t="s">
        <v>9</v>
      </c>
      <c r="D7">
        <f>D3+D4+D5</f>
        <v>85.028000000000006</v>
      </c>
    </row>
    <row r="8" spans="1:4" x14ac:dyDescent="0.3">
      <c r="A8" t="s">
        <v>10</v>
      </c>
      <c r="D8">
        <v>32.213999999999999</v>
      </c>
    </row>
    <row r="9" spans="1:4" x14ac:dyDescent="0.3">
      <c r="A9" t="s">
        <v>11</v>
      </c>
      <c r="D9">
        <f>D7-D8</f>
        <v>52.814000000000007</v>
      </c>
    </row>
    <row r="10" spans="1:4" x14ac:dyDescent="0.3">
      <c r="A10" t="s">
        <v>12</v>
      </c>
      <c r="D10">
        <v>-2.2759999999999998</v>
      </c>
    </row>
    <row r="11" spans="1:4" x14ac:dyDescent="0.3">
      <c r="A11" t="s">
        <v>13</v>
      </c>
      <c r="D11">
        <f>D9-D10</f>
        <v>55.09</v>
      </c>
    </row>
    <row r="12" spans="1:4" x14ac:dyDescent="0.3">
      <c r="A12" t="s">
        <v>14</v>
      </c>
      <c r="D12">
        <f>D11+D7*0.1</f>
        <v>63.592800000000004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9125-EB6A-3B40-963C-CB3B274AAF41}">
  <dimension ref="A1:E38"/>
  <sheetViews>
    <sheetView topLeftCell="A19" zoomScale="150" workbookViewId="0">
      <selection activeCell="C35" sqref="C35"/>
    </sheetView>
  </sheetViews>
  <sheetFormatPr defaultColWidth="11.5546875" defaultRowHeight="14.4" x14ac:dyDescent="0.3"/>
  <cols>
    <col min="1" max="1" width="25.44140625" customWidth="1"/>
    <col min="2" max="2" width="23.33203125" customWidth="1"/>
    <col min="3" max="4" width="18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</row>
    <row r="3" spans="1:5" x14ac:dyDescent="0.3">
      <c r="A3" t="s">
        <v>5</v>
      </c>
      <c r="B3">
        <v>13.3</v>
      </c>
      <c r="C3">
        <v>0</v>
      </c>
      <c r="D3">
        <f>B3*C3</f>
        <v>0</v>
      </c>
    </row>
    <row r="4" spans="1:5" x14ac:dyDescent="0.3">
      <c r="A4" t="s">
        <v>6</v>
      </c>
      <c r="B4">
        <f>89-B3</f>
        <v>75.7</v>
      </c>
      <c r="C4">
        <v>0.03</v>
      </c>
      <c r="D4">
        <f>B4*C4</f>
        <v>2.2709999999999999</v>
      </c>
    </row>
    <row r="5" spans="1:5" x14ac:dyDescent="0.3">
      <c r="A5" t="s">
        <v>7</v>
      </c>
      <c r="B5">
        <f>B6-B3-B4</f>
        <v>3168</v>
      </c>
      <c r="C5">
        <v>0.1</v>
      </c>
      <c r="D5">
        <f t="shared" ref="D5" si="0">B5*C5</f>
        <v>316.8</v>
      </c>
    </row>
    <row r="6" spans="1:5" x14ac:dyDescent="0.3">
      <c r="A6" t="s">
        <v>8</v>
      </c>
      <c r="B6">
        <v>3257</v>
      </c>
    </row>
    <row r="7" spans="1:5" x14ac:dyDescent="0.3">
      <c r="A7" t="s">
        <v>9</v>
      </c>
      <c r="D7">
        <f>D3+D4+D5</f>
        <v>319.07100000000003</v>
      </c>
    </row>
    <row r="8" spans="1:5" x14ac:dyDescent="0.3">
      <c r="A8" t="s">
        <v>10</v>
      </c>
      <c r="D8">
        <v>19.3</v>
      </c>
    </row>
    <row r="9" spans="1:5" x14ac:dyDescent="0.3">
      <c r="A9" t="s">
        <v>11</v>
      </c>
      <c r="D9">
        <f>D7-D8</f>
        <v>299.77100000000002</v>
      </c>
    </row>
    <row r="10" spans="1:5" x14ac:dyDescent="0.3">
      <c r="A10" t="s">
        <v>12</v>
      </c>
      <c r="D10">
        <v>-3.75</v>
      </c>
    </row>
    <row r="11" spans="1:5" x14ac:dyDescent="0.3">
      <c r="A11" t="s">
        <v>13</v>
      </c>
      <c r="D11" s="3">
        <f>D9-D10</f>
        <v>303.52100000000002</v>
      </c>
    </row>
    <row r="12" spans="1:5" x14ac:dyDescent="0.3">
      <c r="A12" t="s">
        <v>14</v>
      </c>
      <c r="D12">
        <f>D11+D7*0.1</f>
        <v>335.42810000000003</v>
      </c>
      <c r="E12" t="s">
        <v>19</v>
      </c>
    </row>
    <row r="17" spans="1:3" x14ac:dyDescent="0.3">
      <c r="B17" s="2"/>
    </row>
    <row r="19" spans="1:3" x14ac:dyDescent="0.3">
      <c r="A19" t="s">
        <v>15</v>
      </c>
      <c r="B19">
        <v>238</v>
      </c>
      <c r="C19" t="s">
        <v>20</v>
      </c>
    </row>
    <row r="20" spans="1:3" x14ac:dyDescent="0.3">
      <c r="A20" t="s">
        <v>16</v>
      </c>
      <c r="B20">
        <v>3.75</v>
      </c>
      <c r="C20" t="s">
        <v>17</v>
      </c>
    </row>
    <row r="22" spans="1:3" x14ac:dyDescent="0.3">
      <c r="A22" t="s">
        <v>18</v>
      </c>
      <c r="B22">
        <v>19.3</v>
      </c>
    </row>
    <row r="24" spans="1:3" x14ac:dyDescent="0.3">
      <c r="A24" t="s">
        <v>22</v>
      </c>
    </row>
    <row r="25" spans="1:3" x14ac:dyDescent="0.3">
      <c r="A25">
        <f>D11</f>
        <v>303.52100000000002</v>
      </c>
      <c r="B25" t="s">
        <v>26</v>
      </c>
    </row>
    <row r="26" spans="1:3" x14ac:dyDescent="0.3">
      <c r="A26" t="s">
        <v>23</v>
      </c>
    </row>
    <row r="27" spans="1:3" x14ac:dyDescent="0.3">
      <c r="A27">
        <v>238</v>
      </c>
      <c r="B27">
        <f>238-A25</f>
        <v>-65.521000000000015</v>
      </c>
    </row>
    <row r="28" spans="1:3" x14ac:dyDescent="0.3">
      <c r="A28" t="s">
        <v>24</v>
      </c>
    </row>
    <row r="29" spans="1:3" x14ac:dyDescent="0.3">
      <c r="A29">
        <f>D9-2.1</f>
        <v>297.67099999999999</v>
      </c>
      <c r="B29">
        <f>238-A29</f>
        <v>-59.670999999999992</v>
      </c>
    </row>
    <row r="31" spans="1:3" x14ac:dyDescent="0.3">
      <c r="A31" t="s">
        <v>25</v>
      </c>
    </row>
    <row r="32" spans="1:3" x14ac:dyDescent="0.3">
      <c r="A32">
        <f>B29*4.5%+1%*B29</f>
        <v>-3.2819049999999992</v>
      </c>
    </row>
    <row r="35" spans="1:1" x14ac:dyDescent="0.3">
      <c r="A35" t="s">
        <v>27</v>
      </c>
    </row>
    <row r="36" spans="1:1" x14ac:dyDescent="0.3">
      <c r="A36" s="3" t="s">
        <v>28</v>
      </c>
    </row>
    <row r="37" spans="1:1" x14ac:dyDescent="0.3">
      <c r="A37" t="s">
        <v>29</v>
      </c>
    </row>
    <row r="38" spans="1:1" x14ac:dyDescent="0.3">
      <c r="A3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Required Reserves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PRABUDH RAGHURAM</cp:lastModifiedBy>
  <dcterms:created xsi:type="dcterms:W3CDTF">2025-01-13T14:13:26Z</dcterms:created>
  <dcterms:modified xsi:type="dcterms:W3CDTF">2025-03-02T21:30:04Z</dcterms:modified>
</cp:coreProperties>
</file>