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3C91960-8482-48AC-B4B5-D170D69F6071}" xr6:coauthVersionLast="47" xr6:coauthVersionMax="47" xr10:uidLastSave="{00000000-0000-0000-0000-000000000000}"/>
  <bookViews>
    <workbookView xWindow="-120" yWindow="-120" windowWidth="20730" windowHeight="11160" activeTab="3" xr2:uid="{79A70FE2-0A6B-4430-BE69-C478478ADE42}"/>
  </bookViews>
  <sheets>
    <sheet name="Correlation matrix" sheetId="2" r:id="rId1"/>
    <sheet name="Analysis sheet" sheetId="4" r:id="rId2"/>
    <sheet name="Data" sheetId="1" r:id="rId3"/>
    <sheet name="Dashboard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F5" i="4"/>
  <c r="E5" i="4"/>
  <c r="I2" i="1"/>
  <c r="I23" i="4"/>
  <c r="I22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32" i="4"/>
  <c r="D33" i="4"/>
  <c r="D34" i="4"/>
  <c r="D35" i="4"/>
  <c r="D36" i="4"/>
  <c r="D37" i="4"/>
  <c r="D38" i="4"/>
  <c r="D39" i="4"/>
  <c r="D40" i="4"/>
  <c r="D41" i="4"/>
  <c r="D42" i="4"/>
  <c r="D23" i="4"/>
  <c r="D24" i="4"/>
  <c r="D25" i="4"/>
  <c r="D26" i="4"/>
  <c r="D27" i="4"/>
  <c r="D28" i="4"/>
  <c r="D29" i="4"/>
  <c r="D30" i="4"/>
  <c r="D31" i="4"/>
  <c r="D22" i="4"/>
  <c r="E7" i="4" l="1"/>
  <c r="I13" i="5" s="1"/>
  <c r="E75" i="1" l="1"/>
  <c r="E76" i="1"/>
  <c r="C75" i="1"/>
  <c r="D75" i="1"/>
  <c r="C76" i="1"/>
  <c r="D76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2" i="1"/>
  <c r="D72" i="1"/>
  <c r="D73" i="1" s="1"/>
  <c r="E72" i="1"/>
  <c r="E73" i="1" s="1"/>
  <c r="C73" i="1"/>
  <c r="B76" i="1"/>
  <c r="B75" i="1"/>
  <c r="B73" i="1"/>
  <c r="B72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<sst xmlns="http://schemas.openxmlformats.org/spreadsheetml/2006/main" count="120" uniqueCount="98">
  <si>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</si>
  <si>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</si>
  <si>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</si>
  <si>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</si>
  <si>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</si>
  <si>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</si>
  <si>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</si>
  <si>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</si>
  <si>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</si>
  <si>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</si>
  <si>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</si>
  <si>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</si>
  <si>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</si>
  <si>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</si>
  <si>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</si>
  <si>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</si>
  <si>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</si>
  <si>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</si>
  <si>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</si>
  <si>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</si>
  <si>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</si>
  <si>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</si>
  <si>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</si>
  <si>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</si>
  <si>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</si>
  <si>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</si>
  <si>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</si>
  <si>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</si>
  <si>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</si>
  <si>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</si>
  <si>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</si>
  <si>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</si>
  <si>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</si>
  <si>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</si>
  <si>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</si>
  <si>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</si>
  <si>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</si>
  <si>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</si>
  <si>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</si>
  <si>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</si>
  <si>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</si>
  <si>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</si>
  <si>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</si>
  <si>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</si>
  <si>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</si>
  <si>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</si>
  <si>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</si>
  <si>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</si>
  <si>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</si>
  <si>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</si>
  <si>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</si>
  <si>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</si>
  <si>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</si>
  <si>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</si>
  <si>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</si>
  <si>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</si>
  <si>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</si>
  <si>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</si>
  <si>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</si>
  <si>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</si>
  <si>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Minimum</t>
  </si>
  <si>
    <t>Quartile1</t>
  </si>
  <si>
    <t>Mean</t>
  </si>
  <si>
    <t>Median,Q2</t>
  </si>
  <si>
    <t>Quartile3</t>
  </si>
  <si>
    <t>Maximum</t>
  </si>
  <si>
    <t>Mode</t>
  </si>
  <si>
    <t>Variance</t>
  </si>
  <si>
    <t>Standard Deviaton</t>
  </si>
  <si>
    <t>Kurtosis</t>
  </si>
  <si>
    <t>Skewness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</si>
  <si>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</si>
  <si>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</si>
  <si>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</si>
  <si>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</si>
  <si>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</si>
  <si>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</si>
  <si>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</si>
  <si>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</si>
  <si>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</si>
  <si>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</si>
  <si>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</si>
  <si>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Performance</t>
  </si>
  <si>
    <t>Residuals</t>
  </si>
  <si>
    <t>Per</t>
  </si>
  <si>
    <t>Mr. A</t>
  </si>
  <si>
    <t>MOT</t>
  </si>
  <si>
    <t>AS</t>
  </si>
  <si>
    <t>Sq residuals</t>
  </si>
  <si>
    <t>Avg sq residuals</t>
  </si>
  <si>
    <t>RMSE</t>
  </si>
  <si>
    <t>avg perf</t>
  </si>
  <si>
    <t>5error</t>
  </si>
  <si>
    <t xml:space="preserve">   </t>
  </si>
  <si>
    <t xml:space="preserve">  </t>
  </si>
  <si>
    <t>MOTIVATION</t>
  </si>
  <si>
    <t>ANNUAL SALARY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</si>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</sst>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9" fontId="2" fillId="0" borderId="2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9" fontId="0" fillId="0" borderId="0" xfId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D$7" max="150" min="60" page="10" val="102"/>
</file>

<file path=xl/ctrlProps/ctrlProp2.xml><?xml version="1.0" encoding="utf-8"?>
<formControlPr xmlns="http://schemas.microsoft.com/office/spreadsheetml/2009/9/main" objectType="Spin" dx="22" fmlaLink="$I$7" max="150" min="60" page="10" val="79"/>
</file>

<file path=xl/ctrlProps/ctrlProp3.xml><?xml version="1.0" encoding="utf-8"?>
<formControlPr xmlns="http://schemas.microsoft.com/office/spreadsheetml/2009/9/main" objectType="Spin" dx="22" fmlaLink="$N$7" max="150" min="60" page="10" val="10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495300</xdr:colOff>
          <xdr:row>6</xdr:row>
          <xdr:rowOff>47625</xdr:rowOff>
        </xdr:from>
        <xdr:to>
          <xdr:col>2</xdr:col>
          <xdr:colOff>495300</xdr:colOff>
          <xdr:row>8</xdr:row>
          <xdr:rowOff>142875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552450</xdr:colOff>
          <xdr:row>6</xdr:row>
          <xdr:rowOff>76200</xdr:rowOff>
        </xdr:from>
        <xdr:to>
          <xdr:col>7</xdr:col>
          <xdr:colOff>552450</xdr:colOff>
          <xdr:row>8</xdr:row>
          <xdr:rowOff>171450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48389F8-1F47-4A94-8930-A8047B1B6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485775</xdr:colOff>
          <xdr:row>6</xdr:row>
          <xdr:rowOff>57150</xdr:rowOff>
        </xdr:from>
        <xdr:to>
          <xdr:col>12</xdr:col>
          <xdr:colOff>485775</xdr:colOff>
          <xdr:row>8</xdr:row>
          <xdr:rowOff>152400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03FBB50-42BB-4C6D-82AA-A1375DC32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41C6-08CF-44BC-96CF-47B131C7A4D9}">
  <dimension ref="A1:E5"/>
  <sheetViews>
    <sheetView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2.85546875" bestFit="1" customWidth="1"/>
    <col min="4" max="4" width="11.7109375" bestFit="1" customWidth="1"/>
    <col min="5" max="5" width="13.85546875" bestFit="1" customWidth="1"/>
  </cols>
  <sheetData>
    <row r="1" spans="1:5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 t="s">
        <v>1</v>
      </c>
      <c r="B2" s="6">
        <v>1</v>
      </c>
      <c r="C2" s="6"/>
      <c r="D2" s="6"/>
      <c r="E2" s="6"/>
    </row>
    <row r="3" spans="1:5" x14ac:dyDescent="0.25">
      <c r="A3" s="6" t="s">
        <v>2</v>
      </c>
      <c r="B3" s="6">
        <v>0.47378037358041264</v>
      </c>
      <c r="C3" s="6">
        <v>1</v>
      </c>
      <c r="D3" s="6"/>
      <c r="E3" s="6"/>
    </row>
    <row r="4" spans="1:5" x14ac:dyDescent="0.25">
      <c r="A4" s="6" t="s">
        <v>3</v>
      </c>
      <c r="B4" s="6">
        <v>0.63486568560661627</v>
      </c>
      <c r="C4" s="6">
        <v>4.6877909869966976E-2</v>
      </c>
      <c r="D4" s="6">
        <v>1</v>
      </c>
      <c r="E4" s="6"/>
    </row>
    <row r="5" spans="1:5" ht="15.75" thickBot="1" x14ac:dyDescent="0.3">
      <c r="A5" s="7" t="s">
        <v>4</v>
      </c>
      <c r="B5" s="7">
        <v>0.39692818413442083</v>
      </c>
      <c r="C5" s="7">
        <v>-9.1805172347728572E-2</v>
      </c>
      <c r="D5" s="7">
        <v>0.36339641156786279</v>
      </c>
      <c r="E5" s="7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5D3D-BCA0-4F6E-90B2-DE2AC9598B8F}">
  <dimension ref="A1:O81"/>
  <sheetViews>
    <sheetView workbookViewId="0">
      <selection activeCell="E8" sqref="E8"/>
    </sheetView>
  </sheetViews>
  <sheetFormatPr defaultRowHeight="15" x14ac:dyDescent="0.25"/>
  <cols>
    <col min="1" max="1" width="18" bestFit="1" customWidth="1"/>
    <col min="2" max="2" width="21.85546875" bestFit="1" customWidth="1"/>
    <col min="4" max="4" width="11.85546875" bestFit="1" customWidth="1"/>
  </cols>
  <sheetData>
    <row r="1" spans="1:9" x14ac:dyDescent="0.25">
      <c r="A1" t="s">
        <v>71</v>
      </c>
    </row>
    <row r="2" spans="1:9" ht="15.75" thickBot="1" x14ac:dyDescent="0.3"/>
    <row r="3" spans="1:9" x14ac:dyDescent="0.25">
      <c r="A3" s="12" t="s">
        <v>72</v>
      </c>
      <c r="B3" s="12"/>
      <c r="E3" t="s">
        <v>85</v>
      </c>
    </row>
    <row r="4" spans="1:9" x14ac:dyDescent="0.25">
      <c r="A4" s="9" t="s">
        <v>73</v>
      </c>
      <c r="B4" s="6">
        <v>0.80898993814914688</v>
      </c>
      <c r="E4" t="s">
        <v>2</v>
      </c>
      <c r="F4" t="s">
        <v>86</v>
      </c>
      <c r="G4" t="s">
        <v>87</v>
      </c>
    </row>
    <row r="5" spans="1:9" x14ac:dyDescent="0.25">
      <c r="A5" s="9" t="s">
        <v>74</v>
      </c>
      <c r="B5" s="6">
        <v>0.65446472002656053</v>
      </c>
      <c r="E5">
        <f>Dashboard!D7</f>
        <v>102</v>
      </c>
      <c r="F5">
        <f>Dashboard!I7</f>
        <v>79</v>
      </c>
      <c r="G5">
        <f>Dashboard!N7</f>
        <v>102</v>
      </c>
    </row>
    <row r="6" spans="1:9" x14ac:dyDescent="0.25">
      <c r="A6" s="9" t="s">
        <v>75</v>
      </c>
      <c r="B6" s="6">
        <v>0.63595390145655484</v>
      </c>
    </row>
    <row r="7" spans="1:9" x14ac:dyDescent="0.25">
      <c r="A7" s="9" t="s">
        <v>76</v>
      </c>
      <c r="B7" s="9">
        <v>4.8436049196589375</v>
      </c>
      <c r="D7" t="s">
        <v>84</v>
      </c>
      <c r="E7" s="3">
        <f>B13*E5+B14*F5+B15*G5+B12</f>
        <v>86.219911150347059</v>
      </c>
    </row>
    <row r="8" spans="1:9" ht="15.75" thickBot="1" x14ac:dyDescent="0.3">
      <c r="A8" s="10" t="s">
        <v>77</v>
      </c>
      <c r="B8" s="10">
        <v>60</v>
      </c>
    </row>
    <row r="10" spans="1:9" ht="15.75" thickBot="1" x14ac:dyDescent="0.3"/>
    <row r="11" spans="1:9" x14ac:dyDescent="0.25">
      <c r="A11" s="11"/>
      <c r="B11" s="11" t="s">
        <v>79</v>
      </c>
      <c r="C11" s="13"/>
      <c r="D11" s="13"/>
      <c r="E11" s="13"/>
      <c r="F11" s="13"/>
      <c r="G11" s="13"/>
      <c r="H11" s="13"/>
      <c r="I11" s="13"/>
    </row>
    <row r="12" spans="1:9" x14ac:dyDescent="0.25">
      <c r="A12" s="9" t="s">
        <v>78</v>
      </c>
      <c r="B12" s="9">
        <v>18.131459400009589</v>
      </c>
      <c r="C12" s="9"/>
      <c r="D12" s="9"/>
      <c r="E12" s="9"/>
      <c r="F12" s="9"/>
      <c r="G12" s="9"/>
      <c r="H12" s="9"/>
      <c r="I12" s="9"/>
    </row>
    <row r="13" spans="1:9" x14ac:dyDescent="0.25">
      <c r="A13" s="9" t="s">
        <v>2</v>
      </c>
      <c r="B13" s="9">
        <v>0.2648719764359142</v>
      </c>
      <c r="C13" s="9"/>
      <c r="D13" s="9"/>
      <c r="E13" s="9"/>
      <c r="F13" s="9"/>
      <c r="G13" s="9"/>
      <c r="H13" s="9"/>
      <c r="I13" s="9"/>
    </row>
    <row r="14" spans="1:9" x14ac:dyDescent="0.25">
      <c r="A14" s="9" t="s">
        <v>3</v>
      </c>
      <c r="B14" s="9">
        <v>0.30819556137523774</v>
      </c>
      <c r="C14" s="9"/>
      <c r="D14" s="9"/>
      <c r="E14" s="9"/>
      <c r="F14" s="9"/>
      <c r="G14" s="9"/>
      <c r="H14" s="9"/>
      <c r="I14" s="9"/>
    </row>
    <row r="15" spans="1:9" ht="15.75" thickBot="1" x14ac:dyDescent="0.3">
      <c r="A15" s="10" t="s">
        <v>4</v>
      </c>
      <c r="B15" s="10">
        <v>0.16396138044343569</v>
      </c>
      <c r="C15" s="9"/>
      <c r="D15" s="9"/>
      <c r="E15" s="9"/>
      <c r="F15" s="9"/>
      <c r="G15" s="9"/>
      <c r="H15" s="9"/>
      <c r="I15" s="9"/>
    </row>
    <row r="16" spans="1:9" x14ac:dyDescent="0.25">
      <c r="C16" s="14"/>
      <c r="D16" s="14"/>
      <c r="E16" s="14"/>
      <c r="F16" s="14"/>
      <c r="G16" s="14"/>
      <c r="H16" s="14"/>
      <c r="I16" s="14"/>
    </row>
    <row r="19" spans="1:15" x14ac:dyDescent="0.25">
      <c r="A19" t="s">
        <v>80</v>
      </c>
    </row>
    <row r="20" spans="1:15" ht="15.75" thickBot="1" x14ac:dyDescent="0.3"/>
    <row r="21" spans="1:15" x14ac:dyDescent="0.25">
      <c r="A21" s="11" t="s">
        <v>81</v>
      </c>
      <c r="B21" s="11" t="s">
        <v>82</v>
      </c>
      <c r="C21" s="11" t="s">
        <v>83</v>
      </c>
      <c r="D21" s="13" t="s">
        <v>88</v>
      </c>
    </row>
    <row r="22" spans="1:15" x14ac:dyDescent="0.25">
      <c r="A22" s="9">
        <v>1</v>
      </c>
      <c r="B22" s="9">
        <v>86.401090566291202</v>
      </c>
      <c r="C22" s="9">
        <v>-1.4010905662912023</v>
      </c>
      <c r="D22">
        <f>C22*C22</f>
        <v>1.9630547749502021</v>
      </c>
      <c r="G22" t="s">
        <v>89</v>
      </c>
      <c r="I22">
        <f>AVERAGE(D22:D81)</f>
        <v>21.896474709894633</v>
      </c>
    </row>
    <row r="23" spans="1:15" x14ac:dyDescent="0.25">
      <c r="A23" s="9">
        <v>2</v>
      </c>
      <c r="B23" s="9">
        <v>85.213226493211309</v>
      </c>
      <c r="C23" s="9">
        <v>-1.2132264932113088</v>
      </c>
      <c r="D23">
        <f t="shared" ref="D23:D81" si="0">C23*C23</f>
        <v>1.47191852382981</v>
      </c>
      <c r="G23" t="s">
        <v>90</v>
      </c>
      <c r="I23">
        <f>SQRT(I22)</f>
        <v>4.6793669133649516</v>
      </c>
    </row>
    <row r="24" spans="1:15" x14ac:dyDescent="0.25">
      <c r="A24" s="9">
        <v>3</v>
      </c>
      <c r="B24" s="9">
        <v>80.409407065348077</v>
      </c>
      <c r="C24" s="9">
        <v>6.590592934651923</v>
      </c>
      <c r="D24">
        <f t="shared" si="0"/>
        <v>43.435915230283847</v>
      </c>
    </row>
    <row r="25" spans="1:15" x14ac:dyDescent="0.25">
      <c r="A25" s="9">
        <v>4</v>
      </c>
      <c r="B25" s="9">
        <v>68.382199168859927</v>
      </c>
      <c r="C25" s="9">
        <v>0.61780083114007311</v>
      </c>
      <c r="D25">
        <f t="shared" si="0"/>
        <v>0.38167786695736511</v>
      </c>
      <c r="G25" t="s">
        <v>92</v>
      </c>
      <c r="I25" s="15" t="s">
        <v>93</v>
      </c>
      <c r="O25" t="s">
        <v>94</v>
      </c>
    </row>
    <row r="26" spans="1:15" x14ac:dyDescent="0.25">
      <c r="A26" s="9">
        <v>5</v>
      </c>
      <c r="B26" s="9">
        <v>71.1822114750304</v>
      </c>
      <c r="C26" s="9">
        <v>-2.1822114750303996</v>
      </c>
      <c r="D26">
        <f t="shared" si="0"/>
        <v>4.7620469217543526</v>
      </c>
    </row>
    <row r="27" spans="1:15" x14ac:dyDescent="0.25">
      <c r="A27" s="9">
        <v>6</v>
      </c>
      <c r="B27" s="9">
        <v>78.407733170046654</v>
      </c>
      <c r="C27" s="9">
        <v>2.5922668299533456</v>
      </c>
      <c r="D27">
        <f t="shared" si="0"/>
        <v>6.7198473176763676</v>
      </c>
    </row>
    <row r="28" spans="1:15" x14ac:dyDescent="0.25">
      <c r="A28" s="9">
        <v>7</v>
      </c>
      <c r="B28" s="9">
        <v>79.847947085285099</v>
      </c>
      <c r="C28" s="9">
        <v>-8.8479470852850994</v>
      </c>
      <c r="D28">
        <f t="shared" si="0"/>
        <v>78.286167624005088</v>
      </c>
    </row>
    <row r="29" spans="1:15" x14ac:dyDescent="0.25">
      <c r="A29" s="9">
        <v>8</v>
      </c>
      <c r="B29" s="9">
        <v>70.678186469354102</v>
      </c>
      <c r="C29" s="9">
        <v>5.3218135306458976</v>
      </c>
      <c r="D29">
        <f t="shared" si="0"/>
        <v>28.321699254965754</v>
      </c>
    </row>
    <row r="30" spans="1:15" x14ac:dyDescent="0.25">
      <c r="A30" s="9">
        <v>9</v>
      </c>
      <c r="B30" s="9">
        <v>78.32722978451838</v>
      </c>
      <c r="C30" s="9">
        <v>-1.32722978451838</v>
      </c>
      <c r="D30">
        <f t="shared" si="0"/>
        <v>1.7615389009127054</v>
      </c>
    </row>
    <row r="31" spans="1:15" x14ac:dyDescent="0.25">
      <c r="A31" s="9">
        <v>10</v>
      </c>
      <c r="B31" s="9">
        <v>74.478123812802011</v>
      </c>
      <c r="C31" s="9">
        <v>1.5218761871979893</v>
      </c>
      <c r="D31">
        <f t="shared" si="0"/>
        <v>2.3161071291602893</v>
      </c>
    </row>
    <row r="32" spans="1:15" x14ac:dyDescent="0.25">
      <c r="A32" s="9">
        <v>11</v>
      </c>
      <c r="B32" s="9">
        <v>87.432051619807197</v>
      </c>
      <c r="C32" s="9">
        <v>2.5679483801928029</v>
      </c>
      <c r="D32">
        <f t="shared" si="0"/>
        <v>6.5943588833348405</v>
      </c>
    </row>
    <row r="33" spans="1:4" x14ac:dyDescent="0.25">
      <c r="A33" s="9">
        <v>12</v>
      </c>
      <c r="B33" s="9">
        <v>69.359970371524895</v>
      </c>
      <c r="C33" s="9">
        <v>4.640029628475105</v>
      </c>
      <c r="D33">
        <f t="shared" si="0"/>
        <v>21.529874953126821</v>
      </c>
    </row>
    <row r="34" spans="1:4" x14ac:dyDescent="0.25">
      <c r="A34" s="9">
        <v>13</v>
      </c>
      <c r="B34" s="9">
        <v>80.049234970672217</v>
      </c>
      <c r="C34" s="9">
        <v>-6.0492349706722166</v>
      </c>
      <c r="D34">
        <f t="shared" si="0"/>
        <v>36.593243730403692</v>
      </c>
    </row>
    <row r="35" spans="1:4" x14ac:dyDescent="0.25">
      <c r="A35" s="9">
        <v>14</v>
      </c>
      <c r="B35" s="9">
        <v>71.718480482183963</v>
      </c>
      <c r="C35" s="9">
        <v>-6.7184804821839634</v>
      </c>
      <c r="D35">
        <f t="shared" si="0"/>
        <v>45.137979989486858</v>
      </c>
    </row>
    <row r="36" spans="1:4" x14ac:dyDescent="0.25">
      <c r="A36" s="9">
        <v>15</v>
      </c>
      <c r="B36" s="9">
        <v>77.137624419602005</v>
      </c>
      <c r="C36" s="9">
        <v>-11.137624419602005</v>
      </c>
      <c r="D36">
        <f t="shared" si="0"/>
        <v>124.0466777121149</v>
      </c>
    </row>
    <row r="37" spans="1:4" x14ac:dyDescent="0.25">
      <c r="A37" s="9">
        <v>16</v>
      </c>
      <c r="B37" s="9">
        <v>75.342995591794988</v>
      </c>
      <c r="C37" s="9">
        <v>-2.3429955917949883</v>
      </c>
      <c r="D37">
        <f t="shared" si="0"/>
        <v>5.4896283431707475</v>
      </c>
    </row>
    <row r="38" spans="1:4" x14ac:dyDescent="0.25">
      <c r="A38" s="9">
        <v>17</v>
      </c>
      <c r="B38" s="9">
        <v>84.628551397652004</v>
      </c>
      <c r="C38" s="9">
        <v>-4.6285513976520036</v>
      </c>
      <c r="D38">
        <f t="shared" si="0"/>
        <v>21.423488040706317</v>
      </c>
    </row>
    <row r="39" spans="1:4" x14ac:dyDescent="0.25">
      <c r="A39" s="9">
        <v>18</v>
      </c>
      <c r="B39" s="9">
        <v>84.809584109241399</v>
      </c>
      <c r="C39" s="9">
        <v>11.190415890758601</v>
      </c>
      <c r="D39">
        <f t="shared" si="0"/>
        <v>125.22540780814261</v>
      </c>
    </row>
    <row r="40" spans="1:4" x14ac:dyDescent="0.25">
      <c r="A40" s="9">
        <v>19</v>
      </c>
      <c r="B40" s="9">
        <v>80.021628027285502</v>
      </c>
      <c r="C40" s="9">
        <v>-3.0216280272855016</v>
      </c>
      <c r="D40">
        <f t="shared" si="0"/>
        <v>9.1302359352772715</v>
      </c>
    </row>
    <row r="41" spans="1:4" x14ac:dyDescent="0.25">
      <c r="A41" s="9">
        <v>20</v>
      </c>
      <c r="B41" s="9">
        <v>77.120171818524682</v>
      </c>
      <c r="C41" s="9">
        <v>-4.1201718185246818</v>
      </c>
      <c r="D41">
        <f t="shared" si="0"/>
        <v>16.975815814164985</v>
      </c>
    </row>
    <row r="42" spans="1:4" x14ac:dyDescent="0.25">
      <c r="A42" s="9">
        <v>21</v>
      </c>
      <c r="B42" s="9">
        <v>70.757247304067121</v>
      </c>
      <c r="C42" s="9">
        <v>-0.75724730406712126</v>
      </c>
      <c r="D42">
        <f t="shared" si="0"/>
        <v>0.57342347951692318</v>
      </c>
    </row>
    <row r="43" spans="1:4" x14ac:dyDescent="0.25">
      <c r="A43" s="9">
        <v>22</v>
      </c>
      <c r="B43" s="9">
        <v>71.935245111235318</v>
      </c>
      <c r="C43" s="9">
        <v>-3.9352451112353179</v>
      </c>
      <c r="D43">
        <f>C43*C43</f>
        <v>15.48615408550147</v>
      </c>
    </row>
    <row r="44" spans="1:4" x14ac:dyDescent="0.25">
      <c r="A44" s="9">
        <v>23</v>
      </c>
      <c r="B44" s="9">
        <v>66.574754798066067</v>
      </c>
      <c r="C44" s="9">
        <v>-0.574754798066067</v>
      </c>
      <c r="D44">
        <f t="shared" si="0"/>
        <v>0.33034307789996548</v>
      </c>
    </row>
    <row r="45" spans="1:4" x14ac:dyDescent="0.25">
      <c r="A45" s="9">
        <v>24</v>
      </c>
      <c r="B45" s="9">
        <v>88.395554064046607</v>
      </c>
      <c r="C45" s="9">
        <v>-2.3955540640466069</v>
      </c>
      <c r="D45">
        <f t="shared" si="0"/>
        <v>5.7386792737702148</v>
      </c>
    </row>
    <row r="46" spans="1:4" x14ac:dyDescent="0.25">
      <c r="A46" s="9">
        <v>25</v>
      </c>
      <c r="B46" s="9">
        <v>84.122403830207858</v>
      </c>
      <c r="C46" s="9">
        <v>3.8775961697921417</v>
      </c>
      <c r="D46">
        <f t="shared" si="0"/>
        <v>15.035752055986688</v>
      </c>
    </row>
    <row r="47" spans="1:4" x14ac:dyDescent="0.25">
      <c r="A47" s="9">
        <v>26</v>
      </c>
      <c r="B47" s="9">
        <v>75.770620963435675</v>
      </c>
      <c r="C47" s="9">
        <v>6.2293790365643247</v>
      </c>
      <c r="D47">
        <f t="shared" si="0"/>
        <v>38.805163181187076</v>
      </c>
    </row>
    <row r="48" spans="1:4" x14ac:dyDescent="0.25">
      <c r="A48" s="9">
        <v>27</v>
      </c>
      <c r="B48" s="9">
        <v>84.890767505722252</v>
      </c>
      <c r="C48" s="9">
        <v>0.10923249427774806</v>
      </c>
      <c r="D48">
        <f t="shared" si="0"/>
        <v>1.1931737806138263E-2</v>
      </c>
    </row>
    <row r="49" spans="1:4" x14ac:dyDescent="0.25">
      <c r="A49" s="9">
        <v>28</v>
      </c>
      <c r="B49" s="9">
        <v>78.147791660410718</v>
      </c>
      <c r="C49" s="9">
        <v>-0.1477916604107179</v>
      </c>
      <c r="D49">
        <f t="shared" si="0"/>
        <v>2.184237488695696E-2</v>
      </c>
    </row>
    <row r="50" spans="1:4" x14ac:dyDescent="0.25">
      <c r="A50" s="9">
        <v>29</v>
      </c>
      <c r="B50" s="9">
        <v>82.690749669797086</v>
      </c>
      <c r="C50" s="9">
        <v>4.3092503302029144</v>
      </c>
      <c r="D50">
        <f t="shared" si="0"/>
        <v>18.569638408353928</v>
      </c>
    </row>
    <row r="51" spans="1:4" x14ac:dyDescent="0.25">
      <c r="A51" s="9">
        <v>30</v>
      </c>
      <c r="B51" s="9">
        <v>72.243440672610546</v>
      </c>
      <c r="C51" s="9">
        <v>-0.24344067261054647</v>
      </c>
      <c r="D51">
        <f t="shared" si="0"/>
        <v>5.9263361081075272E-2</v>
      </c>
    </row>
    <row r="52" spans="1:4" x14ac:dyDescent="0.25">
      <c r="A52" s="9">
        <v>31</v>
      </c>
      <c r="B52" s="9">
        <v>86.759281471242218</v>
      </c>
      <c r="C52" s="9">
        <v>0.24071852875778177</v>
      </c>
      <c r="D52">
        <f t="shared" si="0"/>
        <v>5.7945410087311008E-2</v>
      </c>
    </row>
    <row r="53" spans="1:4" x14ac:dyDescent="0.25">
      <c r="A53" s="9">
        <v>32</v>
      </c>
      <c r="B53" s="9">
        <v>85.035529660940142</v>
      </c>
      <c r="C53" s="9">
        <v>-4.0355296609401421</v>
      </c>
      <c r="D53">
        <f t="shared" si="0"/>
        <v>16.285499644327658</v>
      </c>
    </row>
    <row r="54" spans="1:4" x14ac:dyDescent="0.25">
      <c r="A54" s="9">
        <v>33</v>
      </c>
      <c r="B54" s="9">
        <v>82.826570800255951</v>
      </c>
      <c r="C54" s="9">
        <v>0.17342919974404936</v>
      </c>
      <c r="D54">
        <f t="shared" si="0"/>
        <v>3.0077687323861371E-2</v>
      </c>
    </row>
    <row r="55" spans="1:4" x14ac:dyDescent="0.25">
      <c r="A55" s="9">
        <v>34</v>
      </c>
      <c r="B55" s="9">
        <v>86.94016747847688</v>
      </c>
      <c r="C55" s="9">
        <v>5.9832521523119908E-2</v>
      </c>
      <c r="D55">
        <f t="shared" si="0"/>
        <v>3.579930631814607E-3</v>
      </c>
    </row>
    <row r="56" spans="1:4" x14ac:dyDescent="0.25">
      <c r="A56" s="9">
        <v>35</v>
      </c>
      <c r="B56" s="9">
        <v>70.127120729488894</v>
      </c>
      <c r="C56" s="9">
        <v>-7.1271207294888939</v>
      </c>
      <c r="D56">
        <f t="shared" si="0"/>
        <v>50.795849892710301</v>
      </c>
    </row>
    <row r="57" spans="1:4" x14ac:dyDescent="0.25">
      <c r="A57" s="9">
        <v>36</v>
      </c>
      <c r="B57" s="9">
        <v>73.650965140995808</v>
      </c>
      <c r="C57" s="9">
        <v>6.3490348590041918</v>
      </c>
      <c r="D57">
        <f>C57*C57</f>
        <v>40.310243640850381</v>
      </c>
    </row>
    <row r="58" spans="1:4" x14ac:dyDescent="0.25">
      <c r="A58" s="9">
        <v>37</v>
      </c>
      <c r="B58" s="9">
        <v>98.856070538774802</v>
      </c>
      <c r="C58" s="9">
        <v>0.14392946122519845</v>
      </c>
      <c r="D58">
        <f t="shared" si="0"/>
        <v>2.0715689808575903E-2</v>
      </c>
    </row>
    <row r="59" spans="1:4" x14ac:dyDescent="0.25">
      <c r="A59" s="9">
        <v>38</v>
      </c>
      <c r="B59" s="9">
        <v>79.111451473628335</v>
      </c>
      <c r="C59" s="9">
        <v>-0.11145147362833541</v>
      </c>
      <c r="D59">
        <f t="shared" si="0"/>
        <v>1.2421430973927543E-2</v>
      </c>
    </row>
    <row r="60" spans="1:4" x14ac:dyDescent="0.25">
      <c r="A60" s="9">
        <v>39</v>
      </c>
      <c r="B60" s="9">
        <v>72.541236661476276</v>
      </c>
      <c r="C60" s="9">
        <v>-1.541236661476276</v>
      </c>
      <c r="D60">
        <f t="shared" si="0"/>
        <v>2.3754104466785368</v>
      </c>
    </row>
    <row r="61" spans="1:4" x14ac:dyDescent="0.25">
      <c r="A61" s="9">
        <v>40</v>
      </c>
      <c r="B61" s="9">
        <v>78.407351900115302</v>
      </c>
      <c r="C61" s="9">
        <v>3.5926480998846984</v>
      </c>
      <c r="D61">
        <f t="shared" si="0"/>
        <v>12.907120369605133</v>
      </c>
    </row>
    <row r="62" spans="1:4" x14ac:dyDescent="0.25">
      <c r="A62" s="9">
        <v>41</v>
      </c>
      <c r="B62" s="9">
        <v>82.35403258850593</v>
      </c>
      <c r="C62" s="9">
        <v>2.6459674114940697</v>
      </c>
      <c r="D62">
        <f t="shared" si="0"/>
        <v>7.0011435426886273</v>
      </c>
    </row>
    <row r="63" spans="1:4" x14ac:dyDescent="0.25">
      <c r="A63" s="9">
        <v>42</v>
      </c>
      <c r="B63" s="9">
        <v>69.509668325854506</v>
      </c>
      <c r="C63" s="9">
        <v>5.4903316741454944</v>
      </c>
      <c r="D63">
        <f t="shared" si="0"/>
        <v>30.143741892125266</v>
      </c>
    </row>
    <row r="64" spans="1:4" x14ac:dyDescent="0.25">
      <c r="A64" s="9">
        <v>43</v>
      </c>
      <c r="B64" s="9">
        <v>77.415845245622577</v>
      </c>
      <c r="C64" s="9">
        <v>3.5841547543774226</v>
      </c>
      <c r="D64">
        <f t="shared" si="0"/>
        <v>12.846165303326282</v>
      </c>
    </row>
    <row r="65" spans="1:4" x14ac:dyDescent="0.25">
      <c r="A65" s="9">
        <v>44</v>
      </c>
      <c r="B65" s="9">
        <v>66.323994211077505</v>
      </c>
      <c r="C65" s="9">
        <v>1.6760057889224953</v>
      </c>
      <c r="D65">
        <f t="shared" si="0"/>
        <v>2.808995404501716</v>
      </c>
    </row>
    <row r="66" spans="1:4" x14ac:dyDescent="0.25">
      <c r="A66" s="9">
        <v>45</v>
      </c>
      <c r="B66" s="9">
        <v>77.592328760343364</v>
      </c>
      <c r="C66" s="9">
        <v>3.4076712396566364</v>
      </c>
      <c r="D66">
        <f t="shared" si="0"/>
        <v>11.612223277582997</v>
      </c>
    </row>
    <row r="67" spans="1:4" x14ac:dyDescent="0.25">
      <c r="A67" s="9">
        <v>46</v>
      </c>
      <c r="B67" s="9">
        <v>82.776188854437081</v>
      </c>
      <c r="C67" s="9">
        <v>-2.7761888544370805</v>
      </c>
      <c r="D67">
        <f t="shared" si="0"/>
        <v>7.7072245555006695</v>
      </c>
    </row>
    <row r="68" spans="1:4" x14ac:dyDescent="0.25">
      <c r="A68" s="9">
        <v>47</v>
      </c>
      <c r="B68" s="9">
        <v>79.23020127294123</v>
      </c>
      <c r="C68" s="9">
        <v>-1.2302012729412297</v>
      </c>
      <c r="D68">
        <f t="shared" si="0"/>
        <v>1.513395171946222</v>
      </c>
    </row>
    <row r="69" spans="1:4" x14ac:dyDescent="0.25">
      <c r="A69" s="9">
        <v>48</v>
      </c>
      <c r="B69" s="9">
        <v>69.409824343057679</v>
      </c>
      <c r="C69" s="9">
        <v>-7.4098243430576787</v>
      </c>
      <c r="D69">
        <f t="shared" si="0"/>
        <v>54.905496794970162</v>
      </c>
    </row>
    <row r="70" spans="1:4" x14ac:dyDescent="0.25">
      <c r="A70" s="9">
        <v>49</v>
      </c>
      <c r="B70" s="9">
        <v>73.352249243289165</v>
      </c>
      <c r="C70" s="9">
        <v>7.6477507567108347</v>
      </c>
      <c r="D70">
        <f t="shared" si="0"/>
        <v>58.488091636771145</v>
      </c>
    </row>
    <row r="71" spans="1:4" x14ac:dyDescent="0.25">
      <c r="A71" s="9">
        <v>50</v>
      </c>
      <c r="B71" s="9">
        <v>80.61176156393087</v>
      </c>
      <c r="C71" s="9">
        <v>-4.6117615639308696</v>
      </c>
      <c r="D71">
        <f t="shared" si="0"/>
        <v>21.268344722550101</v>
      </c>
    </row>
    <row r="72" spans="1:4" x14ac:dyDescent="0.25">
      <c r="A72" s="9">
        <v>51</v>
      </c>
      <c r="B72" s="9">
        <v>75.018262005871605</v>
      </c>
      <c r="C72" s="9">
        <v>1.9817379941283946</v>
      </c>
      <c r="D72">
        <f t="shared" si="0"/>
        <v>3.9272854773720329</v>
      </c>
    </row>
    <row r="73" spans="1:4" x14ac:dyDescent="0.25">
      <c r="A73" s="9">
        <v>52</v>
      </c>
      <c r="B73" s="9">
        <v>78.09020464935756</v>
      </c>
      <c r="C73" s="9">
        <v>-4.0902046493575597</v>
      </c>
      <c r="D73">
        <f t="shared" si="0"/>
        <v>16.729774073626199</v>
      </c>
    </row>
    <row r="74" spans="1:4" x14ac:dyDescent="0.25">
      <c r="A74" s="9">
        <v>53</v>
      </c>
      <c r="B74" s="9">
        <v>71.752089837878074</v>
      </c>
      <c r="C74" s="9">
        <v>-2.7520898378780743</v>
      </c>
      <c r="D74">
        <f t="shared" si="0"/>
        <v>7.5739984757517647</v>
      </c>
    </row>
    <row r="75" spans="1:4" x14ac:dyDescent="0.25">
      <c r="A75" s="9">
        <v>54</v>
      </c>
      <c r="B75" s="9">
        <v>71.658912281405961</v>
      </c>
      <c r="C75" s="9">
        <v>-3.6589122814059607</v>
      </c>
      <c r="D75">
        <f t="shared" si="0"/>
        <v>13.387639083023371</v>
      </c>
    </row>
    <row r="76" spans="1:4" x14ac:dyDescent="0.25">
      <c r="A76" s="9">
        <v>55</v>
      </c>
      <c r="B76" s="9">
        <v>85.25176631570541</v>
      </c>
      <c r="C76" s="9">
        <v>-0.25176631570541019</v>
      </c>
      <c r="D76">
        <f t="shared" si="0"/>
        <v>6.3386277723876269E-2</v>
      </c>
    </row>
    <row r="77" spans="1:4" x14ac:dyDescent="0.25">
      <c r="A77" s="9">
        <v>56</v>
      </c>
      <c r="B77" s="9">
        <v>73.057103790477356</v>
      </c>
      <c r="C77" s="9">
        <v>5.9428962095226439</v>
      </c>
      <c r="D77">
        <f t="shared" si="0"/>
        <v>35.318015357158608</v>
      </c>
    </row>
    <row r="78" spans="1:4" x14ac:dyDescent="0.25">
      <c r="A78" s="9">
        <v>57</v>
      </c>
      <c r="B78" s="9">
        <v>81.693637869863565</v>
      </c>
      <c r="C78" s="9">
        <v>-7.693637869863565</v>
      </c>
      <c r="D78">
        <f>C78*C78</f>
        <v>59.192063672598778</v>
      </c>
    </row>
    <row r="79" spans="1:4" x14ac:dyDescent="0.25">
      <c r="A79" s="9">
        <v>58</v>
      </c>
      <c r="B79" s="9">
        <v>83.326193313418372</v>
      </c>
      <c r="C79" s="9">
        <v>-2.3261933134183721</v>
      </c>
      <c r="D79">
        <f t="shared" si="0"/>
        <v>5.4111753313923447</v>
      </c>
    </row>
    <row r="80" spans="1:4" x14ac:dyDescent="0.25">
      <c r="A80" s="9">
        <v>59</v>
      </c>
      <c r="B80" s="9">
        <v>75.106503763231999</v>
      </c>
      <c r="C80" s="9">
        <v>8.8934962367680015</v>
      </c>
      <c r="D80">
        <f t="shared" si="0"/>
        <v>79.094275313406598</v>
      </c>
    </row>
    <row r="81" spans="1:4" ht="15.75" thickBot="1" x14ac:dyDescent="0.3">
      <c r="A81" s="10">
        <v>60</v>
      </c>
      <c r="B81" s="10">
        <v>82.737262429699911</v>
      </c>
      <c r="C81" s="10">
        <v>9.2627375703000894</v>
      </c>
      <c r="D81">
        <f t="shared" si="0"/>
        <v>85.798307296248808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66A4-8648-4804-A5ED-4270104E240D}">
  <dimension ref="A1:I76"/>
  <sheetViews>
    <sheetView zoomScaleNormal="100" workbookViewId="0">
      <selection activeCell="I2" sqref="I2"/>
    </sheetView>
  </sheetViews>
  <sheetFormatPr defaultRowHeight="15" x14ac:dyDescent="0.25"/>
  <cols>
    <col min="1" max="1" width="21.85546875" bestFit="1" customWidth="1"/>
    <col min="2" max="2" width="12.7109375" bestFit="1" customWidth="1"/>
    <col min="3" max="4" width="11.5703125" bestFit="1" customWidth="1"/>
    <col min="5" max="5" width="13.28515625" bestFit="1" customWidth="1"/>
    <col min="12" max="12" width="1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2" t="s">
        <v>5</v>
      </c>
      <c r="B2" s="3">
        <v>85</v>
      </c>
      <c r="C2" s="3">
        <v>109</v>
      </c>
      <c r="D2" s="3">
        <v>89</v>
      </c>
      <c r="E2" s="3">
        <v>73</v>
      </c>
      <c r="H2" t="s">
        <v>91</v>
      </c>
      <c r="I2" s="3">
        <f>AVERAGE(B2:B61)</f>
        <v>78.11666666666666</v>
      </c>
    </row>
    <row r="3" spans="1:9" x14ac:dyDescent="0.25">
      <c r="A3" s="2" t="s">
        <v>6</v>
      </c>
      <c r="B3" s="3">
        <v>84</v>
      </c>
      <c r="C3" s="3">
        <v>106</v>
      </c>
      <c r="D3" s="3">
        <v>84</v>
      </c>
      <c r="E3" s="3">
        <v>80</v>
      </c>
    </row>
    <row r="4" spans="1:9" x14ac:dyDescent="0.25">
      <c r="A4" s="2" t="s">
        <v>7</v>
      </c>
      <c r="B4" s="3">
        <v>87</v>
      </c>
      <c r="C4" s="3">
        <v>125</v>
      </c>
      <c r="D4" s="3">
        <v>59</v>
      </c>
      <c r="E4" s="3">
        <v>67</v>
      </c>
      <c r="F4" s="3"/>
      <c r="G4" s="3"/>
    </row>
    <row r="5" spans="1:9" x14ac:dyDescent="0.25">
      <c r="A5" s="2" t="s">
        <v>8</v>
      </c>
      <c r="B5" s="3">
        <v>69</v>
      </c>
      <c r="C5" s="3">
        <v>84</v>
      </c>
      <c r="D5" s="3">
        <v>60</v>
      </c>
      <c r="E5" s="3">
        <v>58</v>
      </c>
    </row>
    <row r="6" spans="1:9" x14ac:dyDescent="0.25">
      <c r="A6" s="2" t="s">
        <v>9</v>
      </c>
      <c r="B6" s="3">
        <v>69</v>
      </c>
      <c r="C6" s="3">
        <v>89</v>
      </c>
      <c r="D6" s="3">
        <v>60</v>
      </c>
      <c r="E6" s="3">
        <v>67</v>
      </c>
      <c r="F6" s="3"/>
      <c r="G6" s="3"/>
    </row>
    <row r="7" spans="1:9" x14ac:dyDescent="0.25">
      <c r="A7" s="2" t="s">
        <v>10</v>
      </c>
      <c r="B7" s="3">
        <v>81</v>
      </c>
      <c r="C7" s="3">
        <v>109</v>
      </c>
      <c r="D7" s="3">
        <v>62</v>
      </c>
      <c r="E7" s="3">
        <v>75</v>
      </c>
    </row>
    <row r="8" spans="1:9" x14ac:dyDescent="0.25">
      <c r="A8" s="2" t="s">
        <v>11</v>
      </c>
      <c r="B8" s="3">
        <v>71</v>
      </c>
      <c r="C8" s="3">
        <v>121</v>
      </c>
      <c r="D8" s="3">
        <v>67</v>
      </c>
      <c r="E8" s="3">
        <v>55</v>
      </c>
    </row>
    <row r="9" spans="1:9" x14ac:dyDescent="0.25">
      <c r="A9" s="2" t="s">
        <v>12</v>
      </c>
      <c r="B9" s="3">
        <v>76</v>
      </c>
      <c r="C9" s="3">
        <v>102</v>
      </c>
      <c r="D9" s="3">
        <v>44</v>
      </c>
      <c r="E9" s="3">
        <v>73</v>
      </c>
    </row>
    <row r="10" spans="1:9" x14ac:dyDescent="0.25">
      <c r="A10" s="2" t="s">
        <v>13</v>
      </c>
      <c r="B10" s="3">
        <v>77</v>
      </c>
      <c r="C10" s="3">
        <v>111</v>
      </c>
      <c r="D10" s="3">
        <v>68</v>
      </c>
      <c r="E10" s="3">
        <v>60</v>
      </c>
    </row>
    <row r="11" spans="1:9" x14ac:dyDescent="0.25">
      <c r="A11" s="2" t="s">
        <v>14</v>
      </c>
      <c r="B11" s="3">
        <v>76</v>
      </c>
      <c r="C11" s="3">
        <v>106</v>
      </c>
      <c r="D11" s="3">
        <v>63</v>
      </c>
      <c r="E11" s="3">
        <v>54</v>
      </c>
    </row>
    <row r="12" spans="1:9" x14ac:dyDescent="0.25">
      <c r="A12" s="2" t="s">
        <v>15</v>
      </c>
      <c r="B12" s="3">
        <v>90</v>
      </c>
      <c r="C12" s="3">
        <v>107</v>
      </c>
      <c r="D12" s="3">
        <v>93</v>
      </c>
      <c r="E12" s="3">
        <v>75</v>
      </c>
      <c r="F12" s="4"/>
    </row>
    <row r="13" spans="1:9" x14ac:dyDescent="0.25">
      <c r="A13" s="2" t="s">
        <v>16</v>
      </c>
      <c r="B13" s="3">
        <v>74</v>
      </c>
      <c r="C13" s="3">
        <v>97</v>
      </c>
      <c r="D13" s="3">
        <v>52</v>
      </c>
      <c r="E13" s="3">
        <v>58</v>
      </c>
    </row>
    <row r="14" spans="1:9" x14ac:dyDescent="0.25">
      <c r="A14" s="2" t="s">
        <v>17</v>
      </c>
      <c r="B14" s="3">
        <v>74</v>
      </c>
      <c r="C14" s="3">
        <v>133</v>
      </c>
      <c r="D14" s="3">
        <v>60</v>
      </c>
      <c r="E14" s="3">
        <v>50</v>
      </c>
    </row>
    <row r="15" spans="1:9" x14ac:dyDescent="0.25">
      <c r="A15" s="2" t="s">
        <v>18</v>
      </c>
      <c r="B15" s="3">
        <v>65</v>
      </c>
      <c r="C15" s="3">
        <v>96</v>
      </c>
      <c r="D15" s="3">
        <v>52</v>
      </c>
      <c r="E15" s="3">
        <v>74</v>
      </c>
    </row>
    <row r="16" spans="1:9" x14ac:dyDescent="0.25">
      <c r="A16" s="2" t="s">
        <v>19</v>
      </c>
      <c r="B16" s="3">
        <v>66</v>
      </c>
      <c r="C16" s="3">
        <v>97</v>
      </c>
      <c r="D16" s="3">
        <v>65</v>
      </c>
      <c r="E16" s="3">
        <v>81</v>
      </c>
    </row>
    <row r="17" spans="1:7" x14ac:dyDescent="0.25">
      <c r="A17" s="2" t="s">
        <v>20</v>
      </c>
      <c r="B17" s="3">
        <v>73</v>
      </c>
      <c r="C17" s="3">
        <v>116</v>
      </c>
      <c r="D17" s="3">
        <v>62</v>
      </c>
      <c r="E17" s="3">
        <v>45</v>
      </c>
    </row>
    <row r="18" spans="1:7" x14ac:dyDescent="0.25">
      <c r="A18" s="2" t="s">
        <v>21</v>
      </c>
      <c r="B18" s="3">
        <v>80</v>
      </c>
      <c r="C18" s="3">
        <v>108</v>
      </c>
      <c r="D18" s="3">
        <v>74</v>
      </c>
      <c r="E18" s="3">
        <v>92</v>
      </c>
    </row>
    <row r="19" spans="1:7" x14ac:dyDescent="0.25">
      <c r="A19" s="2" t="s">
        <v>22</v>
      </c>
      <c r="B19" s="3">
        <v>96</v>
      </c>
      <c r="C19" s="3">
        <v>102</v>
      </c>
      <c r="D19" s="3">
        <v>84</v>
      </c>
      <c r="E19" s="3">
        <v>84</v>
      </c>
    </row>
    <row r="20" spans="1:7" x14ac:dyDescent="0.25">
      <c r="A20" s="2" t="s">
        <v>23</v>
      </c>
      <c r="B20" s="3">
        <v>77</v>
      </c>
      <c r="C20" s="3">
        <v>94</v>
      </c>
      <c r="D20" s="3">
        <v>78</v>
      </c>
      <c r="E20" s="3">
        <v>79</v>
      </c>
    </row>
    <row r="21" spans="1:7" x14ac:dyDescent="0.25">
      <c r="A21" s="2" t="s">
        <v>24</v>
      </c>
      <c r="B21" s="3">
        <v>73</v>
      </c>
      <c r="C21" s="3">
        <v>98</v>
      </c>
      <c r="D21" s="3">
        <v>71</v>
      </c>
      <c r="E21" s="3">
        <v>68</v>
      </c>
      <c r="G21" s="3"/>
    </row>
    <row r="22" spans="1:7" x14ac:dyDescent="0.25">
      <c r="A22" s="2" t="s">
        <v>25</v>
      </c>
      <c r="B22" s="3">
        <v>70</v>
      </c>
      <c r="C22" s="3">
        <v>87</v>
      </c>
      <c r="D22" s="3">
        <v>63</v>
      </c>
      <c r="E22" s="3">
        <v>62</v>
      </c>
      <c r="G22" s="3"/>
    </row>
    <row r="23" spans="1:7" x14ac:dyDescent="0.25">
      <c r="A23" s="2" t="s">
        <v>26</v>
      </c>
      <c r="B23" s="3">
        <v>68</v>
      </c>
      <c r="C23" s="3">
        <v>104</v>
      </c>
      <c r="D23" s="3">
        <v>57</v>
      </c>
      <c r="E23" s="3">
        <v>53</v>
      </c>
      <c r="G23" s="3"/>
    </row>
    <row r="24" spans="1:7" x14ac:dyDescent="0.25">
      <c r="A24" s="2" t="s">
        <v>27</v>
      </c>
      <c r="B24" s="3">
        <v>66</v>
      </c>
      <c r="C24" s="3">
        <v>85</v>
      </c>
      <c r="D24" s="3">
        <v>57</v>
      </c>
      <c r="E24" s="3">
        <v>51</v>
      </c>
      <c r="G24" s="3"/>
    </row>
    <row r="25" spans="1:7" x14ac:dyDescent="0.25">
      <c r="A25" s="2" t="s">
        <v>28</v>
      </c>
      <c r="B25" s="3">
        <v>86</v>
      </c>
      <c r="C25" s="3">
        <v>145</v>
      </c>
      <c r="D25" s="3">
        <v>64</v>
      </c>
      <c r="E25" s="3">
        <v>74</v>
      </c>
    </row>
    <row r="26" spans="1:7" x14ac:dyDescent="0.25">
      <c r="A26" s="2" t="s">
        <v>29</v>
      </c>
      <c r="B26" s="3">
        <v>88</v>
      </c>
      <c r="C26" s="3">
        <v>105</v>
      </c>
      <c r="D26" s="3">
        <v>76</v>
      </c>
      <c r="E26" s="3">
        <v>90</v>
      </c>
    </row>
    <row r="27" spans="1:7" x14ac:dyDescent="0.25">
      <c r="A27" s="2" t="s">
        <v>30</v>
      </c>
      <c r="B27" s="3">
        <v>82</v>
      </c>
      <c r="C27" s="3">
        <v>96</v>
      </c>
      <c r="D27" s="3">
        <v>71</v>
      </c>
      <c r="E27" s="3">
        <v>63</v>
      </c>
    </row>
    <row r="28" spans="1:7" x14ac:dyDescent="0.25">
      <c r="A28" s="2" t="s">
        <v>31</v>
      </c>
      <c r="B28" s="3">
        <v>85</v>
      </c>
      <c r="C28" s="3">
        <v>103</v>
      </c>
      <c r="D28" s="3">
        <v>85</v>
      </c>
      <c r="E28" s="3">
        <v>81</v>
      </c>
    </row>
    <row r="29" spans="1:7" x14ac:dyDescent="0.25">
      <c r="A29" s="2" t="s">
        <v>32</v>
      </c>
      <c r="B29" s="3">
        <v>78</v>
      </c>
      <c r="C29" s="3">
        <v>115</v>
      </c>
      <c r="D29" s="3">
        <v>56</v>
      </c>
      <c r="E29" s="3">
        <v>75</v>
      </c>
    </row>
    <row r="30" spans="1:7" x14ac:dyDescent="0.25">
      <c r="A30" s="2" t="s">
        <v>33</v>
      </c>
      <c r="B30" s="3">
        <v>87</v>
      </c>
      <c r="C30" s="3">
        <v>135</v>
      </c>
      <c r="D30" s="3">
        <v>61</v>
      </c>
      <c r="E30" s="3">
        <v>61</v>
      </c>
    </row>
    <row r="31" spans="1:7" x14ac:dyDescent="0.25">
      <c r="A31" s="2" t="s">
        <v>34</v>
      </c>
      <c r="B31" s="3">
        <v>72</v>
      </c>
      <c r="C31" s="3">
        <v>104</v>
      </c>
      <c r="D31" s="3">
        <v>58</v>
      </c>
      <c r="E31" s="3">
        <v>53</v>
      </c>
    </row>
    <row r="32" spans="1:7" x14ac:dyDescent="0.25">
      <c r="A32" s="2" t="s">
        <v>35</v>
      </c>
      <c r="B32" s="3">
        <v>87</v>
      </c>
      <c r="C32" s="3">
        <v>126</v>
      </c>
      <c r="D32" s="3">
        <v>83</v>
      </c>
      <c r="E32" s="3">
        <v>59</v>
      </c>
    </row>
    <row r="33" spans="1:5" x14ac:dyDescent="0.25">
      <c r="A33" s="2" t="s">
        <v>36</v>
      </c>
      <c r="B33" s="3">
        <v>81</v>
      </c>
      <c r="C33" s="3">
        <v>121</v>
      </c>
      <c r="D33" s="3">
        <v>70</v>
      </c>
      <c r="E33" s="3">
        <v>81</v>
      </c>
    </row>
    <row r="34" spans="1:5" x14ac:dyDescent="0.25">
      <c r="A34" s="2" t="s">
        <v>9</v>
      </c>
      <c r="B34" s="3">
        <v>83</v>
      </c>
      <c r="C34" s="3">
        <v>106</v>
      </c>
      <c r="D34" s="3">
        <v>72</v>
      </c>
      <c r="E34" s="3">
        <v>88</v>
      </c>
    </row>
    <row r="35" spans="1:5" x14ac:dyDescent="0.25">
      <c r="A35" s="2" t="s">
        <v>37</v>
      </c>
      <c r="B35" s="3">
        <v>87</v>
      </c>
      <c r="C35" s="3">
        <v>107</v>
      </c>
      <c r="D35" s="3">
        <v>93</v>
      </c>
      <c r="E35" s="3">
        <v>72</v>
      </c>
    </row>
    <row r="36" spans="1:5" x14ac:dyDescent="0.25">
      <c r="A36" s="2" t="s">
        <v>38</v>
      </c>
      <c r="B36" s="3">
        <v>63</v>
      </c>
      <c r="C36" s="3">
        <v>102</v>
      </c>
      <c r="D36" s="3">
        <v>47</v>
      </c>
      <c r="E36" s="3">
        <v>64</v>
      </c>
    </row>
    <row r="37" spans="1:5" x14ac:dyDescent="0.25">
      <c r="A37" s="2" t="s">
        <v>24</v>
      </c>
      <c r="B37" s="3">
        <v>80</v>
      </c>
      <c r="C37" s="3">
        <v>85</v>
      </c>
      <c r="D37" s="3">
        <v>64</v>
      </c>
      <c r="E37" s="3">
        <v>81</v>
      </c>
    </row>
    <row r="38" spans="1:5" x14ac:dyDescent="0.25">
      <c r="A38" s="2" t="s">
        <v>39</v>
      </c>
      <c r="B38" s="3">
        <v>99</v>
      </c>
      <c r="C38" s="3">
        <v>143</v>
      </c>
      <c r="D38" s="3">
        <v>97</v>
      </c>
      <c r="E38" s="3">
        <v>79</v>
      </c>
    </row>
    <row r="39" spans="1:5" x14ac:dyDescent="0.25">
      <c r="A39" s="2" t="s">
        <v>40</v>
      </c>
      <c r="B39" s="3">
        <v>79</v>
      </c>
      <c r="C39" s="3">
        <v>110</v>
      </c>
      <c r="D39" s="3">
        <v>73</v>
      </c>
      <c r="E39" s="3">
        <v>57</v>
      </c>
    </row>
    <row r="40" spans="1:5" x14ac:dyDescent="0.25">
      <c r="A40" s="2" t="s">
        <v>41</v>
      </c>
      <c r="B40" s="3">
        <v>71</v>
      </c>
      <c r="C40" s="3">
        <v>128</v>
      </c>
      <c r="D40" s="3">
        <v>41</v>
      </c>
      <c r="E40" s="3">
        <v>48</v>
      </c>
    </row>
    <row r="41" spans="1:5" x14ac:dyDescent="0.25">
      <c r="A41" s="2" t="s">
        <v>42</v>
      </c>
      <c r="B41" s="3">
        <v>82</v>
      </c>
      <c r="C41" s="3">
        <v>104</v>
      </c>
      <c r="D41" s="3">
        <v>78</v>
      </c>
      <c r="E41" s="3">
        <v>53</v>
      </c>
    </row>
    <row r="42" spans="1:5" x14ac:dyDescent="0.25">
      <c r="A42" s="2" t="s">
        <v>43</v>
      </c>
      <c r="B42" s="3">
        <v>85</v>
      </c>
      <c r="C42" s="3">
        <v>101</v>
      </c>
      <c r="D42" s="3">
        <v>87</v>
      </c>
      <c r="E42" s="3">
        <v>65</v>
      </c>
    </row>
    <row r="43" spans="1:5" x14ac:dyDescent="0.25">
      <c r="A43" s="2" t="s">
        <v>11</v>
      </c>
      <c r="B43" s="3">
        <v>75</v>
      </c>
      <c r="C43" s="3">
        <v>94</v>
      </c>
      <c r="D43" s="3">
        <v>54</v>
      </c>
      <c r="E43" s="3">
        <v>60</v>
      </c>
    </row>
    <row r="44" spans="1:5" x14ac:dyDescent="0.25">
      <c r="A44" s="2" t="s">
        <v>9</v>
      </c>
      <c r="B44" s="3">
        <v>81</v>
      </c>
      <c r="C44" s="3">
        <v>106</v>
      </c>
      <c r="D44" s="3">
        <v>72</v>
      </c>
      <c r="E44" s="3">
        <v>55</v>
      </c>
    </row>
    <row r="45" spans="1:5" x14ac:dyDescent="0.25">
      <c r="A45" s="2" t="s">
        <v>44</v>
      </c>
      <c r="B45" s="3">
        <v>68</v>
      </c>
      <c r="C45" s="3">
        <v>102</v>
      </c>
      <c r="D45" s="3">
        <v>32</v>
      </c>
      <c r="E45" s="3">
        <v>69</v>
      </c>
    </row>
    <row r="46" spans="1:5" x14ac:dyDescent="0.25">
      <c r="A46" s="2" t="s">
        <v>45</v>
      </c>
      <c r="B46" s="3">
        <v>81</v>
      </c>
      <c r="C46" s="3">
        <v>98</v>
      </c>
      <c r="D46" s="3">
        <v>72</v>
      </c>
      <c r="E46" s="3">
        <v>69</v>
      </c>
    </row>
    <row r="47" spans="1:5" x14ac:dyDescent="0.25">
      <c r="A47" s="2" t="s">
        <v>46</v>
      </c>
      <c r="B47" s="3">
        <v>80</v>
      </c>
      <c r="C47" s="3">
        <v>112</v>
      </c>
      <c r="D47" s="3">
        <v>72</v>
      </c>
      <c r="E47" s="3">
        <v>78</v>
      </c>
    </row>
    <row r="48" spans="1:5" x14ac:dyDescent="0.25">
      <c r="A48" s="2" t="s">
        <v>47</v>
      </c>
      <c r="B48" s="3">
        <v>78</v>
      </c>
      <c r="C48" s="3">
        <v>87</v>
      </c>
      <c r="D48" s="3">
        <v>74</v>
      </c>
      <c r="E48" s="3">
        <v>93</v>
      </c>
    </row>
    <row r="49" spans="1:5" x14ac:dyDescent="0.25">
      <c r="A49" s="2" t="s">
        <v>48</v>
      </c>
      <c r="B49" s="3">
        <v>62</v>
      </c>
      <c r="C49" s="3">
        <v>73</v>
      </c>
      <c r="D49" s="3">
        <v>68</v>
      </c>
      <c r="E49" s="3">
        <v>67</v>
      </c>
    </row>
    <row r="50" spans="1:5" x14ac:dyDescent="0.25">
      <c r="A50" s="2" t="s">
        <v>49</v>
      </c>
      <c r="B50" s="3">
        <v>81</v>
      </c>
      <c r="C50" s="3">
        <v>94</v>
      </c>
      <c r="D50" s="3">
        <v>67</v>
      </c>
      <c r="E50" s="3">
        <v>59</v>
      </c>
    </row>
    <row r="51" spans="1:5" x14ac:dyDescent="0.25">
      <c r="A51" s="2" t="s">
        <v>50</v>
      </c>
      <c r="B51" s="3">
        <v>76</v>
      </c>
      <c r="C51" s="3">
        <v>117</v>
      </c>
      <c r="D51" s="3">
        <v>66</v>
      </c>
      <c r="E51" s="3">
        <v>68</v>
      </c>
    </row>
    <row r="52" spans="1:5" x14ac:dyDescent="0.25">
      <c r="A52" s="2" t="s">
        <v>51</v>
      </c>
      <c r="B52" s="3">
        <v>77</v>
      </c>
      <c r="C52" s="3">
        <v>112</v>
      </c>
      <c r="D52" s="3">
        <v>58</v>
      </c>
      <c r="E52" s="3">
        <v>57</v>
      </c>
    </row>
    <row r="53" spans="1:5" x14ac:dyDescent="0.25">
      <c r="A53" s="2" t="s">
        <v>52</v>
      </c>
      <c r="B53" s="3">
        <v>74</v>
      </c>
      <c r="C53" s="3">
        <v>113</v>
      </c>
      <c r="D53" s="3">
        <v>57</v>
      </c>
      <c r="E53" s="3">
        <v>76</v>
      </c>
    </row>
    <row r="54" spans="1:5" x14ac:dyDescent="0.25">
      <c r="A54" s="2" t="s">
        <v>9</v>
      </c>
      <c r="B54" s="3">
        <v>69</v>
      </c>
      <c r="C54" s="3">
        <v>94</v>
      </c>
      <c r="D54" s="3">
        <v>65</v>
      </c>
      <c r="E54" s="3">
        <v>53</v>
      </c>
    </row>
    <row r="55" spans="1:5" x14ac:dyDescent="0.25">
      <c r="A55" s="2" t="s">
        <v>53</v>
      </c>
      <c r="B55" s="3">
        <v>68</v>
      </c>
      <c r="C55" s="3">
        <v>119</v>
      </c>
      <c r="D55" s="3">
        <v>48</v>
      </c>
      <c r="E55" s="3">
        <v>44</v>
      </c>
    </row>
    <row r="56" spans="1:5" x14ac:dyDescent="0.25">
      <c r="A56" s="2" t="s">
        <v>54</v>
      </c>
      <c r="B56" s="3">
        <v>85</v>
      </c>
      <c r="C56" s="3">
        <v>111</v>
      </c>
      <c r="D56" s="3">
        <v>91</v>
      </c>
      <c r="E56" s="3">
        <v>59</v>
      </c>
    </row>
    <row r="57" spans="1:5" x14ac:dyDescent="0.25">
      <c r="A57" s="2" t="s">
        <v>55</v>
      </c>
      <c r="B57" s="3">
        <v>79</v>
      </c>
      <c r="C57" s="3">
        <v>104</v>
      </c>
      <c r="D57" s="3">
        <v>50</v>
      </c>
      <c r="E57" s="3">
        <v>73</v>
      </c>
    </row>
    <row r="58" spans="1:5" x14ac:dyDescent="0.25">
      <c r="A58" s="2" t="s">
        <v>56</v>
      </c>
      <c r="B58" s="3">
        <v>74</v>
      </c>
      <c r="C58" s="3">
        <v>99</v>
      </c>
      <c r="D58" s="3">
        <v>77</v>
      </c>
      <c r="E58" s="3">
        <v>83</v>
      </c>
    </row>
    <row r="59" spans="1:5" x14ac:dyDescent="0.25">
      <c r="A59" s="2" t="s">
        <v>57</v>
      </c>
      <c r="B59" s="3">
        <v>81</v>
      </c>
      <c r="C59" s="3">
        <v>104</v>
      </c>
      <c r="D59" s="3">
        <v>78</v>
      </c>
      <c r="E59" s="3">
        <v>83</v>
      </c>
    </row>
    <row r="60" spans="1:5" x14ac:dyDescent="0.25">
      <c r="A60" s="2" t="s">
        <v>58</v>
      </c>
      <c r="B60" s="3">
        <v>84</v>
      </c>
      <c r="C60" s="3">
        <v>108</v>
      </c>
      <c r="D60" s="3">
        <v>58</v>
      </c>
      <c r="E60" s="3">
        <v>64</v>
      </c>
    </row>
    <row r="61" spans="1:5" x14ac:dyDescent="0.25">
      <c r="A61" s="2" t="s">
        <v>59</v>
      </c>
      <c r="B61" s="3">
        <v>92</v>
      </c>
      <c r="C61" s="3">
        <v>130</v>
      </c>
      <c r="D61" s="3">
        <v>58</v>
      </c>
      <c r="E61" s="3">
        <v>75</v>
      </c>
    </row>
    <row r="63" spans="1:5" x14ac:dyDescent="0.25">
      <c r="A63" s="2"/>
      <c r="B63" s="1" t="s">
        <v>1</v>
      </c>
      <c r="C63" s="1" t="s">
        <v>2</v>
      </c>
      <c r="D63" s="1" t="s">
        <v>3</v>
      </c>
      <c r="E63" s="1" t="s">
        <v>4</v>
      </c>
    </row>
    <row r="64" spans="1:5" x14ac:dyDescent="0.25">
      <c r="A64" t="s">
        <v>60</v>
      </c>
      <c r="B64" s="3">
        <f>MIN(B2:B61)</f>
        <v>62</v>
      </c>
      <c r="C64" s="3">
        <f t="shared" ref="C64:E64" si="0">MIN(C2:C61)</f>
        <v>73</v>
      </c>
      <c r="D64" s="3">
        <f t="shared" si="0"/>
        <v>32</v>
      </c>
      <c r="E64" s="3">
        <f t="shared" si="0"/>
        <v>44</v>
      </c>
    </row>
    <row r="65" spans="1:5" x14ac:dyDescent="0.25">
      <c r="A65" t="s">
        <v>61</v>
      </c>
      <c r="B65" s="3">
        <f>QUARTILE(B2:B61,1)</f>
        <v>72.75</v>
      </c>
      <c r="C65" s="3">
        <f t="shared" ref="C65:E65" si="1">QUARTILE(C2:C61,1)</f>
        <v>97.75</v>
      </c>
      <c r="D65">
        <f t="shared" si="1"/>
        <v>58</v>
      </c>
      <c r="E65">
        <f t="shared" si="1"/>
        <v>58</v>
      </c>
    </row>
    <row r="66" spans="1:5" x14ac:dyDescent="0.25">
      <c r="A66" t="s">
        <v>62</v>
      </c>
      <c r="B66" s="3">
        <f>AVERAGE(B2:B61)</f>
        <v>78.11666666666666</v>
      </c>
      <c r="C66" s="3">
        <f t="shared" ref="C66:E66" si="2">AVERAGE(C2:C61)</f>
        <v>106.65</v>
      </c>
      <c r="D66" s="3">
        <f t="shared" si="2"/>
        <v>66.95</v>
      </c>
      <c r="E66" s="3">
        <f t="shared" si="2"/>
        <v>67.716666666666669</v>
      </c>
    </row>
    <row r="67" spans="1:5" x14ac:dyDescent="0.25">
      <c r="A67" t="s">
        <v>63</v>
      </c>
      <c r="B67" s="3">
        <f>QUARTILE(B2:B61,2)</f>
        <v>78.5</v>
      </c>
      <c r="C67" s="3">
        <f t="shared" ref="C67:E67" si="3">QUARTILE(C2:C61,2)</f>
        <v>105.5</v>
      </c>
      <c r="D67" s="3">
        <f t="shared" si="3"/>
        <v>65.5</v>
      </c>
      <c r="E67" s="3">
        <f t="shared" si="3"/>
        <v>67.5</v>
      </c>
    </row>
    <row r="68" spans="1:5" x14ac:dyDescent="0.25">
      <c r="A68" t="s">
        <v>64</v>
      </c>
      <c r="B68">
        <f>_xlfn.QUARTILE.INC(B2:B61,3)</f>
        <v>84</v>
      </c>
      <c r="C68" s="3">
        <f t="shared" ref="C68:E68" si="4">_xlfn.QUARTILE.INC(C2:C61,3)</f>
        <v>112.25</v>
      </c>
      <c r="D68" s="3">
        <f t="shared" si="4"/>
        <v>74.5</v>
      </c>
      <c r="E68" s="3">
        <f t="shared" si="4"/>
        <v>76.5</v>
      </c>
    </row>
    <row r="69" spans="1:5" x14ac:dyDescent="0.25">
      <c r="A69" t="s">
        <v>65</v>
      </c>
      <c r="B69" s="3">
        <f>MAX(B2:B61)</f>
        <v>99</v>
      </c>
      <c r="C69" s="3">
        <f t="shared" ref="C69:E69" si="5">MAX(C2:C61)</f>
        <v>145</v>
      </c>
      <c r="D69" s="3">
        <f t="shared" si="5"/>
        <v>97</v>
      </c>
      <c r="E69" s="3">
        <f t="shared" si="5"/>
        <v>93</v>
      </c>
    </row>
    <row r="70" spans="1:5" x14ac:dyDescent="0.25">
      <c r="A70" t="s">
        <v>66</v>
      </c>
      <c r="B70">
        <f>MODE(B2:B61)</f>
        <v>81</v>
      </c>
      <c r="C70">
        <f t="shared" ref="C70:E70" si="6">MODE(C2:C61)</f>
        <v>104</v>
      </c>
      <c r="D70">
        <f t="shared" si="6"/>
        <v>58</v>
      </c>
      <c r="E70">
        <f t="shared" si="6"/>
        <v>75</v>
      </c>
    </row>
    <row r="72" spans="1:5" x14ac:dyDescent="0.25">
      <c r="A72" t="s">
        <v>67</v>
      </c>
      <c r="B72" s="3">
        <f>VAR(B2:B61)</f>
        <v>64.443785310734725</v>
      </c>
      <c r="C72" s="3">
        <f t="shared" ref="C72:E72" si="7">VAR(C2:C61)</f>
        <v>204.94322033898345</v>
      </c>
      <c r="D72" s="3">
        <f t="shared" si="7"/>
        <v>184.59067796610131</v>
      </c>
      <c r="E72" s="3">
        <f t="shared" si="7"/>
        <v>150.71497175141269</v>
      </c>
    </row>
    <row r="73" spans="1:5" x14ac:dyDescent="0.25">
      <c r="A73" t="s">
        <v>68</v>
      </c>
      <c r="B73" s="3">
        <f>SQRT(B72)</f>
        <v>8.027688665533482</v>
      </c>
      <c r="C73" s="3">
        <f t="shared" ref="C73:E73" si="8">SQRT(C72)</f>
        <v>14.315838094187271</v>
      </c>
      <c r="D73" s="3">
        <f t="shared" si="8"/>
        <v>13.586415199238587</v>
      </c>
      <c r="E73" s="3">
        <f t="shared" si="8"/>
        <v>12.276602614380442</v>
      </c>
    </row>
    <row r="75" spans="1:5" x14ac:dyDescent="0.25">
      <c r="A75" t="s">
        <v>69</v>
      </c>
      <c r="B75" s="8">
        <f>KURT(B2:B61)</f>
        <v>-0.18209685140150222</v>
      </c>
      <c r="C75" s="8">
        <f t="shared" ref="C75:D75" si="9">KURT(C2:C61)</f>
        <v>0.62746024158345648</v>
      </c>
      <c r="D75" s="8">
        <f t="shared" si="9"/>
        <v>-2.7536061841026083E-2</v>
      </c>
      <c r="E75" s="8">
        <f>KURT(E2:E61)</f>
        <v>-0.8270985494826677</v>
      </c>
    </row>
    <row r="76" spans="1:5" x14ac:dyDescent="0.25">
      <c r="A76" t="s">
        <v>70</v>
      </c>
      <c r="B76" s="8">
        <f>SKEW(B2:B61)</f>
        <v>0.15665448378179175</v>
      </c>
      <c r="C76" s="8">
        <f t="shared" ref="C76:D76" si="10">SKEW(C2:C61)</f>
        <v>0.52006661930849785</v>
      </c>
      <c r="D76" s="8">
        <f t="shared" si="10"/>
        <v>8.7409402282161971E-2</v>
      </c>
      <c r="E76" s="8">
        <f>SKEW(E2:E61)</f>
        <v>8.8590841887630251E-2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3E2D-2210-456A-AAA3-BE39FE03554B}">
  <dimension ref="D4:P15"/>
  <sheetViews>
    <sheetView showGridLines="0" showRowColHeaders="0" tabSelected="1" workbookViewId="0">
      <selection activeCell="F14" sqref="F14"/>
    </sheetView>
  </sheetViews>
  <sheetFormatPr defaultRowHeight="15" x14ac:dyDescent="0.25"/>
  <sheetData>
    <row r="4" spans="4:16" x14ac:dyDescent="0.25">
      <c r="D4" s="16" t="s">
        <v>2</v>
      </c>
      <c r="E4" s="16"/>
      <c r="F4" s="16"/>
      <c r="I4" s="16" t="s">
        <v>95</v>
      </c>
      <c r="J4" s="16"/>
      <c r="K4" s="16"/>
      <c r="N4" s="17" t="s">
        <v>96</v>
      </c>
      <c r="O4" s="17"/>
      <c r="P4" s="17"/>
    </row>
    <row r="5" spans="4:16" x14ac:dyDescent="0.25">
      <c r="D5" s="16"/>
      <c r="E5" s="16"/>
      <c r="F5" s="16"/>
      <c r="I5" s="16"/>
      <c r="J5" s="16"/>
      <c r="K5" s="16"/>
      <c r="N5" s="17"/>
      <c r="O5" s="17"/>
      <c r="P5" s="17"/>
    </row>
    <row r="6" spans="4:16" ht="15.75" thickBot="1" x14ac:dyDescent="0.3">
      <c r="D6" s="16"/>
      <c r="E6" s="16"/>
      <c r="F6" s="16"/>
      <c r="I6" s="16"/>
      <c r="J6" s="16"/>
      <c r="K6" s="16"/>
      <c r="N6" s="17"/>
      <c r="O6" s="17"/>
      <c r="P6" s="17"/>
    </row>
    <row r="7" spans="4:16" x14ac:dyDescent="0.25">
      <c r="D7" s="18">
        <v>102</v>
      </c>
      <c r="E7" s="19"/>
      <c r="F7" s="20"/>
      <c r="I7" s="27">
        <v>79</v>
      </c>
      <c r="J7" s="28"/>
      <c r="K7" s="29"/>
      <c r="N7" s="18">
        <v>102</v>
      </c>
      <c r="O7" s="19"/>
      <c r="P7" s="20"/>
    </row>
    <row r="8" spans="4:16" x14ac:dyDescent="0.25">
      <c r="D8" s="21"/>
      <c r="E8" s="22"/>
      <c r="F8" s="23"/>
      <c r="I8" s="30"/>
      <c r="J8" s="31"/>
      <c r="K8" s="32"/>
      <c r="N8" s="21"/>
      <c r="O8" s="22"/>
      <c r="P8" s="23"/>
    </row>
    <row r="9" spans="4:16" ht="15.75" thickBot="1" x14ac:dyDescent="0.3">
      <c r="D9" s="24"/>
      <c r="E9" s="25"/>
      <c r="F9" s="26"/>
      <c r="I9" s="33"/>
      <c r="J9" s="34"/>
      <c r="K9" s="35"/>
      <c r="N9" s="24"/>
      <c r="O9" s="25"/>
      <c r="P9" s="26"/>
    </row>
    <row r="10" spans="4:16" x14ac:dyDescent="0.25">
      <c r="I10" s="16" t="s">
        <v>97</v>
      </c>
      <c r="J10" s="16"/>
      <c r="K10" s="16"/>
    </row>
    <row r="11" spans="4:16" x14ac:dyDescent="0.25">
      <c r="I11" s="16"/>
      <c r="J11" s="16"/>
      <c r="K11" s="16"/>
    </row>
    <row r="12" spans="4:16" ht="15.75" thickBot="1" x14ac:dyDescent="0.3">
      <c r="I12" s="16"/>
      <c r="J12" s="16"/>
      <c r="K12" s="16"/>
    </row>
    <row r="13" spans="4:16" x14ac:dyDescent="0.25">
      <c r="I13" s="36">
        <f>'Analysis sheet'!E7</f>
        <v>86.219911150347059</v>
      </c>
      <c r="J13" s="19"/>
      <c r="K13" s="20"/>
    </row>
    <row r="14" spans="4:16" x14ac:dyDescent="0.25">
      <c r="I14" s="21"/>
      <c r="J14" s="22"/>
      <c r="K14" s="23"/>
    </row>
    <row r="15" spans="4:16" ht="15.75" thickBot="1" x14ac:dyDescent="0.3">
      <c r="I15" s="24"/>
      <c r="J15" s="25"/>
      <c r="K15" s="26"/>
      <c r="N15">
        <v>1</v>
      </c>
    </row>
  </sheetData>
  <mergeCells count="8">
    <mergeCell ref="I13:K15"/>
    <mergeCell ref="D4:F6"/>
    <mergeCell ref="I4:K6"/>
    <mergeCell ref="N4:P6"/>
    <mergeCell ref="I10:K12"/>
    <mergeCell ref="D7:F9"/>
    <mergeCell ref="I7:K9"/>
    <mergeCell ref="N7:P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</xdr:col>
                    <xdr:colOff>495300</xdr:colOff>
                    <xdr:row>6</xdr:row>
                    <xdr:rowOff>47625</xdr:rowOff>
                  </from>
                  <to>
                    <xdr:col>2</xdr:col>
                    <xdr:colOff>495300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6</xdr:col>
                    <xdr:colOff>552450</xdr:colOff>
                    <xdr:row>6</xdr:row>
                    <xdr:rowOff>76200</xdr:rowOff>
                  </from>
                  <to>
                    <xdr:col>7</xdr:col>
                    <xdr:colOff>552450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pinner 3">
              <controlPr defaultSize="0" autoPict="0">
                <anchor moveWithCells="1" sizeWithCells="1">
                  <from>
                    <xdr:col>11</xdr:col>
                    <xdr:colOff>485775</xdr:colOff>
                    <xdr:row>6</xdr:row>
                    <xdr:rowOff>57150</xdr:rowOff>
                  </from>
                  <to>
                    <xdr:col>12</xdr:col>
                    <xdr:colOff>485775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Analysis sheet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Author</cp:lastModifiedBy>
  <dcterms:created xsi:type="dcterms:W3CDTF">2020-10-29T08:46:37Z</dcterms:created>
  <dcterms:modified xsi:type="dcterms:W3CDTF">2022-03-16T16:36:38Z</dcterms:modified>
</cp:coreProperties>
</file>