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F60D9EB-C4FD-4A9C-B421-ACCF7CC40CE5}" xr6:coauthVersionLast="47" xr6:coauthVersionMax="47" xr10:uidLastSave="{00000000-0000-0000-0000-000000000000}"/>
  <bookViews>
    <workbookView xWindow="-120" yWindow="-120" windowWidth="20730" windowHeight="11160" tabRatio="500" activeTab="3" xr2:uid="{00000000-000D-0000-FFFF-FFFF00000000}"/>
  </bookViews>
  <sheets>
    <sheet name="Data" sheetId="9" r:id="rId1"/>
    <sheet name="Analysis sheet" sheetId="11" r:id="rId2"/>
    <sheet name="Encoding" sheetId="10" r:id="rId3"/>
    <sheet name="Dashboard" sheetId="13" r:id="rId4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1" l="1"/>
  <c r="I10" i="11"/>
  <c r="G10" i="11"/>
  <c r="E10" i="11"/>
  <c r="H24" i="11"/>
  <c r="H27" i="11"/>
  <c r="H25" i="11"/>
  <c r="H29" i="11" s="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23" i="11"/>
  <c r="E14" i="11" l="1"/>
  <c r="G13" i="13" s="1"/>
</calcChain>
</file>

<file path=xl/sharedStrings.xml><?xml version="1.0" encoding="utf-8"?>
<sst xmlns="http://schemas.openxmlformats.org/spreadsheetml/2006/main" count="194" uniqueCount="67">
  <si>
    <t>Product</t>
  </si>
  <si>
    <t>Price</t>
  </si>
  <si>
    <t>Screen</t>
  </si>
  <si>
    <t>Capacity</t>
  </si>
  <si>
    <t>Connectivity</t>
  </si>
  <si>
    <t xml:space="preserve">Gen </t>
  </si>
  <si>
    <t>16GB</t>
  </si>
  <si>
    <t>Wifi</t>
  </si>
  <si>
    <t>Mini</t>
  </si>
  <si>
    <t>Previous</t>
  </si>
  <si>
    <t>32GB</t>
  </si>
  <si>
    <t>Current</t>
  </si>
  <si>
    <t>Air</t>
  </si>
  <si>
    <t>64GB</t>
  </si>
  <si>
    <t>Cellular</t>
  </si>
  <si>
    <t>128GB</t>
  </si>
  <si>
    <t>Pro</t>
  </si>
  <si>
    <t>16GB Wifi Mini 2</t>
  </si>
  <si>
    <t>32GB Wifi Mini 2</t>
  </si>
  <si>
    <t>16GB Wifi Mini 4</t>
  </si>
  <si>
    <t>64GB Wifi Mini 4</t>
  </si>
  <si>
    <t>16GB Cellular Air</t>
  </si>
  <si>
    <t>128GB Wifi Mini 4</t>
  </si>
  <si>
    <t>32GB Cellular Air</t>
  </si>
  <si>
    <t>128GB Wifi Air 2</t>
  </si>
  <si>
    <t>16GB Wifi Air</t>
  </si>
  <si>
    <t>32GB Wifi Air</t>
  </si>
  <si>
    <t>32GB Wifi Pro</t>
  </si>
  <si>
    <t>128GB Wifi Pro</t>
  </si>
  <si>
    <t>Sl.No</t>
  </si>
  <si>
    <t>current</t>
  </si>
  <si>
    <t>16GB Wifi Air 2</t>
  </si>
  <si>
    <t>16GB Cellular Mini 4</t>
  </si>
  <si>
    <t>64 GB Wifi 2</t>
  </si>
  <si>
    <t>3263 Cellular Mini 2</t>
  </si>
  <si>
    <t>64GB Cellular Mini 4</t>
  </si>
  <si>
    <t>16GB Cellular Air 2</t>
  </si>
  <si>
    <t>128GB Cellular Mini 4</t>
  </si>
  <si>
    <t>64GB Cellular Air 2</t>
  </si>
  <si>
    <t>128GB Cellular Air 2</t>
  </si>
  <si>
    <t xml:space="preserve">128 GB Cellular pro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</si>
  <si>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</si>
  <si>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</si>
  <si>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</si>
  <si>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</si>
  <si>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</si>
  <si>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</si>
  <si>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</si>
  <si>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Intercept</t>
  </si>
  <si>
    <t>Coefficients</t>
  </si>
  <si>
    <t>RESIDUAL OUTPUT</t>
  </si>
  <si>
    <t>Observation</t>
  </si>
  <si>
    <t>Predicted Price</t>
  </si>
  <si>
    <t>Residuals</t>
  </si>
  <si>
    <t>SCREEN</t>
  </si>
  <si>
    <t>CAPACITY</t>
  </si>
  <si>
    <t>CONNECTIVITY</t>
  </si>
  <si>
    <t>GEN</t>
  </si>
  <si>
    <t>PRICE</t>
  </si>
  <si>
    <t>Mr. A</t>
  </si>
  <si>
    <t>Gen</t>
  </si>
  <si>
    <t>Sq. residuals</t>
  </si>
  <si>
    <t>Avg sq residuals</t>
  </si>
  <si>
    <t>RMSE</t>
  </si>
  <si>
    <t>Avg actual price</t>
  </si>
  <si>
    <t>%error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</si>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</sst>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/>
    <xf numFmtId="9" fontId="0" fillId="0" borderId="0" xfId="3" applyFon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4">
    <cellStyle name="Followed Hyperlink" xfId="2" builtinId="9" hidden="1"/>
    <cellStyle name="Hyperlink" xfId="1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0AC6-7FFA-43A7-9FF6-C60611460173}">
  <dimension ref="A1:J24"/>
  <sheetViews>
    <sheetView topLeftCell="A9" zoomScale="120" zoomScaleNormal="120" workbookViewId="0">
      <selection activeCell="C1" sqref="C1:G24"/>
    </sheetView>
  </sheetViews>
  <sheetFormatPr defaultRowHeight="15.75" x14ac:dyDescent="0.25"/>
  <cols>
    <col min="1" max="1" width="5.375" bestFit="1" customWidth="1"/>
    <col min="2" max="2" width="18.875" bestFit="1" customWidth="1"/>
    <col min="3" max="3" width="5.125" bestFit="1" customWidth="1"/>
    <col min="4" max="4" width="6.625" bestFit="1" customWidth="1"/>
    <col min="5" max="5" width="8.125" bestFit="1" customWidth="1"/>
    <col min="6" max="6" width="11.625" bestFit="1" customWidth="1"/>
    <col min="7" max="7" width="7.75" bestFit="1" customWidth="1"/>
  </cols>
  <sheetData>
    <row r="1" spans="1:10" x14ac:dyDescent="0.25">
      <c r="A1" s="4" t="s">
        <v>29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10" x14ac:dyDescent="0.25">
      <c r="A2" s="2">
        <v>1</v>
      </c>
      <c r="B2" s="1" t="s">
        <v>17</v>
      </c>
      <c r="C2" s="2">
        <v>279</v>
      </c>
      <c r="D2" s="2" t="s">
        <v>8</v>
      </c>
      <c r="E2" s="2" t="s">
        <v>6</v>
      </c>
      <c r="F2" s="2" t="s">
        <v>7</v>
      </c>
      <c r="G2" s="2" t="s">
        <v>9</v>
      </c>
      <c r="I2" s="2"/>
      <c r="J2" s="2"/>
    </row>
    <row r="3" spans="1:10" x14ac:dyDescent="0.25">
      <c r="A3" s="2">
        <v>2</v>
      </c>
      <c r="B3" s="1" t="s">
        <v>18</v>
      </c>
      <c r="C3" s="2">
        <v>379</v>
      </c>
      <c r="D3" s="2" t="s">
        <v>8</v>
      </c>
      <c r="E3" s="2" t="s">
        <v>10</v>
      </c>
      <c r="F3" s="2" t="s">
        <v>7</v>
      </c>
      <c r="G3" s="2" t="s">
        <v>9</v>
      </c>
      <c r="I3" s="2"/>
    </row>
    <row r="4" spans="1:10" x14ac:dyDescent="0.25">
      <c r="A4" s="2">
        <v>3</v>
      </c>
      <c r="B4" s="1" t="s">
        <v>19</v>
      </c>
      <c r="C4" s="2">
        <v>399</v>
      </c>
      <c r="D4" s="2" t="s">
        <v>8</v>
      </c>
      <c r="E4" s="2" t="s">
        <v>6</v>
      </c>
      <c r="F4" s="2" t="s">
        <v>7</v>
      </c>
      <c r="G4" s="2" t="s">
        <v>11</v>
      </c>
      <c r="I4" s="2"/>
      <c r="J4" s="2"/>
    </row>
    <row r="5" spans="1:10" x14ac:dyDescent="0.25">
      <c r="A5" s="2">
        <v>4</v>
      </c>
      <c r="B5" s="1" t="s">
        <v>25</v>
      </c>
      <c r="C5" s="2">
        <v>399</v>
      </c>
      <c r="D5" s="2" t="s">
        <v>12</v>
      </c>
      <c r="E5" s="2" t="s">
        <v>6</v>
      </c>
      <c r="F5" s="2" t="s">
        <v>7</v>
      </c>
      <c r="G5" s="2" t="s">
        <v>9</v>
      </c>
      <c r="I5" s="2"/>
      <c r="J5" s="2"/>
    </row>
    <row r="6" spans="1:10" x14ac:dyDescent="0.25">
      <c r="A6" s="2">
        <v>5</v>
      </c>
      <c r="B6" s="1" t="s">
        <v>17</v>
      </c>
      <c r="C6" s="2">
        <v>409</v>
      </c>
      <c r="D6" s="2" t="s">
        <v>8</v>
      </c>
      <c r="E6" s="2" t="s">
        <v>6</v>
      </c>
      <c r="F6" s="2" t="s">
        <v>7</v>
      </c>
      <c r="G6" s="2" t="s">
        <v>9</v>
      </c>
    </row>
    <row r="7" spans="1:10" x14ac:dyDescent="0.25">
      <c r="A7" s="2">
        <v>6</v>
      </c>
      <c r="B7" s="1" t="s">
        <v>20</v>
      </c>
      <c r="C7" s="2">
        <v>499</v>
      </c>
      <c r="D7" s="2" t="s">
        <v>8</v>
      </c>
      <c r="E7" s="2" t="s">
        <v>13</v>
      </c>
      <c r="F7" s="2" t="s">
        <v>7</v>
      </c>
      <c r="G7" s="2" t="s">
        <v>11</v>
      </c>
      <c r="I7" s="2"/>
      <c r="J7" s="2"/>
    </row>
    <row r="8" spans="1:10" x14ac:dyDescent="0.25">
      <c r="A8" s="2">
        <v>7</v>
      </c>
      <c r="B8" s="1" t="s">
        <v>26</v>
      </c>
      <c r="C8" s="2">
        <v>499</v>
      </c>
      <c r="D8" s="2" t="s">
        <v>12</v>
      </c>
      <c r="E8" s="2" t="s">
        <v>10</v>
      </c>
      <c r="F8" s="2" t="s">
        <v>7</v>
      </c>
      <c r="G8" s="2" t="s">
        <v>9</v>
      </c>
    </row>
    <row r="9" spans="1:10" x14ac:dyDescent="0.25">
      <c r="A9" s="2">
        <v>8</v>
      </c>
      <c r="B9" s="1" t="s">
        <v>31</v>
      </c>
      <c r="C9" s="2">
        <v>499</v>
      </c>
      <c r="D9" s="2" t="s">
        <v>12</v>
      </c>
      <c r="E9" s="2" t="s">
        <v>6</v>
      </c>
      <c r="F9" s="2" t="s">
        <v>7</v>
      </c>
      <c r="G9" s="2" t="s">
        <v>11</v>
      </c>
    </row>
    <row r="10" spans="1:10" x14ac:dyDescent="0.25">
      <c r="A10" s="2">
        <v>9</v>
      </c>
      <c r="B10" s="1" t="s">
        <v>32</v>
      </c>
      <c r="C10" s="2">
        <v>529</v>
      </c>
      <c r="D10" s="2" t="s">
        <v>8</v>
      </c>
      <c r="E10" s="2" t="s">
        <v>6</v>
      </c>
      <c r="F10" s="2" t="s">
        <v>14</v>
      </c>
      <c r="G10" s="2" t="s">
        <v>11</v>
      </c>
      <c r="I10" s="1"/>
    </row>
    <row r="11" spans="1:10" x14ac:dyDescent="0.25">
      <c r="A11" s="2">
        <v>10</v>
      </c>
      <c r="B11" s="1" t="s">
        <v>21</v>
      </c>
      <c r="C11" s="2">
        <v>529</v>
      </c>
      <c r="D11" s="2" t="s">
        <v>12</v>
      </c>
      <c r="E11" s="2" t="s">
        <v>6</v>
      </c>
      <c r="F11" s="2" t="s">
        <v>14</v>
      </c>
      <c r="G11" s="2" t="s">
        <v>9</v>
      </c>
    </row>
    <row r="12" spans="1:10" x14ac:dyDescent="0.25">
      <c r="A12" s="2">
        <v>11</v>
      </c>
      <c r="B12" s="1" t="s">
        <v>22</v>
      </c>
      <c r="C12" s="2">
        <v>599</v>
      </c>
      <c r="D12" s="2" t="s">
        <v>8</v>
      </c>
      <c r="E12" s="2" t="s">
        <v>15</v>
      </c>
      <c r="F12" s="2" t="s">
        <v>7</v>
      </c>
      <c r="G12" s="2" t="s">
        <v>11</v>
      </c>
      <c r="I12" s="2"/>
    </row>
    <row r="13" spans="1:10" x14ac:dyDescent="0.25">
      <c r="A13" s="2">
        <v>12</v>
      </c>
      <c r="B13" s="1" t="s">
        <v>33</v>
      </c>
      <c r="C13" s="2">
        <v>599</v>
      </c>
      <c r="D13" s="2" t="s">
        <v>8</v>
      </c>
      <c r="E13" s="2" t="s">
        <v>13</v>
      </c>
      <c r="F13" s="2" t="s">
        <v>7</v>
      </c>
      <c r="G13" s="2" t="s">
        <v>30</v>
      </c>
    </row>
    <row r="14" spans="1:10" x14ac:dyDescent="0.25">
      <c r="A14" s="2">
        <v>13</v>
      </c>
      <c r="B14" s="1" t="s">
        <v>34</v>
      </c>
      <c r="C14" s="2">
        <v>609</v>
      </c>
      <c r="D14" s="2" t="s">
        <v>8</v>
      </c>
      <c r="E14" s="2" t="s">
        <v>10</v>
      </c>
      <c r="F14" s="2" t="s">
        <v>14</v>
      </c>
      <c r="G14" s="2" t="s">
        <v>9</v>
      </c>
    </row>
    <row r="15" spans="1:10" x14ac:dyDescent="0.25">
      <c r="A15" s="2">
        <v>14</v>
      </c>
      <c r="B15" s="1" t="s">
        <v>35</v>
      </c>
      <c r="C15" s="2">
        <v>629</v>
      </c>
      <c r="D15" s="2" t="s">
        <v>8</v>
      </c>
      <c r="E15" s="2" t="s">
        <v>13</v>
      </c>
      <c r="F15" s="2" t="s">
        <v>14</v>
      </c>
      <c r="G15" s="2" t="s">
        <v>11</v>
      </c>
    </row>
    <row r="16" spans="1:10" x14ac:dyDescent="0.25">
      <c r="A16" s="2">
        <v>15</v>
      </c>
      <c r="B16" s="1" t="s">
        <v>23</v>
      </c>
      <c r="C16" s="2">
        <v>629</v>
      </c>
      <c r="D16" s="2" t="s">
        <v>12</v>
      </c>
      <c r="E16" s="2" t="s">
        <v>10</v>
      </c>
      <c r="F16" s="2" t="s">
        <v>14</v>
      </c>
      <c r="G16" s="2" t="s">
        <v>9</v>
      </c>
    </row>
    <row r="17" spans="1:7" x14ac:dyDescent="0.25">
      <c r="A17" s="2">
        <v>16</v>
      </c>
      <c r="B17" s="1" t="s">
        <v>36</v>
      </c>
      <c r="C17" s="2">
        <v>629</v>
      </c>
      <c r="D17" s="2" t="s">
        <v>12</v>
      </c>
      <c r="E17" s="2" t="s">
        <v>6</v>
      </c>
      <c r="F17" s="2" t="s">
        <v>14</v>
      </c>
      <c r="G17" s="2" t="s">
        <v>11</v>
      </c>
    </row>
    <row r="18" spans="1:7" x14ac:dyDescent="0.25">
      <c r="A18" s="2">
        <v>17</v>
      </c>
      <c r="B18" s="1" t="s">
        <v>24</v>
      </c>
      <c r="C18" s="2">
        <v>699</v>
      </c>
      <c r="D18" s="2" t="s">
        <v>12</v>
      </c>
      <c r="E18" s="2" t="s">
        <v>15</v>
      </c>
      <c r="F18" s="2" t="s">
        <v>7</v>
      </c>
      <c r="G18" s="2" t="s">
        <v>11</v>
      </c>
    </row>
    <row r="19" spans="1:7" x14ac:dyDescent="0.25">
      <c r="A19" s="2">
        <v>18</v>
      </c>
      <c r="B19" s="1" t="s">
        <v>37</v>
      </c>
      <c r="C19" s="2">
        <v>729</v>
      </c>
      <c r="D19" s="2" t="s">
        <v>8</v>
      </c>
      <c r="E19" s="2" t="s">
        <v>15</v>
      </c>
      <c r="F19" s="2" t="s">
        <v>14</v>
      </c>
      <c r="G19" s="2" t="s">
        <v>11</v>
      </c>
    </row>
    <row r="20" spans="1:7" x14ac:dyDescent="0.25">
      <c r="A20" s="2">
        <v>19</v>
      </c>
      <c r="B20" s="1" t="s">
        <v>38</v>
      </c>
      <c r="C20" s="2">
        <v>729</v>
      </c>
      <c r="D20" s="2" t="s">
        <v>12</v>
      </c>
      <c r="E20" s="2" t="s">
        <v>13</v>
      </c>
      <c r="F20" s="2" t="s">
        <v>14</v>
      </c>
      <c r="G20" s="2" t="s">
        <v>11</v>
      </c>
    </row>
    <row r="21" spans="1:7" x14ac:dyDescent="0.25">
      <c r="A21" s="2">
        <v>20</v>
      </c>
      <c r="B21" s="1" t="s">
        <v>27</v>
      </c>
      <c r="C21" s="2">
        <v>799</v>
      </c>
      <c r="D21" s="2" t="s">
        <v>16</v>
      </c>
      <c r="E21" s="2" t="s">
        <v>10</v>
      </c>
      <c r="F21" s="2" t="s">
        <v>7</v>
      </c>
      <c r="G21" s="2" t="s">
        <v>11</v>
      </c>
    </row>
    <row r="22" spans="1:7" x14ac:dyDescent="0.25">
      <c r="A22" s="2">
        <v>21</v>
      </c>
      <c r="B22" s="1" t="s">
        <v>39</v>
      </c>
      <c r="C22" s="2">
        <v>829</v>
      </c>
      <c r="D22" s="2" t="s">
        <v>12</v>
      </c>
      <c r="E22" s="2" t="s">
        <v>15</v>
      </c>
      <c r="F22" s="2" t="s">
        <v>14</v>
      </c>
      <c r="G22" s="2" t="s">
        <v>11</v>
      </c>
    </row>
    <row r="23" spans="1:7" x14ac:dyDescent="0.25">
      <c r="A23" s="2">
        <v>22</v>
      </c>
      <c r="B23" s="1" t="s">
        <v>28</v>
      </c>
      <c r="C23" s="2">
        <v>949</v>
      </c>
      <c r="D23" s="2" t="s">
        <v>16</v>
      </c>
      <c r="E23" s="2" t="s">
        <v>15</v>
      </c>
      <c r="F23" s="2" t="s">
        <v>7</v>
      </c>
      <c r="G23" s="2" t="s">
        <v>11</v>
      </c>
    </row>
    <row r="24" spans="1:7" x14ac:dyDescent="0.25">
      <c r="A24" s="2">
        <v>23</v>
      </c>
      <c r="B24" s="1" t="s">
        <v>40</v>
      </c>
      <c r="C24" s="2">
        <v>1079</v>
      </c>
      <c r="D24" s="2" t="s">
        <v>16</v>
      </c>
      <c r="E24" s="2" t="s">
        <v>15</v>
      </c>
      <c r="F24" s="2" t="s">
        <v>14</v>
      </c>
      <c r="G24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258B-BCDB-401A-BC31-7F8449EC1B22}">
  <dimension ref="A1:K45"/>
  <sheetViews>
    <sheetView workbookViewId="0">
      <selection activeCell="E10" sqref="E10"/>
    </sheetView>
  </sheetViews>
  <sheetFormatPr defaultRowHeight="15.75" x14ac:dyDescent="0.25"/>
  <cols>
    <col min="1" max="1" width="17.125" bestFit="1" customWidth="1"/>
    <col min="2" max="2" width="13.875" bestFit="1" customWidth="1"/>
    <col min="4" max="4" width="11.625" bestFit="1" customWidth="1"/>
    <col min="7" max="7" width="14.25" bestFit="1" customWidth="1"/>
    <col min="9" max="9" width="10.875" bestFit="1" customWidth="1"/>
  </cols>
  <sheetData>
    <row r="1" spans="1:11" x14ac:dyDescent="0.25">
      <c r="A1" t="s">
        <v>41</v>
      </c>
    </row>
    <row r="2" spans="1:11" ht="16.5" thickBot="1" x14ac:dyDescent="0.3"/>
    <row r="3" spans="1:11" x14ac:dyDescent="0.25">
      <c r="A3" s="8" t="s">
        <v>42</v>
      </c>
      <c r="B3" s="8"/>
    </row>
    <row r="4" spans="1:11" x14ac:dyDescent="0.25">
      <c r="A4" s="5" t="s">
        <v>43</v>
      </c>
      <c r="B4" s="5">
        <v>0.96508718670622162</v>
      </c>
    </row>
    <row r="5" spans="1:11" x14ac:dyDescent="0.25">
      <c r="A5" s="5" t="s">
        <v>44</v>
      </c>
      <c r="B5" s="5">
        <v>0.93139327794452953</v>
      </c>
    </row>
    <row r="6" spans="1:11" x14ac:dyDescent="0.25">
      <c r="A6" s="5" t="s">
        <v>45</v>
      </c>
      <c r="B6" s="5">
        <v>0.91614733970998052</v>
      </c>
    </row>
    <row r="7" spans="1:11" x14ac:dyDescent="0.25">
      <c r="A7" s="5" t="s">
        <v>46</v>
      </c>
      <c r="B7" s="5">
        <v>55.154588971438805</v>
      </c>
      <c r="E7" s="11" t="s">
        <v>59</v>
      </c>
    </row>
    <row r="8" spans="1:11" ht="16.5" thickBot="1" x14ac:dyDescent="0.3">
      <c r="A8" s="6" t="s">
        <v>47</v>
      </c>
      <c r="B8" s="6">
        <v>23</v>
      </c>
    </row>
    <row r="9" spans="1:11" x14ac:dyDescent="0.25">
      <c r="D9" s="11"/>
      <c r="E9" s="11" t="s">
        <v>2</v>
      </c>
      <c r="F9" s="11"/>
      <c r="G9" s="11" t="s">
        <v>3</v>
      </c>
      <c r="H9" s="11"/>
      <c r="I9" s="11" t="s">
        <v>4</v>
      </c>
      <c r="J9" s="11"/>
      <c r="K9" s="11" t="s">
        <v>60</v>
      </c>
    </row>
    <row r="10" spans="1:11" ht="16.5" thickBot="1" x14ac:dyDescent="0.3">
      <c r="E10">
        <f>VLOOKUP(Dashboard!A5,Dashboard!A17:B19,2,FALSE)</f>
        <v>1</v>
      </c>
      <c r="G10">
        <f>VLOOKUP(Dashboard!E5,Dashboard!D17:E20,2,FALSE)</f>
        <v>1</v>
      </c>
      <c r="I10">
        <f>VLOOKUP(Dashboard!I5,Dashboard!A24:B25,2,FALSE)</f>
        <v>2</v>
      </c>
      <c r="K10">
        <f>VLOOKUP(Dashboard!M5,Dashboard!D24:F25,2,FALSE)</f>
        <v>2</v>
      </c>
    </row>
    <row r="11" spans="1:11" x14ac:dyDescent="0.25">
      <c r="A11" s="7"/>
      <c r="B11" s="7" t="s">
        <v>49</v>
      </c>
      <c r="C11" s="9"/>
      <c r="E11" s="2"/>
    </row>
    <row r="12" spans="1:11" x14ac:dyDescent="0.25">
      <c r="A12" s="5" t="s">
        <v>48</v>
      </c>
      <c r="B12" s="5">
        <v>-87.801924582426338</v>
      </c>
      <c r="C12" s="5"/>
    </row>
    <row r="13" spans="1:11" x14ac:dyDescent="0.25">
      <c r="A13" s="5" t="s">
        <v>2</v>
      </c>
      <c r="B13" s="5">
        <v>141.21943553963169</v>
      </c>
      <c r="C13" s="5"/>
    </row>
    <row r="14" spans="1:11" x14ac:dyDescent="0.25">
      <c r="A14" s="5" t="s">
        <v>3</v>
      </c>
      <c r="B14" s="5">
        <v>75.74386139349366</v>
      </c>
      <c r="C14" s="5"/>
      <c r="D14" t="s">
        <v>66</v>
      </c>
      <c r="E14">
        <f>B13*E10+B14*G10+B15*I10+B16*K10+B12</f>
        <v>500.90281087320494</v>
      </c>
    </row>
    <row r="15" spans="1:11" x14ac:dyDescent="0.25">
      <c r="A15" s="5" t="s">
        <v>4</v>
      </c>
      <c r="B15" s="5">
        <v>114.63002645729405</v>
      </c>
      <c r="C15" s="5"/>
      <c r="D15" s="5"/>
      <c r="E15" s="5"/>
      <c r="F15" s="5"/>
      <c r="G15" s="5"/>
      <c r="H15" s="5"/>
      <c r="I15" s="5"/>
    </row>
    <row r="16" spans="1:11" ht="16.5" thickBot="1" x14ac:dyDescent="0.3">
      <c r="A16" s="6" t="s">
        <v>5</v>
      </c>
      <c r="B16" s="6">
        <v>71.240692803958922</v>
      </c>
      <c r="C16" s="5"/>
      <c r="D16" s="5"/>
      <c r="E16" s="5"/>
      <c r="F16" s="5"/>
      <c r="G16" s="5"/>
      <c r="H16" s="5"/>
      <c r="I16" s="5"/>
    </row>
    <row r="17" spans="1:9" x14ac:dyDescent="0.25">
      <c r="C17" s="10"/>
      <c r="D17" s="10"/>
      <c r="E17" s="10"/>
      <c r="F17" s="10"/>
      <c r="G17" s="10"/>
      <c r="H17" s="10"/>
      <c r="I17" s="10"/>
    </row>
    <row r="20" spans="1:9" x14ac:dyDescent="0.25">
      <c r="A20" t="s">
        <v>50</v>
      </c>
    </row>
    <row r="21" spans="1:9" ht="16.5" thickBot="1" x14ac:dyDescent="0.3"/>
    <row r="22" spans="1:9" x14ac:dyDescent="0.25">
      <c r="A22" s="7" t="s">
        <v>51</v>
      </c>
      <c r="B22" s="7" t="s">
        <v>52</v>
      </c>
      <c r="C22" s="7" t="s">
        <v>53</v>
      </c>
      <c r="D22" s="9" t="s">
        <v>61</v>
      </c>
    </row>
    <row r="23" spans="1:9" x14ac:dyDescent="0.25">
      <c r="A23" s="5">
        <v>1</v>
      </c>
      <c r="B23" s="5">
        <v>315.03209161195196</v>
      </c>
      <c r="C23" s="5">
        <v>-36.032091611951955</v>
      </c>
      <c r="D23">
        <f>C23*C23</f>
        <v>1298.3116259320984</v>
      </c>
    </row>
    <row r="24" spans="1:9" x14ac:dyDescent="0.25">
      <c r="A24" s="5">
        <v>2</v>
      </c>
      <c r="B24" s="5">
        <v>390.77595300544567</v>
      </c>
      <c r="C24" s="5">
        <v>-11.775953005445672</v>
      </c>
      <c r="D24">
        <f t="shared" ref="D24:D45" si="0">C24*C24</f>
        <v>138.67306918646494</v>
      </c>
      <c r="G24" t="s">
        <v>62</v>
      </c>
      <c r="H24">
        <f>AVERAGE(D23:D45)</f>
        <v>2380.7181009978453</v>
      </c>
    </row>
    <row r="25" spans="1:9" x14ac:dyDescent="0.25">
      <c r="A25" s="5">
        <v>3</v>
      </c>
      <c r="B25" s="5">
        <v>386.27278441591091</v>
      </c>
      <c r="C25" s="5">
        <v>12.727215584089095</v>
      </c>
      <c r="D25">
        <f t="shared" si="0"/>
        <v>161.9820165238803</v>
      </c>
      <c r="G25" t="s">
        <v>63</v>
      </c>
      <c r="H25">
        <f>SQRT(H24)</f>
        <v>48.792602933209508</v>
      </c>
    </row>
    <row r="26" spans="1:9" x14ac:dyDescent="0.25">
      <c r="A26" s="5">
        <v>4</v>
      </c>
      <c r="B26" s="5">
        <v>456.25152715158367</v>
      </c>
      <c r="C26" s="5">
        <v>-57.251527151583673</v>
      </c>
      <c r="D26">
        <f t="shared" si="0"/>
        <v>3277.7373611885223</v>
      </c>
    </row>
    <row r="27" spans="1:9" x14ac:dyDescent="0.25">
      <c r="A27" s="5">
        <v>5</v>
      </c>
      <c r="B27" s="5">
        <v>315.03209161195196</v>
      </c>
      <c r="C27" s="5">
        <v>93.967908388048045</v>
      </c>
      <c r="D27">
        <f t="shared" si="0"/>
        <v>8829.9678068245903</v>
      </c>
      <c r="G27" t="s">
        <v>64</v>
      </c>
      <c r="H27">
        <f>AVERAGE(Data!C2:C24)</f>
        <v>605.52173913043475</v>
      </c>
    </row>
    <row r="28" spans="1:9" x14ac:dyDescent="0.25">
      <c r="A28" s="5">
        <v>6</v>
      </c>
      <c r="B28" s="5">
        <v>537.76050720289822</v>
      </c>
      <c r="C28" s="5">
        <v>-38.760507202898225</v>
      </c>
      <c r="D28">
        <f t="shared" si="0"/>
        <v>1502.3769186259251</v>
      </c>
    </row>
    <row r="29" spans="1:9" x14ac:dyDescent="0.25">
      <c r="A29" s="5">
        <v>7</v>
      </c>
      <c r="B29" s="5">
        <v>531.99538854507728</v>
      </c>
      <c r="C29" s="5">
        <v>-32.995388545077276</v>
      </c>
      <c r="D29">
        <f t="shared" si="0"/>
        <v>1088.6956652406168</v>
      </c>
      <c r="G29" t="s">
        <v>65</v>
      </c>
      <c r="H29" s="12">
        <f>H25/H27</f>
        <v>8.0579440472737754E-2</v>
      </c>
    </row>
    <row r="30" spans="1:9" x14ac:dyDescent="0.25">
      <c r="A30" s="5">
        <v>8</v>
      </c>
      <c r="B30" s="5">
        <v>527.49221995554262</v>
      </c>
      <c r="C30" s="5">
        <v>-28.492219955542623</v>
      </c>
      <c r="D30">
        <f t="shared" si="0"/>
        <v>811.80659799502132</v>
      </c>
    </row>
    <row r="31" spans="1:9" x14ac:dyDescent="0.25">
      <c r="A31" s="5">
        <v>9</v>
      </c>
      <c r="B31" s="5">
        <v>500.90281087320494</v>
      </c>
      <c r="C31" s="5">
        <v>28.097189126795058</v>
      </c>
      <c r="D31">
        <f t="shared" si="0"/>
        <v>789.45203682689043</v>
      </c>
    </row>
    <row r="32" spans="1:9" x14ac:dyDescent="0.25">
      <c r="A32" s="5">
        <v>10</v>
      </c>
      <c r="B32" s="5">
        <v>570.88155360887777</v>
      </c>
      <c r="C32" s="5">
        <v>-41.881553608877766</v>
      </c>
      <c r="D32">
        <f t="shared" si="0"/>
        <v>1754.0645326933022</v>
      </c>
    </row>
    <row r="33" spans="1:4" x14ac:dyDescent="0.25">
      <c r="A33" s="5">
        <v>11</v>
      </c>
      <c r="B33" s="5">
        <v>613.50436859639194</v>
      </c>
      <c r="C33" s="5">
        <v>-14.504368596391942</v>
      </c>
      <c r="D33">
        <f t="shared" si="0"/>
        <v>210.37670838000074</v>
      </c>
    </row>
    <row r="34" spans="1:4" x14ac:dyDescent="0.25">
      <c r="A34" s="5">
        <v>12</v>
      </c>
      <c r="B34" s="5">
        <v>537.76050720289822</v>
      </c>
      <c r="C34" s="5">
        <v>61.239492797101775</v>
      </c>
      <c r="D34">
        <f t="shared" si="0"/>
        <v>3750.2754780462801</v>
      </c>
    </row>
    <row r="35" spans="1:4" x14ac:dyDescent="0.25">
      <c r="A35" s="5">
        <v>13</v>
      </c>
      <c r="B35" s="5">
        <v>505.40597946273977</v>
      </c>
      <c r="C35" s="5">
        <v>103.59402053726023</v>
      </c>
      <c r="D35">
        <f t="shared" si="0"/>
        <v>10731.721091074296</v>
      </c>
    </row>
    <row r="36" spans="1:4" x14ac:dyDescent="0.25">
      <c r="A36" s="5">
        <v>14</v>
      </c>
      <c r="B36" s="5">
        <v>652.3905336601922</v>
      </c>
      <c r="C36" s="5">
        <v>-23.390533660192204</v>
      </c>
      <c r="D36">
        <f t="shared" si="0"/>
        <v>547.11706490858455</v>
      </c>
    </row>
    <row r="37" spans="1:4" x14ac:dyDescent="0.25">
      <c r="A37" s="5">
        <v>15</v>
      </c>
      <c r="B37" s="5">
        <v>646.62541500237137</v>
      </c>
      <c r="C37" s="5">
        <v>-17.625415002371369</v>
      </c>
      <c r="D37">
        <f t="shared" si="0"/>
        <v>310.65525400581771</v>
      </c>
    </row>
    <row r="38" spans="1:4" x14ac:dyDescent="0.25">
      <c r="A38" s="5">
        <v>16</v>
      </c>
      <c r="B38" s="5">
        <v>642.1222464128366</v>
      </c>
      <c r="C38" s="5">
        <v>-13.122246412836603</v>
      </c>
      <c r="D38">
        <f t="shared" si="0"/>
        <v>172.19335091920308</v>
      </c>
    </row>
    <row r="39" spans="1:4" x14ac:dyDescent="0.25">
      <c r="A39" s="5">
        <v>17</v>
      </c>
      <c r="B39" s="5">
        <v>754.72380413602355</v>
      </c>
      <c r="C39" s="5">
        <v>-55.723804136023546</v>
      </c>
      <c r="D39">
        <f t="shared" si="0"/>
        <v>3105.1423473899149</v>
      </c>
    </row>
    <row r="40" spans="1:4" x14ac:dyDescent="0.25">
      <c r="A40" s="5">
        <v>18</v>
      </c>
      <c r="B40" s="5">
        <v>728.13439505368592</v>
      </c>
      <c r="C40" s="5">
        <v>0.86560494631407892</v>
      </c>
      <c r="D40">
        <f t="shared" si="0"/>
        <v>0.7492719230833994</v>
      </c>
    </row>
    <row r="41" spans="1:4" x14ac:dyDescent="0.25">
      <c r="A41" s="5">
        <v>19</v>
      </c>
      <c r="B41" s="5">
        <v>793.60996919982404</v>
      </c>
      <c r="C41" s="5">
        <v>-64.609969199824036</v>
      </c>
      <c r="D41">
        <f t="shared" si="0"/>
        <v>4174.448120002211</v>
      </c>
    </row>
    <row r="42" spans="1:4" x14ac:dyDescent="0.25">
      <c r="A42" s="5">
        <v>20</v>
      </c>
      <c r="B42" s="5">
        <v>744.45551688866794</v>
      </c>
      <c r="C42" s="5">
        <v>54.544483111332056</v>
      </c>
      <c r="D42">
        <f t="shared" si="0"/>
        <v>2975.1006378823877</v>
      </c>
    </row>
    <row r="43" spans="1:4" x14ac:dyDescent="0.25">
      <c r="A43" s="5">
        <v>21</v>
      </c>
      <c r="B43" s="5">
        <v>869.35383059331753</v>
      </c>
      <c r="C43" s="5">
        <v>-40.353830593317525</v>
      </c>
      <c r="D43">
        <f t="shared" si="0"/>
        <v>1628.4316435541693</v>
      </c>
    </row>
    <row r="44" spans="1:4" x14ac:dyDescent="0.25">
      <c r="A44" s="5">
        <v>22</v>
      </c>
      <c r="B44" s="5">
        <v>895.94323967565515</v>
      </c>
      <c r="C44" s="5">
        <v>53.05676032434485</v>
      </c>
      <c r="D44">
        <f t="shared" si="0"/>
        <v>2815.0198161149738</v>
      </c>
    </row>
    <row r="45" spans="1:4" ht="16.5" thickBot="1" x14ac:dyDescent="0.3">
      <c r="A45" s="6">
        <v>23</v>
      </c>
      <c r="B45" s="6">
        <v>1010.5732661329491</v>
      </c>
      <c r="C45" s="6">
        <v>68.426733867050871</v>
      </c>
      <c r="D45">
        <f t="shared" si="0"/>
        <v>4682.2179077122064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9843-F9DF-408B-B983-71095070ECC5}">
  <dimension ref="C3:P26"/>
  <sheetViews>
    <sheetView topLeftCell="A7" workbookViewId="0">
      <selection activeCell="I19" sqref="I19:I21"/>
    </sheetView>
  </sheetViews>
  <sheetFormatPr defaultRowHeight="15.75" x14ac:dyDescent="0.25"/>
  <cols>
    <col min="6" max="6" width="11.625" bestFit="1" customWidth="1"/>
  </cols>
  <sheetData>
    <row r="3" spans="3:16" x14ac:dyDescent="0.25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J3" s="4" t="s">
        <v>2</v>
      </c>
      <c r="L3" s="4"/>
      <c r="M3" s="4" t="s">
        <v>3</v>
      </c>
    </row>
    <row r="4" spans="3:16" x14ac:dyDescent="0.25">
      <c r="C4" s="2">
        <v>279</v>
      </c>
      <c r="D4" s="2">
        <v>1</v>
      </c>
      <c r="E4" s="2">
        <v>1</v>
      </c>
      <c r="F4" s="2">
        <v>1</v>
      </c>
      <c r="G4" s="2">
        <v>1</v>
      </c>
      <c r="J4" s="2" t="s">
        <v>8</v>
      </c>
      <c r="K4">
        <v>1</v>
      </c>
      <c r="L4" s="2"/>
      <c r="M4" s="2" t="s">
        <v>6</v>
      </c>
      <c r="N4">
        <v>1</v>
      </c>
    </row>
    <row r="5" spans="3:16" x14ac:dyDescent="0.25">
      <c r="C5" s="2">
        <v>379</v>
      </c>
      <c r="D5" s="2">
        <v>1</v>
      </c>
      <c r="E5" s="2">
        <v>2</v>
      </c>
      <c r="F5" s="2">
        <v>1</v>
      </c>
      <c r="G5" s="2">
        <v>1</v>
      </c>
      <c r="J5" s="2" t="s">
        <v>12</v>
      </c>
      <c r="K5">
        <v>2</v>
      </c>
      <c r="L5" s="2"/>
      <c r="M5" s="2" t="s">
        <v>10</v>
      </c>
      <c r="N5">
        <v>2</v>
      </c>
    </row>
    <row r="6" spans="3:16" x14ac:dyDescent="0.25">
      <c r="C6" s="2">
        <v>399</v>
      </c>
      <c r="D6" s="2">
        <v>1</v>
      </c>
      <c r="E6" s="2">
        <v>1</v>
      </c>
      <c r="F6" s="2">
        <v>1</v>
      </c>
      <c r="G6" s="2">
        <v>2</v>
      </c>
      <c r="J6" s="2" t="s">
        <v>16</v>
      </c>
      <c r="K6">
        <v>3</v>
      </c>
      <c r="L6" s="2"/>
      <c r="M6" s="2" t="s">
        <v>13</v>
      </c>
      <c r="N6">
        <v>3</v>
      </c>
    </row>
    <row r="7" spans="3:16" x14ac:dyDescent="0.25">
      <c r="C7" s="2">
        <v>399</v>
      </c>
      <c r="D7" s="2">
        <v>2</v>
      </c>
      <c r="E7" s="2">
        <v>1</v>
      </c>
      <c r="F7" s="2">
        <v>1</v>
      </c>
      <c r="G7" s="2">
        <v>1</v>
      </c>
      <c r="L7" s="2"/>
      <c r="M7" s="2" t="s">
        <v>15</v>
      </c>
      <c r="N7">
        <v>4</v>
      </c>
    </row>
    <row r="8" spans="3:16" x14ac:dyDescent="0.25">
      <c r="C8" s="2">
        <v>409</v>
      </c>
      <c r="D8" s="2">
        <v>1</v>
      </c>
      <c r="E8" s="2">
        <v>1</v>
      </c>
      <c r="F8" s="2">
        <v>1</v>
      </c>
      <c r="G8" s="2">
        <v>1</v>
      </c>
    </row>
    <row r="9" spans="3:16" x14ac:dyDescent="0.25">
      <c r="C9" s="2">
        <v>499</v>
      </c>
      <c r="D9" s="2">
        <v>1</v>
      </c>
      <c r="E9" s="2">
        <v>3</v>
      </c>
      <c r="F9" s="2">
        <v>1</v>
      </c>
      <c r="G9" s="2">
        <v>2</v>
      </c>
    </row>
    <row r="10" spans="3:16" x14ac:dyDescent="0.25">
      <c r="C10" s="2">
        <v>499</v>
      </c>
      <c r="D10" s="2">
        <v>2</v>
      </c>
      <c r="E10" s="2">
        <v>2</v>
      </c>
      <c r="F10" s="2">
        <v>1</v>
      </c>
      <c r="G10" s="2">
        <v>1</v>
      </c>
      <c r="J10" s="4" t="s">
        <v>4</v>
      </c>
      <c r="M10" s="4" t="s">
        <v>5</v>
      </c>
    </row>
    <row r="11" spans="3:16" x14ac:dyDescent="0.25">
      <c r="C11" s="2">
        <v>499</v>
      </c>
      <c r="D11" s="2">
        <v>2</v>
      </c>
      <c r="E11" s="2">
        <v>1</v>
      </c>
      <c r="F11" s="2">
        <v>1</v>
      </c>
      <c r="G11" s="2">
        <v>2</v>
      </c>
      <c r="J11" s="2" t="s">
        <v>7</v>
      </c>
      <c r="K11">
        <v>1</v>
      </c>
      <c r="M11" s="2" t="s">
        <v>9</v>
      </c>
      <c r="N11">
        <v>1</v>
      </c>
    </row>
    <row r="12" spans="3:16" x14ac:dyDescent="0.25">
      <c r="C12" s="2">
        <v>529</v>
      </c>
      <c r="D12" s="2">
        <v>1</v>
      </c>
      <c r="E12" s="2">
        <v>1</v>
      </c>
      <c r="F12" s="2">
        <v>2</v>
      </c>
      <c r="G12" s="2">
        <v>2</v>
      </c>
      <c r="J12" s="2" t="s">
        <v>14</v>
      </c>
      <c r="K12">
        <v>2</v>
      </c>
      <c r="M12" s="2" t="s">
        <v>11</v>
      </c>
      <c r="N12">
        <v>2</v>
      </c>
    </row>
    <row r="13" spans="3:16" x14ac:dyDescent="0.25">
      <c r="C13" s="2">
        <v>529</v>
      </c>
      <c r="D13" s="2">
        <v>2</v>
      </c>
      <c r="E13" s="2">
        <v>1</v>
      </c>
      <c r="F13" s="2">
        <v>2</v>
      </c>
      <c r="G13" s="2">
        <v>1</v>
      </c>
    </row>
    <row r="14" spans="3:16" x14ac:dyDescent="0.25">
      <c r="C14" s="2">
        <v>599</v>
      </c>
      <c r="D14" s="2">
        <v>1</v>
      </c>
      <c r="E14" s="2">
        <v>4</v>
      </c>
      <c r="F14" s="2">
        <v>1</v>
      </c>
      <c r="G14" s="2">
        <v>2</v>
      </c>
      <c r="J14" s="11"/>
    </row>
    <row r="15" spans="3:16" x14ac:dyDescent="0.25">
      <c r="C15" s="2">
        <v>599</v>
      </c>
      <c r="D15" s="2">
        <v>1</v>
      </c>
      <c r="E15" s="2">
        <v>3</v>
      </c>
      <c r="F15" s="2">
        <v>1</v>
      </c>
      <c r="G15" s="2">
        <v>2</v>
      </c>
    </row>
    <row r="16" spans="3:16" x14ac:dyDescent="0.25">
      <c r="C16" s="2">
        <v>609</v>
      </c>
      <c r="D16" s="2">
        <v>1</v>
      </c>
      <c r="E16" s="2">
        <v>2</v>
      </c>
      <c r="F16" s="2">
        <v>2</v>
      </c>
      <c r="G16" s="2">
        <v>1</v>
      </c>
      <c r="I16" s="11"/>
      <c r="J16" s="11"/>
      <c r="K16" s="11"/>
      <c r="L16" s="11"/>
      <c r="M16" s="11"/>
      <c r="N16" s="11"/>
      <c r="O16" s="11"/>
      <c r="P16" s="11"/>
    </row>
    <row r="17" spans="3:10" x14ac:dyDescent="0.25">
      <c r="C17" s="2">
        <v>629</v>
      </c>
      <c r="D17" s="2">
        <v>1</v>
      </c>
      <c r="E17" s="2">
        <v>3</v>
      </c>
      <c r="F17" s="2">
        <v>2</v>
      </c>
      <c r="G17" s="2">
        <v>2</v>
      </c>
    </row>
    <row r="18" spans="3:10" x14ac:dyDescent="0.25">
      <c r="C18" s="2">
        <v>629</v>
      </c>
      <c r="D18" s="2">
        <v>2</v>
      </c>
      <c r="E18" s="2">
        <v>2</v>
      </c>
      <c r="F18" s="2">
        <v>2</v>
      </c>
      <c r="G18" s="2">
        <v>1</v>
      </c>
      <c r="J18" s="2"/>
    </row>
    <row r="19" spans="3:10" x14ac:dyDescent="0.25">
      <c r="C19" s="2">
        <v>629</v>
      </c>
      <c r="D19" s="2">
        <v>2</v>
      </c>
      <c r="E19" s="2">
        <v>1</v>
      </c>
      <c r="F19" s="2">
        <v>2</v>
      </c>
      <c r="G19" s="2">
        <v>2</v>
      </c>
    </row>
    <row r="20" spans="3:10" x14ac:dyDescent="0.25">
      <c r="C20" s="2">
        <v>699</v>
      </c>
      <c r="D20" s="2">
        <v>2</v>
      </c>
      <c r="E20" s="2">
        <v>4</v>
      </c>
      <c r="F20" s="2">
        <v>1</v>
      </c>
      <c r="G20" s="2">
        <v>2</v>
      </c>
    </row>
    <row r="21" spans="3:10" x14ac:dyDescent="0.25">
      <c r="C21" s="2">
        <v>729</v>
      </c>
      <c r="D21" s="2">
        <v>1</v>
      </c>
      <c r="E21" s="2">
        <v>4</v>
      </c>
      <c r="F21" s="2">
        <v>2</v>
      </c>
      <c r="G21" s="2">
        <v>2</v>
      </c>
    </row>
    <row r="22" spans="3:10" x14ac:dyDescent="0.25">
      <c r="C22" s="2">
        <v>729</v>
      </c>
      <c r="D22" s="2">
        <v>2</v>
      </c>
      <c r="E22" s="2">
        <v>3</v>
      </c>
      <c r="F22" s="2">
        <v>2</v>
      </c>
      <c r="G22" s="2">
        <v>2</v>
      </c>
    </row>
    <row r="23" spans="3:10" x14ac:dyDescent="0.25">
      <c r="C23" s="2">
        <v>799</v>
      </c>
      <c r="D23" s="2">
        <v>3</v>
      </c>
      <c r="E23" s="2">
        <v>2</v>
      </c>
      <c r="F23" s="2">
        <v>1</v>
      </c>
      <c r="G23" s="2">
        <v>2</v>
      </c>
    </row>
    <row r="24" spans="3:10" x14ac:dyDescent="0.25">
      <c r="C24" s="2">
        <v>829</v>
      </c>
      <c r="D24" s="2">
        <v>2</v>
      </c>
      <c r="E24" s="2">
        <v>4</v>
      </c>
      <c r="F24" s="2">
        <v>2</v>
      </c>
      <c r="G24" s="2">
        <v>2</v>
      </c>
    </row>
    <row r="25" spans="3:10" x14ac:dyDescent="0.25">
      <c r="C25" s="2">
        <v>949</v>
      </c>
      <c r="D25" s="2">
        <v>3</v>
      </c>
      <c r="E25" s="2">
        <v>4</v>
      </c>
      <c r="F25" s="2">
        <v>1</v>
      </c>
      <c r="G25" s="2">
        <v>2</v>
      </c>
    </row>
    <row r="26" spans="3:10" x14ac:dyDescent="0.25">
      <c r="C26" s="2">
        <v>1079</v>
      </c>
      <c r="D26" s="2">
        <v>3</v>
      </c>
      <c r="E26" s="2">
        <v>4</v>
      </c>
      <c r="F26" s="2">
        <v>2</v>
      </c>
      <c r="G26" s="2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7BEB-DE36-4168-9CE0-750EA1AD6E32}">
  <dimension ref="A2:N25"/>
  <sheetViews>
    <sheetView showGridLines="0" tabSelected="1" topLeftCell="A2" workbookViewId="0">
      <selection activeCell="L13" sqref="L13"/>
    </sheetView>
  </sheetViews>
  <sheetFormatPr defaultRowHeight="15.75" x14ac:dyDescent="0.25"/>
  <sheetData>
    <row r="2" spans="1:14" ht="16.5" thickBot="1" x14ac:dyDescent="0.3"/>
    <row r="3" spans="1:14" x14ac:dyDescent="0.25">
      <c r="A3" s="13" t="s">
        <v>54</v>
      </c>
      <c r="B3" s="14"/>
      <c r="E3" s="13" t="s">
        <v>55</v>
      </c>
      <c r="F3" s="14"/>
      <c r="I3" s="13" t="s">
        <v>56</v>
      </c>
      <c r="J3" s="14"/>
      <c r="M3" s="13" t="s">
        <v>57</v>
      </c>
      <c r="N3" s="14"/>
    </row>
    <row r="4" spans="1:14" ht="16.5" thickBot="1" x14ac:dyDescent="0.3">
      <c r="A4" s="15"/>
      <c r="B4" s="16"/>
      <c r="E4" s="15"/>
      <c r="F4" s="16"/>
      <c r="I4" s="15"/>
      <c r="J4" s="16"/>
      <c r="M4" s="15"/>
      <c r="N4" s="16"/>
    </row>
    <row r="5" spans="1:14" x14ac:dyDescent="0.25">
      <c r="A5" s="13" t="s">
        <v>8</v>
      </c>
      <c r="B5" s="14"/>
      <c r="E5" s="13" t="s">
        <v>6</v>
      </c>
      <c r="F5" s="14"/>
      <c r="I5" s="13" t="s">
        <v>14</v>
      </c>
      <c r="J5" s="14"/>
      <c r="M5" s="13" t="s">
        <v>11</v>
      </c>
      <c r="N5" s="14"/>
    </row>
    <row r="6" spans="1:14" ht="16.5" thickBot="1" x14ac:dyDescent="0.3">
      <c r="A6" s="15"/>
      <c r="B6" s="16"/>
      <c r="E6" s="15"/>
      <c r="F6" s="16"/>
      <c r="I6" s="15"/>
      <c r="J6" s="16"/>
      <c r="M6" s="15"/>
      <c r="N6" s="16"/>
    </row>
    <row r="10" spans="1:14" ht="16.5" thickBot="1" x14ac:dyDescent="0.3"/>
    <row r="11" spans="1:14" x14ac:dyDescent="0.25">
      <c r="G11" s="13" t="s">
        <v>58</v>
      </c>
      <c r="H11" s="14"/>
    </row>
    <row r="12" spans="1:14" ht="16.5" thickBot="1" x14ac:dyDescent="0.3">
      <c r="G12" s="15"/>
      <c r="H12" s="16"/>
    </row>
    <row r="13" spans="1:14" x14ac:dyDescent="0.25">
      <c r="G13" s="13">
        <f>'Analysis sheet'!E14</f>
        <v>500.90281087320494</v>
      </c>
      <c r="H13" s="14"/>
    </row>
    <row r="14" spans="1:14" ht="16.5" thickBot="1" x14ac:dyDescent="0.3">
      <c r="G14" s="15"/>
      <c r="H14" s="16"/>
    </row>
    <row r="16" spans="1:14" hidden="1" x14ac:dyDescent="0.25">
      <c r="A16" s="4" t="s">
        <v>2</v>
      </c>
      <c r="C16" s="4"/>
      <c r="D16" s="4" t="s">
        <v>3</v>
      </c>
    </row>
    <row r="17" spans="1:5" hidden="1" x14ac:dyDescent="0.25">
      <c r="A17" s="2" t="s">
        <v>8</v>
      </c>
      <c r="B17">
        <v>1</v>
      </c>
      <c r="C17" s="2"/>
      <c r="D17" s="2" t="s">
        <v>6</v>
      </c>
      <c r="E17">
        <v>1</v>
      </c>
    </row>
    <row r="18" spans="1:5" hidden="1" x14ac:dyDescent="0.25">
      <c r="A18" s="2" t="s">
        <v>12</v>
      </c>
      <c r="B18">
        <v>2</v>
      </c>
      <c r="C18" s="2"/>
      <c r="D18" s="2" t="s">
        <v>10</v>
      </c>
      <c r="E18">
        <v>2</v>
      </c>
    </row>
    <row r="19" spans="1:5" hidden="1" x14ac:dyDescent="0.25">
      <c r="A19" s="2" t="s">
        <v>16</v>
      </c>
      <c r="B19">
        <v>3</v>
      </c>
      <c r="C19" s="2"/>
      <c r="D19" s="2" t="s">
        <v>13</v>
      </c>
      <c r="E19">
        <v>3</v>
      </c>
    </row>
    <row r="20" spans="1:5" hidden="1" x14ac:dyDescent="0.25">
      <c r="C20" s="2"/>
      <c r="D20" s="2" t="s">
        <v>15</v>
      </c>
      <c r="E20">
        <v>4</v>
      </c>
    </row>
    <row r="21" spans="1:5" hidden="1" x14ac:dyDescent="0.25"/>
    <row r="22" spans="1:5" hidden="1" x14ac:dyDescent="0.25"/>
    <row r="23" spans="1:5" hidden="1" x14ac:dyDescent="0.25">
      <c r="A23" s="4" t="s">
        <v>4</v>
      </c>
      <c r="D23" s="4" t="s">
        <v>5</v>
      </c>
    </row>
    <row r="24" spans="1:5" hidden="1" x14ac:dyDescent="0.25">
      <c r="A24" s="2" t="s">
        <v>7</v>
      </c>
      <c r="B24">
        <v>1</v>
      </c>
      <c r="D24" s="2" t="s">
        <v>9</v>
      </c>
      <c r="E24">
        <v>1</v>
      </c>
    </row>
    <row r="25" spans="1:5" hidden="1" x14ac:dyDescent="0.25">
      <c r="A25" s="2" t="s">
        <v>14</v>
      </c>
      <c r="B25">
        <v>2</v>
      </c>
      <c r="D25" s="2" t="s">
        <v>11</v>
      </c>
      <c r="E25">
        <v>2</v>
      </c>
    </row>
  </sheetData>
  <mergeCells count="10">
    <mergeCell ref="G13:H14"/>
    <mergeCell ref="A3:B4"/>
    <mergeCell ref="E3:F4"/>
    <mergeCell ref="I3:J4"/>
    <mergeCell ref="M3:N4"/>
    <mergeCell ref="G11:H12"/>
    <mergeCell ref="A5:B6"/>
    <mergeCell ref="E5:F6"/>
    <mergeCell ref="I5:J6"/>
    <mergeCell ref="M5:N6"/>
  </mergeCells>
  <dataValidations count="4">
    <dataValidation type="list" allowBlank="1" showInputMessage="1" showErrorMessage="1" sqref="A5:B6" xr:uid="{CD1A71FA-C425-487C-8CDE-DCEC7121C185}">
      <formula1>$A$17:$A$19</formula1>
    </dataValidation>
    <dataValidation type="list" allowBlank="1" showInputMessage="1" showErrorMessage="1" sqref="E5:F6" xr:uid="{02C3E291-44F9-4091-8F58-D6B8CACB9BDA}">
      <formula1>$D$17:$D$20</formula1>
    </dataValidation>
    <dataValidation type="list" allowBlank="1" showInputMessage="1" showErrorMessage="1" sqref="I5:J6" xr:uid="{B340BB64-2AC0-41C7-9FDD-62B7B032DB39}">
      <formula1>$A$24:$A$25</formula1>
    </dataValidation>
    <dataValidation type="list" allowBlank="1" showInputMessage="1" showErrorMessage="1" sqref="M5:N6" xr:uid="{83D6CAB4-9B30-4D69-B84D-DC85E21CE73F}">
      <formula1>$D$24:$D$25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Analysis sheet</vt:lpstr>
      <vt:lpstr>Encoding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Author</cp:lastModifiedBy>
  <dcterms:created xsi:type="dcterms:W3CDTF">2015-09-15T04:59:38Z</dcterms:created>
  <dcterms:modified xsi:type="dcterms:W3CDTF">2022-03-18T05:43:47Z</dcterms:modified>
</cp:coreProperties>
</file>